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 activeTab="10"/>
  </bookViews>
  <sheets>
    <sheet name="пр№1" sheetId="5" r:id="rId1"/>
    <sheet name="пр№2" sheetId="24" r:id="rId2"/>
    <sheet name="пр№3" sheetId="6" r:id="rId3"/>
    <sheet name="пр№5" sheetId="11" r:id="rId4"/>
    <sheet name="пр№7" sheetId="1" r:id="rId5"/>
    <sheet name="Пр№8" sheetId="2" r:id="rId6"/>
    <sheet name="пр№9" sheetId="4" r:id="rId7"/>
    <sheet name="пр№10" sheetId="3" r:id="rId8"/>
    <sheet name="ПР№15" sheetId="13" r:id="rId9"/>
    <sheet name="ПР№17" sheetId="14" r:id="rId10"/>
    <sheet name="ПР№19" sheetId="20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24" l="1"/>
  <c r="C21" i="20" l="1"/>
  <c r="C17" i="20"/>
  <c r="C18" i="20"/>
  <c r="D12" i="14"/>
  <c r="I99" i="1" l="1"/>
  <c r="I90" i="1"/>
  <c r="I68" i="1"/>
  <c r="I69" i="1"/>
  <c r="I61" i="1"/>
  <c r="H12" i="2"/>
  <c r="G186" i="3" l="1"/>
  <c r="G172" i="4" l="1"/>
  <c r="G203" i="4"/>
  <c r="G153" i="4"/>
  <c r="G99" i="4"/>
  <c r="G98" i="4"/>
  <c r="G91" i="4" l="1"/>
  <c r="H104" i="3" l="1"/>
  <c r="G104" i="3"/>
  <c r="E30" i="6" l="1"/>
  <c r="I100" i="2" l="1"/>
  <c r="H100" i="2"/>
  <c r="H148" i="3"/>
  <c r="G148" i="3"/>
  <c r="H218" i="3"/>
  <c r="G218" i="3"/>
  <c r="I858" i="1" l="1"/>
  <c r="G135" i="4" l="1"/>
  <c r="I401" i="1" l="1"/>
  <c r="I385" i="1"/>
  <c r="I369" i="1"/>
  <c r="I353" i="1"/>
  <c r="I337" i="1"/>
  <c r="I321" i="1"/>
  <c r="I305" i="1"/>
  <c r="I289" i="1"/>
  <c r="I273" i="1"/>
  <c r="I257" i="1"/>
  <c r="I241" i="1"/>
  <c r="I225" i="1"/>
  <c r="I209" i="1"/>
  <c r="I199" i="1"/>
  <c r="I183" i="1"/>
  <c r="I143" i="1"/>
  <c r="I160" i="1"/>
  <c r="I177" i="1"/>
  <c r="I44" i="1"/>
  <c r="G184" i="4" l="1"/>
  <c r="G164" i="4"/>
  <c r="G141" i="4"/>
  <c r="G122" i="4"/>
  <c r="G121" i="4"/>
  <c r="G120" i="4"/>
  <c r="G107" i="4"/>
  <c r="G108" i="4"/>
  <c r="G85" i="4"/>
  <c r="G61" i="4"/>
  <c r="G52" i="4"/>
  <c r="G45" i="4"/>
  <c r="G46" i="4"/>
  <c r="G24" i="4"/>
  <c r="I820" i="1"/>
  <c r="I803" i="1"/>
  <c r="I787" i="1"/>
  <c r="I770" i="1"/>
  <c r="I753" i="1"/>
  <c r="I736" i="1"/>
  <c r="I720" i="1"/>
  <c r="I702" i="1"/>
  <c r="I685" i="1"/>
  <c r="I664" i="1"/>
  <c r="I647" i="1"/>
  <c r="I631" i="1"/>
  <c r="I614" i="1"/>
  <c r="I596" i="1"/>
  <c r="I579" i="1"/>
  <c r="I562" i="1"/>
  <c r="I545" i="1"/>
  <c r="I529" i="1"/>
  <c r="I512" i="1"/>
  <c r="I495" i="1"/>
  <c r="I478" i="1"/>
  <c r="I461" i="1"/>
  <c r="I846" i="2" l="1"/>
  <c r="H846" i="2"/>
  <c r="I829" i="2"/>
  <c r="H829" i="2"/>
  <c r="I813" i="2"/>
  <c r="H813" i="2"/>
  <c r="I796" i="2"/>
  <c r="H796" i="2"/>
  <c r="I779" i="2"/>
  <c r="H779" i="2"/>
  <c r="I762" i="2"/>
  <c r="H762" i="2"/>
  <c r="I746" i="2"/>
  <c r="H746" i="2"/>
  <c r="I729" i="2"/>
  <c r="H729" i="2"/>
  <c r="I712" i="2"/>
  <c r="H712" i="2"/>
  <c r="I695" i="2"/>
  <c r="H695" i="2"/>
  <c r="I678" i="2"/>
  <c r="H678" i="2"/>
  <c r="I662" i="2"/>
  <c r="H662" i="2"/>
  <c r="I645" i="2"/>
  <c r="H645" i="2"/>
  <c r="I629" i="2"/>
  <c r="H629" i="2"/>
  <c r="I612" i="2"/>
  <c r="H612" i="2"/>
  <c r="I595" i="2"/>
  <c r="H595" i="2"/>
  <c r="I579" i="2"/>
  <c r="H579" i="2"/>
  <c r="I563" i="2"/>
  <c r="H563" i="2"/>
  <c r="I547" i="2"/>
  <c r="H547" i="2"/>
  <c r="I531" i="2"/>
  <c r="H531" i="2"/>
  <c r="I514" i="2"/>
  <c r="H514" i="2"/>
  <c r="I497" i="2"/>
  <c r="H497" i="2"/>
  <c r="G213" i="4" l="1"/>
  <c r="G212" i="4" s="1"/>
  <c r="H156" i="3" l="1"/>
  <c r="H226" i="3"/>
  <c r="H225" i="3" s="1"/>
  <c r="G226" i="3"/>
  <c r="G225" i="3" s="1"/>
  <c r="I64" i="2"/>
  <c r="H64" i="2"/>
  <c r="I897" i="2"/>
  <c r="H897" i="2"/>
  <c r="I879" i="2"/>
  <c r="H879" i="2"/>
  <c r="I865" i="2"/>
  <c r="H865" i="2"/>
  <c r="I294" i="2" l="1"/>
  <c r="I449" i="2"/>
  <c r="I431" i="2"/>
  <c r="H431" i="2"/>
  <c r="I413" i="2"/>
  <c r="H413" i="2"/>
  <c r="I395" i="2"/>
  <c r="H395" i="2"/>
  <c r="I377" i="2"/>
  <c r="H377" i="2"/>
  <c r="I359" i="2"/>
  <c r="H359" i="2"/>
  <c r="I341" i="2"/>
  <c r="H341" i="2"/>
  <c r="I323" i="2"/>
  <c r="H323" i="2"/>
  <c r="I305" i="2"/>
  <c r="H305" i="2"/>
  <c r="I287" i="2"/>
  <c r="H287" i="2"/>
  <c r="I269" i="2"/>
  <c r="H269" i="2"/>
  <c r="I251" i="2"/>
  <c r="H251" i="2"/>
  <c r="I215" i="2"/>
  <c r="H215" i="2"/>
  <c r="I179" i="2" l="1"/>
  <c r="H179" i="2"/>
  <c r="I161" i="2"/>
  <c r="H161" i="2"/>
  <c r="I143" i="2"/>
  <c r="H143" i="2"/>
  <c r="I90" i="2" l="1"/>
  <c r="I72" i="2"/>
  <c r="H72" i="2"/>
  <c r="H18" i="3" l="1"/>
  <c r="H17" i="3"/>
  <c r="G18" i="3"/>
  <c r="G17" i="3"/>
  <c r="H199" i="3"/>
  <c r="G199" i="3"/>
  <c r="H176" i="3"/>
  <c r="G176" i="3"/>
  <c r="H133" i="3" l="1"/>
  <c r="H132" i="3"/>
  <c r="H131" i="3"/>
  <c r="G133" i="3"/>
  <c r="G132" i="3"/>
  <c r="G131" i="3"/>
  <c r="H113" i="3"/>
  <c r="H112" i="3"/>
  <c r="G113" i="3"/>
  <c r="G112" i="3"/>
  <c r="H92" i="3"/>
  <c r="G92" i="3"/>
  <c r="H84" i="3" l="1"/>
  <c r="G84" i="3"/>
  <c r="H85" i="3"/>
  <c r="G85" i="3"/>
  <c r="E19" i="20" l="1"/>
  <c r="D19" i="20"/>
  <c r="C19" i="20"/>
  <c r="E13" i="20"/>
  <c r="D13" i="20"/>
  <c r="C13" i="20"/>
  <c r="D28" i="6" l="1"/>
  <c r="D30" i="6" s="1"/>
  <c r="D28" i="5" l="1"/>
  <c r="I835" i="2" l="1"/>
  <c r="H835" i="2"/>
  <c r="I819" i="2"/>
  <c r="H819" i="2"/>
  <c r="I802" i="2"/>
  <c r="H802" i="2"/>
  <c r="I785" i="2"/>
  <c r="H785" i="2"/>
  <c r="I768" i="2"/>
  <c r="H768" i="2"/>
  <c r="I752" i="2"/>
  <c r="H752" i="2"/>
  <c r="I735" i="2"/>
  <c r="H735" i="2"/>
  <c r="I718" i="2"/>
  <c r="H718" i="2"/>
  <c r="I701" i="2"/>
  <c r="H701" i="2"/>
  <c r="I684" i="2"/>
  <c r="H684" i="2"/>
  <c r="I668" i="2"/>
  <c r="H668" i="2"/>
  <c r="I651" i="2"/>
  <c r="H651" i="2"/>
  <c r="I635" i="2"/>
  <c r="H635" i="2"/>
  <c r="I618" i="2"/>
  <c r="H618" i="2"/>
  <c r="I601" i="2"/>
  <c r="H601" i="2"/>
  <c r="I585" i="2"/>
  <c r="H585" i="2"/>
  <c r="I569" i="2"/>
  <c r="H569" i="2"/>
  <c r="I553" i="2"/>
  <c r="H553" i="2"/>
  <c r="I537" i="2"/>
  <c r="H537" i="2"/>
  <c r="I520" i="2"/>
  <c r="H520" i="2"/>
  <c r="I503" i="2"/>
  <c r="H503" i="2"/>
  <c r="I485" i="2"/>
  <c r="H485" i="2"/>
  <c r="H138" i="3"/>
  <c r="H130" i="3" s="1"/>
  <c r="G138" i="3"/>
  <c r="G130" i="3" s="1"/>
  <c r="I233" i="2"/>
  <c r="H233" i="2"/>
  <c r="I79" i="2" l="1"/>
  <c r="H79" i="2"/>
  <c r="H20" i="3" l="1"/>
  <c r="H19" i="3"/>
  <c r="G20" i="3"/>
  <c r="G19" i="3"/>
  <c r="G156" i="3"/>
  <c r="H172" i="3"/>
  <c r="I76" i="1" l="1"/>
  <c r="I60" i="1" l="1"/>
  <c r="G127" i="4" l="1"/>
  <c r="G119" i="4" s="1"/>
  <c r="I844" i="1"/>
  <c r="I809" i="1" l="1"/>
  <c r="I793" i="1"/>
  <c r="I776" i="1"/>
  <c r="I759" i="1"/>
  <c r="I742" i="1"/>
  <c r="I726" i="1"/>
  <c r="I708" i="1"/>
  <c r="I691" i="1"/>
  <c r="I674" i="1"/>
  <c r="I653" i="1"/>
  <c r="I637" i="1"/>
  <c r="I620" i="1"/>
  <c r="I602" i="1"/>
  <c r="I585" i="1" l="1"/>
  <c r="I568" i="1"/>
  <c r="I551" i="1"/>
  <c r="I535" i="1"/>
  <c r="I518" i="1"/>
  <c r="I484" i="1"/>
  <c r="E28" i="6" l="1"/>
  <c r="H214" i="3" l="1"/>
  <c r="H208" i="3"/>
  <c r="H207" i="3"/>
  <c r="H206" i="3"/>
  <c r="H200" i="3"/>
  <c r="H187" i="3"/>
  <c r="H186" i="3" s="1"/>
  <c r="H185" i="3" s="1"/>
  <c r="H177" i="3"/>
  <c r="H171" i="3"/>
  <c r="H155" i="3"/>
  <c r="H134" i="3"/>
  <c r="H119" i="3"/>
  <c r="H114" i="3"/>
  <c r="H98" i="3"/>
  <c r="H93" i="3"/>
  <c r="H91" i="3"/>
  <c r="H68" i="3"/>
  <c r="H58" i="3"/>
  <c r="H51" i="3"/>
  <c r="H41" i="3"/>
  <c r="H37" i="3"/>
  <c r="H24" i="3"/>
  <c r="G214" i="3"/>
  <c r="G208" i="3"/>
  <c r="G207" i="3"/>
  <c r="G206" i="3"/>
  <c r="G200" i="3"/>
  <c r="G187" i="3"/>
  <c r="G177" i="3"/>
  <c r="G172" i="3"/>
  <c r="G171" i="3" s="1"/>
  <c r="G155" i="3"/>
  <c r="G134" i="3"/>
  <c r="G119" i="3"/>
  <c r="G114" i="3"/>
  <c r="G98" i="3"/>
  <c r="G91" i="3" s="1"/>
  <c r="G93" i="3"/>
  <c r="G68" i="3"/>
  <c r="G58" i="3"/>
  <c r="G51" i="3"/>
  <c r="G41" i="3"/>
  <c r="G37" i="3"/>
  <c r="G24" i="3"/>
  <c r="I889" i="2"/>
  <c r="I873" i="2"/>
  <c r="I866" i="2"/>
  <c r="I858" i="2"/>
  <c r="I852" i="2"/>
  <c r="I842" i="2"/>
  <c r="I834" i="2" s="1"/>
  <c r="I825" i="2"/>
  <c r="I818" i="2" s="1"/>
  <c r="I809" i="2"/>
  <c r="I801" i="2" s="1"/>
  <c r="I792" i="2"/>
  <c r="I784" i="2" s="1"/>
  <c r="I775" i="2"/>
  <c r="I767" i="2" s="1"/>
  <c r="I758" i="2"/>
  <c r="I751" i="2" s="1"/>
  <c r="I742" i="2"/>
  <c r="I734" i="2" s="1"/>
  <c r="I725" i="2"/>
  <c r="I717" i="2" s="1"/>
  <c r="I708" i="2"/>
  <c r="I700" i="2" s="1"/>
  <c r="I691" i="2"/>
  <c r="I683" i="2" s="1"/>
  <c r="I674" i="2"/>
  <c r="I667" i="2" s="1"/>
  <c r="I658" i="2"/>
  <c r="I650" i="2" s="1"/>
  <c r="I641" i="2"/>
  <c r="I634" i="2" s="1"/>
  <c r="I625" i="2"/>
  <c r="I617" i="2" s="1"/>
  <c r="I608" i="2"/>
  <c r="I600" i="2" s="1"/>
  <c r="I591" i="2"/>
  <c r="I584" i="2" s="1"/>
  <c r="I575" i="2"/>
  <c r="I568" i="2" s="1"/>
  <c r="I559" i="2"/>
  <c r="I552" i="2" s="1"/>
  <c r="I543" i="2"/>
  <c r="I536" i="2" s="1"/>
  <c r="I527" i="2"/>
  <c r="I519" i="2" s="1"/>
  <c r="I510" i="2"/>
  <c r="I502" i="2" s="1"/>
  <c r="I493" i="2"/>
  <c r="I484" i="2" s="1"/>
  <c r="I474" i="2"/>
  <c r="I467" i="2"/>
  <c r="I456" i="2"/>
  <c r="I438" i="2"/>
  <c r="I420" i="2"/>
  <c r="I402" i="2"/>
  <c r="I384" i="2"/>
  <c r="I366" i="2"/>
  <c r="I348" i="2"/>
  <c r="I330" i="2"/>
  <c r="I312" i="2"/>
  <c r="I276" i="2"/>
  <c r="I258" i="2"/>
  <c r="I240" i="2"/>
  <c r="I222" i="2"/>
  <c r="I204" i="2"/>
  <c r="I197" i="2"/>
  <c r="I186" i="2"/>
  <c r="I168" i="2"/>
  <c r="I150" i="2"/>
  <c r="I134" i="2"/>
  <c r="I133" i="2" s="1"/>
  <c r="I126" i="2"/>
  <c r="I125" i="2" s="1"/>
  <c r="I118" i="2"/>
  <c r="I96" i="2"/>
  <c r="I89" i="2"/>
  <c r="I78" i="2" s="1"/>
  <c r="I48" i="2"/>
  <c r="I41" i="2"/>
  <c r="I40" i="2" s="1"/>
  <c r="I32" i="2"/>
  <c r="I28" i="2"/>
  <c r="I19" i="2"/>
  <c r="I15" i="2"/>
  <c r="I14" i="2" s="1"/>
  <c r="I851" i="2" l="1"/>
  <c r="G185" i="3"/>
  <c r="I132" i="2"/>
  <c r="I872" i="2"/>
  <c r="G36" i="3"/>
  <c r="G23" i="3" s="1"/>
  <c r="H50" i="3"/>
  <c r="I178" i="2"/>
  <c r="I177" i="2" s="1"/>
  <c r="I160" i="2"/>
  <c r="I159" i="2" s="1"/>
  <c r="I142" i="2"/>
  <c r="I141" i="2" s="1"/>
  <c r="I18" i="2"/>
  <c r="I13" i="2" s="1"/>
  <c r="I12" i="2" s="1"/>
  <c r="I196" i="2"/>
  <c r="I195" i="2" s="1"/>
  <c r="I214" i="2"/>
  <c r="I213" i="2" s="1"/>
  <c r="I232" i="2"/>
  <c r="I231" i="2" s="1"/>
  <c r="I250" i="2"/>
  <c r="I249" i="2" s="1"/>
  <c r="I268" i="2"/>
  <c r="I267" i="2" s="1"/>
  <c r="I286" i="2"/>
  <c r="I285" i="2" s="1"/>
  <c r="I304" i="2"/>
  <c r="I303" i="2" s="1"/>
  <c r="I322" i="2"/>
  <c r="I321" i="2" s="1"/>
  <c r="I340" i="2"/>
  <c r="I339" i="2" s="1"/>
  <c r="I358" i="2"/>
  <c r="I357" i="2" s="1"/>
  <c r="I376" i="2"/>
  <c r="I375" i="2" s="1"/>
  <c r="I394" i="2"/>
  <c r="I393" i="2" s="1"/>
  <c r="I412" i="2"/>
  <c r="I411" i="2" s="1"/>
  <c r="I430" i="2"/>
  <c r="I429" i="2" s="1"/>
  <c r="I448" i="2"/>
  <c r="I447" i="2" s="1"/>
  <c r="I466" i="2"/>
  <c r="I465" i="2" s="1"/>
  <c r="H36" i="3"/>
  <c r="H23" i="3" s="1"/>
  <c r="G111" i="3"/>
  <c r="G110" i="3" s="1"/>
  <c r="G50" i="3"/>
  <c r="H111" i="3"/>
  <c r="H110" i="3" s="1"/>
  <c r="H16" i="3" l="1"/>
  <c r="H246" i="3" s="1"/>
  <c r="H248" i="3" s="1"/>
  <c r="G16" i="3"/>
  <c r="G246" i="3" s="1"/>
  <c r="G248" i="3" s="1"/>
  <c r="I483" i="2"/>
  <c r="I140" i="2"/>
  <c r="I139" i="2" l="1"/>
  <c r="I904" i="2" s="1"/>
  <c r="H889" i="2"/>
  <c r="H873" i="2"/>
  <c r="H866" i="2"/>
  <c r="H858" i="2"/>
  <c r="H852" i="2"/>
  <c r="H842" i="2"/>
  <c r="H834" i="2" s="1"/>
  <c r="H825" i="2"/>
  <c r="H818" i="2" s="1"/>
  <c r="H809" i="2"/>
  <c r="H801" i="2" s="1"/>
  <c r="H792" i="2"/>
  <c r="H784" i="2" s="1"/>
  <c r="H775" i="2"/>
  <c r="H767" i="2" s="1"/>
  <c r="H758" i="2"/>
  <c r="H751" i="2" s="1"/>
  <c r="H742" i="2"/>
  <c r="H734" i="2" s="1"/>
  <c r="H725" i="2"/>
  <c r="H717" i="2" s="1"/>
  <c r="H708" i="2"/>
  <c r="H700" i="2" s="1"/>
  <c r="H691" i="2"/>
  <c r="H683" i="2" s="1"/>
  <c r="H674" i="2"/>
  <c r="H667" i="2" s="1"/>
  <c r="H658" i="2"/>
  <c r="H650" i="2" s="1"/>
  <c r="H641" i="2"/>
  <c r="H634" i="2" s="1"/>
  <c r="H625" i="2"/>
  <c r="H617" i="2" s="1"/>
  <c r="H608" i="2"/>
  <c r="H600" i="2" s="1"/>
  <c r="H591" i="2"/>
  <c r="H584" i="2" s="1"/>
  <c r="H575" i="2"/>
  <c r="H568" i="2" s="1"/>
  <c r="H559" i="2"/>
  <c r="H552" i="2" s="1"/>
  <c r="H543" i="2"/>
  <c r="H536" i="2" s="1"/>
  <c r="H527" i="2"/>
  <c r="H519" i="2" s="1"/>
  <c r="H510" i="2"/>
  <c r="H502" i="2" s="1"/>
  <c r="H493" i="2"/>
  <c r="H484" i="2" s="1"/>
  <c r="H474" i="2"/>
  <c r="H467" i="2"/>
  <c r="H456" i="2"/>
  <c r="H449" i="2"/>
  <c r="H438" i="2"/>
  <c r="H420" i="2"/>
  <c r="H402" i="2"/>
  <c r="H384" i="2"/>
  <c r="H366" i="2"/>
  <c r="H348" i="2"/>
  <c r="H330" i="2"/>
  <c r="H312" i="2"/>
  <c r="H294" i="2"/>
  <c r="H276" i="2"/>
  <c r="H258" i="2"/>
  <c r="H240" i="2"/>
  <c r="H222" i="2"/>
  <c r="H204" i="2"/>
  <c r="H197" i="2"/>
  <c r="H186" i="2"/>
  <c r="H168" i="2"/>
  <c r="H150" i="2"/>
  <c r="H134" i="2"/>
  <c r="H133" i="2" s="1"/>
  <c r="H126" i="2"/>
  <c r="H125" i="2" s="1"/>
  <c r="H118" i="2"/>
  <c r="H96" i="2"/>
  <c r="H90" i="2"/>
  <c r="H89" i="2" s="1"/>
  <c r="H78" i="2" s="1"/>
  <c r="H48" i="2"/>
  <c r="H41" i="2"/>
  <c r="H40" i="2" s="1"/>
  <c r="H32" i="2"/>
  <c r="H28" i="2"/>
  <c r="H19" i="2"/>
  <c r="H15" i="2"/>
  <c r="H14" i="2" s="1"/>
  <c r="H851" i="2" l="1"/>
  <c r="H132" i="2"/>
  <c r="H142" i="2"/>
  <c r="H141" i="2" s="1"/>
  <c r="H160" i="2"/>
  <c r="H159" i="2" s="1"/>
  <c r="H178" i="2"/>
  <c r="H177" i="2" s="1"/>
  <c r="H196" i="2"/>
  <c r="H195" i="2" s="1"/>
  <c r="H214" i="2"/>
  <c r="H213" i="2" s="1"/>
  <c r="H232" i="2"/>
  <c r="H231" i="2" s="1"/>
  <c r="H250" i="2"/>
  <c r="H249" i="2" s="1"/>
  <c r="H268" i="2"/>
  <c r="H267" i="2" s="1"/>
  <c r="H286" i="2"/>
  <c r="H285" i="2" s="1"/>
  <c r="H304" i="2"/>
  <c r="H303" i="2" s="1"/>
  <c r="H322" i="2"/>
  <c r="H321" i="2" s="1"/>
  <c r="H340" i="2"/>
  <c r="H339" i="2" s="1"/>
  <c r="H358" i="2"/>
  <c r="H357" i="2" s="1"/>
  <c r="H376" i="2"/>
  <c r="H375" i="2" s="1"/>
  <c r="H394" i="2"/>
  <c r="H393" i="2" s="1"/>
  <c r="H412" i="2"/>
  <c r="H411" i="2" s="1"/>
  <c r="H430" i="2"/>
  <c r="H429" i="2" s="1"/>
  <c r="H448" i="2"/>
  <c r="H447" i="2" s="1"/>
  <c r="H466" i="2"/>
  <c r="H465" i="2" s="1"/>
  <c r="H18" i="2"/>
  <c r="H13" i="2" s="1"/>
  <c r="H872" i="2"/>
  <c r="H483" i="2" l="1"/>
  <c r="H140" i="2"/>
  <c r="G199" i="4"/>
  <c r="G193" i="4"/>
  <c r="G192" i="4"/>
  <c r="G191" i="4"/>
  <c r="G185" i="4"/>
  <c r="G175" i="4"/>
  <c r="G165" i="4"/>
  <c r="G161" i="4"/>
  <c r="G160" i="4" s="1"/>
  <c r="G140" i="4"/>
  <c r="G123" i="4"/>
  <c r="G113" i="4"/>
  <c r="G109" i="4"/>
  <c r="G84" i="4"/>
  <c r="G86" i="4"/>
  <c r="G78" i="4"/>
  <c r="G77" i="4" s="1"/>
  <c r="G51" i="4"/>
  <c r="G44" i="4"/>
  <c r="G35" i="4"/>
  <c r="G32" i="4"/>
  <c r="G23" i="4"/>
  <c r="G171" i="4" l="1"/>
  <c r="H139" i="2"/>
  <c r="H904" i="2" s="1"/>
  <c r="G106" i="4"/>
  <c r="G105" i="4" s="1"/>
  <c r="G31" i="4"/>
  <c r="G22" i="4" s="1"/>
  <c r="G43" i="4"/>
  <c r="G15" i="4" l="1"/>
  <c r="G233" i="4" s="1"/>
  <c r="G235" i="4" s="1"/>
  <c r="I439" i="1" l="1"/>
  <c r="I433" i="1"/>
  <c r="I432" i="1" l="1"/>
  <c r="I431" i="1" s="1"/>
  <c r="I865" i="1" l="1"/>
  <c r="I852" i="1"/>
  <c r="I845" i="1"/>
  <c r="I838" i="1"/>
  <c r="I832" i="1"/>
  <c r="I825" i="1"/>
  <c r="I816" i="1"/>
  <c r="I808" i="1" s="1"/>
  <c r="I799" i="1"/>
  <c r="I792" i="1" s="1"/>
  <c r="I783" i="1"/>
  <c r="I775" i="1" s="1"/>
  <c r="I766" i="1"/>
  <c r="I758" i="1" s="1"/>
  <c r="I749" i="1"/>
  <c r="I741" i="1" s="1"/>
  <c r="I732" i="1"/>
  <c r="I725" i="1" s="1"/>
  <c r="I716" i="1"/>
  <c r="I707" i="1" s="1"/>
  <c r="I698" i="1"/>
  <c r="I690" i="1" s="1"/>
  <c r="I681" i="1"/>
  <c r="I673" i="1" s="1"/>
  <c r="I660" i="1"/>
  <c r="I652" i="1" s="1"/>
  <c r="I643" i="1"/>
  <c r="I636" i="1" s="1"/>
  <c r="I627" i="1"/>
  <c r="I619" i="1" s="1"/>
  <c r="I610" i="1"/>
  <c r="I601" i="1" s="1"/>
  <c r="I592" i="1"/>
  <c r="I584" i="1" s="1"/>
  <c r="I575" i="1"/>
  <c r="I567" i="1" s="1"/>
  <c r="I558" i="1"/>
  <c r="I550" i="1" s="1"/>
  <c r="I541" i="1"/>
  <c r="I534" i="1" s="1"/>
  <c r="I525" i="1"/>
  <c r="I517" i="1" s="1"/>
  <c r="I508" i="1"/>
  <c r="I501" i="1"/>
  <c r="I491" i="1"/>
  <c r="I483" i="1" s="1"/>
  <c r="I474" i="1"/>
  <c r="I467" i="1"/>
  <c r="I457" i="1"/>
  <c r="I449" i="1"/>
  <c r="I423" i="1"/>
  <c r="I417" i="1"/>
  <c r="I407" i="1"/>
  <c r="I391" i="1"/>
  <c r="I384" i="1" s="1"/>
  <c r="I383" i="1" s="1"/>
  <c r="I375" i="1"/>
  <c r="I359" i="1"/>
  <c r="I352" i="1" s="1"/>
  <c r="I351" i="1" s="1"/>
  <c r="I343" i="1"/>
  <c r="I327" i="1"/>
  <c r="I311" i="1"/>
  <c r="I295" i="1"/>
  <c r="I279" i="1"/>
  <c r="I263" i="1"/>
  <c r="I247" i="1"/>
  <c r="I231" i="1"/>
  <c r="I215" i="1"/>
  <c r="I193" i="1"/>
  <c r="I166" i="1"/>
  <c r="I149" i="1"/>
  <c r="I134" i="1"/>
  <c r="I133" i="1" s="1"/>
  <c r="I126" i="1"/>
  <c r="I125" i="1" s="1"/>
  <c r="I118" i="1"/>
  <c r="I95" i="1"/>
  <c r="I87" i="1"/>
  <c r="I37" i="1"/>
  <c r="I36" i="1" s="1"/>
  <c r="I29" i="1"/>
  <c r="I26" i="1"/>
  <c r="I19" i="1"/>
  <c r="I15" i="1"/>
  <c r="I14" i="1" s="1"/>
  <c r="I500" i="1" l="1"/>
  <c r="I831" i="1"/>
  <c r="I448" i="1"/>
  <c r="I466" i="1"/>
  <c r="I86" i="1"/>
  <c r="I75" i="1" s="1"/>
  <c r="I176" i="1"/>
  <c r="I175" i="1" s="1"/>
  <c r="I159" i="1"/>
  <c r="I158" i="1" s="1"/>
  <c r="I192" i="1"/>
  <c r="I191" i="1" s="1"/>
  <c r="I208" i="1"/>
  <c r="I207" i="1" s="1"/>
  <c r="I142" i="1"/>
  <c r="I141" i="1" s="1"/>
  <c r="I851" i="1"/>
  <c r="I224" i="1"/>
  <c r="I223" i="1" s="1"/>
  <c r="I240" i="1"/>
  <c r="I239" i="1" s="1"/>
  <c r="I256" i="1"/>
  <c r="I255" i="1" s="1"/>
  <c r="I272" i="1"/>
  <c r="I271" i="1" s="1"/>
  <c r="I288" i="1"/>
  <c r="I287" i="1" s="1"/>
  <c r="I304" i="1"/>
  <c r="I303" i="1" s="1"/>
  <c r="I320" i="1"/>
  <c r="I319" i="1" s="1"/>
  <c r="I336" i="1"/>
  <c r="I335" i="1" s="1"/>
  <c r="I368" i="1"/>
  <c r="I367" i="1" s="1"/>
  <c r="I18" i="1"/>
  <c r="I13" i="1" s="1"/>
  <c r="I12" i="1" s="1"/>
  <c r="I400" i="1"/>
  <c r="I399" i="1" s="1"/>
  <c r="I416" i="1"/>
  <c r="I415" i="1" s="1"/>
  <c r="I132" i="1"/>
  <c r="I140" i="1" l="1"/>
  <c r="I447" i="1"/>
  <c r="I139" i="1" l="1"/>
  <c r="I871" i="1" s="1"/>
  <c r="D20" i="5"/>
  <c r="D30" i="5" s="1"/>
  <c r="D24" i="13" l="1"/>
  <c r="E21" i="6" l="1"/>
  <c r="D21" i="6"/>
</calcChain>
</file>

<file path=xl/sharedStrings.xml><?xml version="1.0" encoding="utf-8"?>
<sst xmlns="http://schemas.openxmlformats.org/spreadsheetml/2006/main" count="9317" uniqueCount="605">
  <si>
    <t>Гл</t>
  </si>
  <si>
    <t>Рз</t>
  </si>
  <si>
    <t>ПР</t>
  </si>
  <si>
    <t>ЦСР</t>
  </si>
  <si>
    <t>ВР</t>
  </si>
  <si>
    <t>Сумма</t>
  </si>
  <si>
    <t>ОБЩЕГОСУДАРСТВЕННЫЕ ВОПРОСЫ</t>
  </si>
  <si>
    <t>Функционирование высшего должностного лица органа местного самоуправления</t>
  </si>
  <si>
    <t>Глава муниципального образования</t>
  </si>
  <si>
    <t>Расходы на выплаты персоналу в целях обеспечения выполнения функций муниципальными органами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</si>
  <si>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</si>
  <si>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Функционирование местной администрации</t>
  </si>
  <si>
    <t>Центральный аппарат</t>
  </si>
  <si>
    <t>Закупка товаров, работ и услуг для обеспечения муниципальных нужд</t>
  </si>
  <si>
    <t>Субвенции на осуществление переданных государственных полномочий РД по образованию и осуществлению деятельности административных комиссий</t>
  </si>
  <si>
    <t xml:space="preserve">Расходы на выплаты персоналу в целях обеспечения выполнения переданных функций </t>
  </si>
  <si>
    <t>Субвенции на осуществление переданных государственных полномочий РД по образованию и осуществлению деятельности  комиссий по делам несовершеннолетних и защите их прав</t>
  </si>
  <si>
    <t>Обеспечение деятельности финансового органа и контрольной счетной палаты</t>
  </si>
  <si>
    <t>Обеспечение деятельности контрольно-счетной палаты</t>
  </si>
  <si>
    <t>Другие общегосударственные вопросы</t>
  </si>
  <si>
    <t>АРХИВ</t>
  </si>
  <si>
    <t>Мероприятия на осуществление переданных государственных полномочий Республики Дагестан по хранению, комплектованию, учету и использованию архивных документов, относящихся к государственной собственности Республики Дагестан и находящихся на территории муниципальных образований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</si>
  <si>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</si>
  <si>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</si>
  <si>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</si>
  <si>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</si>
  <si>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Молодежная политика и оздоровление детей</t>
  </si>
  <si>
    <t>Проведение мероприятий для детей и молодежи</t>
  </si>
  <si>
    <t>Другие вопросы в области образования</t>
  </si>
  <si>
    <t>Субвенции на осуществление государственных полномочий РД по организации и осуществлению деятельности по опеке и попечительству</t>
  </si>
  <si>
    <t>Расходы на выплаты персоналу в целях обеспечения выполнения функций казенными учреждениями.</t>
  </si>
  <si>
    <t>СОЦИАЛЬНАЯ ПОЛИТИКА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</si>
  <si>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</si>
  <si>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</si>
  <si>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</si>
  <si>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Охрана семьи и детства</t>
  </si>
  <si>
    <t>Выплата ежемесячного пособия детям-сиротам, оставшимся без попечения родителей.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</si>
  <si>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</si>
  <si>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ФИЗИЧЕСКАЯ КУЛЬТУРА И СПОРТ</t>
  </si>
  <si>
    <t>Физическая культура</t>
  </si>
  <si>
    <t>Мероприятия в области  физической культуры и спорта</t>
  </si>
  <si>
    <t>СРЕДСТВА МАССОВОЙ ИНФОРМАЦИИ</t>
  </si>
  <si>
    <t>Периодическая печать и издательства</t>
  </si>
  <si>
    <t>Предоставление субсидий бюджетным учреждениям</t>
  </si>
  <si>
    <t>ОБСЛУЖИВАНИЕ ГОСУДАРСТВЕННОГО И МУНИЦИПАЛЬНОГО ДОЛГА</t>
  </si>
  <si>
    <t>Обслуживание муниципального долга</t>
  </si>
  <si>
    <t>Процентные платежи по государственному долгу</t>
  </si>
  <si>
    <t>Иные выплаты персоналу учреждений, за исключением фонда оплаты труда</t>
  </si>
  <si>
    <t>Уплата налогов, сборов и иных платежей</t>
  </si>
  <si>
    <t>Защита населения и территории от чрезвычайных ситуаций природного и техногенного характера, гражданская оборона</t>
  </si>
  <si>
    <t>Сельское хозяйство и рыболовство</t>
  </si>
  <si>
    <t>Управление сельского хозяйства</t>
  </si>
  <si>
    <t>Дошкольное образование</t>
  </si>
  <si>
    <t>МКДОУ «Детский сад №1 с Сергокала</t>
  </si>
  <si>
    <t xml:space="preserve">Расходы на обеспечение деятельности (оказание услуг) дошкольных образовательных учреждений </t>
  </si>
  <si>
    <t>Обеспечение гос-х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</t>
  </si>
  <si>
    <t>Расходы на выплаты персоналу в целях обеспечения выполнения функций казенными учреждениями</t>
  </si>
  <si>
    <t>Компенсации части родительской платы на содержание ребенка в дошкольном учреждении</t>
  </si>
  <si>
    <t>МКДОУ «Детский сад №2 с Сергокала</t>
  </si>
  <si>
    <t>Расходы на обеспечение деятельности (оказание услуг) дошкольных образовательных учреждений</t>
  </si>
  <si>
    <t>МКДОУ «Детский сад №3 с Сергокала</t>
  </si>
  <si>
    <t>КУЛЬТУРА</t>
  </si>
  <si>
    <t>Дворцы и дома культуры, другие учреждения культуры</t>
  </si>
  <si>
    <t>Общее образование</t>
  </si>
  <si>
    <t>Обеспечение государственных гарантий реализации прав на получение общедоступного начального общего, основного общего, среднего общего образования в муниципальных общеобразовательных организациях, включая расходы на оплату труда, средств обучения</t>
  </si>
  <si>
    <t>Школы-детские сады, школы начальные, неполные средние и средние</t>
  </si>
  <si>
    <t>Учреждения по внешкольной работе с детьми</t>
  </si>
  <si>
    <t>ИТОГО РАСХОДОВ</t>
  </si>
  <si>
    <t>Дотация</t>
  </si>
  <si>
    <t>Субвенции на осуществление первичного воинского учета на территориях, где отсутствуют военные комиссариаты</t>
  </si>
  <si>
    <t>ВСЕГО РАСХОДОВ</t>
  </si>
  <si>
    <t>007</t>
  </si>
  <si>
    <t>008</t>
  </si>
  <si>
    <t>04</t>
  </si>
  <si>
    <t>05</t>
  </si>
  <si>
    <t>07</t>
  </si>
  <si>
    <t>01</t>
  </si>
  <si>
    <t>009</t>
  </si>
  <si>
    <t>010</t>
  </si>
  <si>
    <t>011</t>
  </si>
  <si>
    <t>111</t>
  </si>
  <si>
    <t>МКДОУ «Детский сад №4 с Сергокала</t>
  </si>
  <si>
    <t>013</t>
  </si>
  <si>
    <t>МКДОУ «Детский сад с Кадыркент"</t>
  </si>
  <si>
    <t>014</t>
  </si>
  <si>
    <t>МКДОУ «Детский сад с Мюрего"</t>
  </si>
  <si>
    <t>016</t>
  </si>
  <si>
    <t>МКДОУ «Детский сад  "Теремок"с Н-Мугри"</t>
  </si>
  <si>
    <t>017</t>
  </si>
  <si>
    <t>МКДОУ «Детский сад с Ванашимахи"</t>
  </si>
  <si>
    <t>018</t>
  </si>
  <si>
    <t>МКДОУ «Детский сад с Дегва"</t>
  </si>
  <si>
    <t>019</t>
  </si>
  <si>
    <t>МКДОУ «Урахинский детский сад общеразвивающего вида"</t>
  </si>
  <si>
    <t>023</t>
  </si>
  <si>
    <t>024</t>
  </si>
  <si>
    <t>МКДОУ «Детский сад с Бурдеки"</t>
  </si>
  <si>
    <t>МКДОУ «Детский сад с Н-Махарги"</t>
  </si>
  <si>
    <t>025</t>
  </si>
  <si>
    <t>МКДОУ «Детский сад с Кичигамри"</t>
  </si>
  <si>
    <t>026</t>
  </si>
  <si>
    <t>МКДОУ «Детский сад с Миглакаси"</t>
  </si>
  <si>
    <t>027</t>
  </si>
  <si>
    <t>МКДОУ «Детский сад с Аялизимахи"</t>
  </si>
  <si>
    <t>028</t>
  </si>
  <si>
    <t>МКДОУ «Детский сад с Краснопартизанск"</t>
  </si>
  <si>
    <t>029</t>
  </si>
  <si>
    <t>МКДОУ «Детский сад с Маммаул"</t>
  </si>
  <si>
    <t>030</t>
  </si>
  <si>
    <t>МКДОУ «Детский сад Олимпийский"</t>
  </si>
  <si>
    <t>031</t>
  </si>
  <si>
    <t>03</t>
  </si>
  <si>
    <t>09</t>
  </si>
  <si>
    <t>004</t>
  </si>
  <si>
    <t>06</t>
  </si>
  <si>
    <t>Отдел по финансам и налоговым вопросам Администрации МР "Сергокалинский район"</t>
  </si>
  <si>
    <t>001</t>
  </si>
  <si>
    <t>02</t>
  </si>
  <si>
    <t xml:space="preserve">Наименование главного распорядителя </t>
  </si>
  <si>
    <t>033</t>
  </si>
  <si>
    <t>850</t>
  </si>
  <si>
    <t>244</t>
  </si>
  <si>
    <t>112</t>
  </si>
  <si>
    <t>034</t>
  </si>
  <si>
    <t>МКОУ "Лицей Мюрего"</t>
  </si>
  <si>
    <t>035</t>
  </si>
  <si>
    <t>МКОУ "Новомугринская СОШ"</t>
  </si>
  <si>
    <t>036</t>
  </si>
  <si>
    <t>МКОУ "Ванашимахинская СОШ им. С.Омарова"</t>
  </si>
  <si>
    <t>037</t>
  </si>
  <si>
    <t>МКОУ "Дегвинская СОШ"</t>
  </si>
  <si>
    <t>038</t>
  </si>
  <si>
    <t>МКОУ "Аймаумахинская СОШ"</t>
  </si>
  <si>
    <t>039</t>
  </si>
  <si>
    <t>МКОУ "Урахинская СОШ им. А. Тахо-Годи"</t>
  </si>
  <si>
    <t>040</t>
  </si>
  <si>
    <t>МКОУ "Н-Мулебкинская СОШ"</t>
  </si>
  <si>
    <t>041</t>
  </si>
  <si>
    <t>МКОУ "Цурмахинская начальная общеобразовательная школа"</t>
  </si>
  <si>
    <t>070</t>
  </si>
  <si>
    <t>МКОУ "Бурхимахинская СОШ"</t>
  </si>
  <si>
    <t>072</t>
  </si>
  <si>
    <t>МКОУ "Канасирагинская СОШ"</t>
  </si>
  <si>
    <t>073</t>
  </si>
  <si>
    <t>МКОУ "Мургукская СОШ"</t>
  </si>
  <si>
    <t>078</t>
  </si>
  <si>
    <t>МКОУ "Бурдекинская СОШ"</t>
  </si>
  <si>
    <t>079</t>
  </si>
  <si>
    <t>МКОУ "Н-Махаргинская средняя образовательная школа им. Сулейманова Х.Г."</t>
  </si>
  <si>
    <t>080</t>
  </si>
  <si>
    <t>МКОУ "Кичигамринская СОШ"</t>
  </si>
  <si>
    <t>083</t>
  </si>
  <si>
    <t>МКОУ "Балтамахинская СОШ"</t>
  </si>
  <si>
    <t>085</t>
  </si>
  <si>
    <t>МКОУ "Миглакасимахинская СОШ"</t>
  </si>
  <si>
    <t>086</t>
  </si>
  <si>
    <t>МКОУ "Маммаульская СОШ"</t>
  </si>
  <si>
    <t>087</t>
  </si>
  <si>
    <t>МКОУ "Аялизимахинская СОШ"</t>
  </si>
  <si>
    <t>088</t>
  </si>
  <si>
    <t>МКОУ "Кадиркентская СОШ"</t>
  </si>
  <si>
    <t>090</t>
  </si>
  <si>
    <t>МКОУ "Краснопартизанская СОШ"</t>
  </si>
  <si>
    <t>МКУДОД "Детско-юнощеская спортивная школа с Сергокала"</t>
  </si>
  <si>
    <t>093</t>
  </si>
  <si>
    <t>094</t>
  </si>
  <si>
    <t>097</t>
  </si>
  <si>
    <t>МКУДОД "ДЮСШ с Мюрего"</t>
  </si>
  <si>
    <t>098</t>
  </si>
  <si>
    <t>МКУДО  ДОД "ДШИ с Сергокала"</t>
  </si>
  <si>
    <t>101</t>
  </si>
  <si>
    <t>МКУ "Управление образования"</t>
  </si>
  <si>
    <t>08</t>
  </si>
  <si>
    <t>102</t>
  </si>
  <si>
    <t>МКУ "ЦБС"</t>
  </si>
  <si>
    <t>104</t>
  </si>
  <si>
    <t>МКУ "МЦБ"</t>
  </si>
  <si>
    <t>105</t>
  </si>
  <si>
    <t>000</t>
  </si>
  <si>
    <t>к  решению  Собрания депутатов</t>
  </si>
  <si>
    <t>МР «Сергокалинский район»</t>
  </si>
  <si>
    <t>Распределение</t>
  </si>
  <si>
    <t>(тыс. руб.)</t>
  </si>
  <si>
    <t>Наименование</t>
  </si>
  <si>
    <t>показателя</t>
  </si>
  <si>
    <t>Функционирование высшего должностного лица муниципального образования</t>
  </si>
  <si>
    <t>Обеспечение функционирования Главы муниципального образования.</t>
  </si>
  <si>
    <t>88 2</t>
  </si>
  <si>
    <t>Финансовое обеспечение выполнения функций муниципальных органов</t>
  </si>
  <si>
    <t>88 2 00 20000</t>
  </si>
  <si>
    <t xml:space="preserve">Обеспечение деятельности администрации </t>
  </si>
  <si>
    <t>88 3</t>
  </si>
  <si>
    <t>88 3 00 20000</t>
  </si>
  <si>
    <t>Расходы на выплаты персоналу в целях обеспечения выполнения функций муниципальными органами.</t>
  </si>
  <si>
    <t>Реализация функций органов государственной власти Республики Дагестан</t>
  </si>
  <si>
    <t>Субвенции на осуществление переданных государственных полномочий Республики Дагестан по образованию и осуществлению деятельности административных комиссий</t>
  </si>
  <si>
    <t>99 8 00 77710</t>
  </si>
  <si>
    <t>99 8 00 77720</t>
  </si>
  <si>
    <t>Обеспечение деятельности финансового органа и органа финансового надзора</t>
  </si>
  <si>
    <t>Председатель контрольно счетной палаты.</t>
  </si>
  <si>
    <t>93 7</t>
  </si>
  <si>
    <t>93 7 00 20000</t>
  </si>
  <si>
    <t>Обеспечение деятельности финансового органа</t>
  </si>
  <si>
    <t>Реализация функций органов местного самоуправления</t>
  </si>
  <si>
    <t xml:space="preserve">99 8 </t>
  </si>
  <si>
    <t>99 8 00 20000</t>
  </si>
  <si>
    <t>Иные выплаты персоналу муниципальных органов</t>
  </si>
  <si>
    <t>Закупка товаров, работ и услуг для обеспечения муниципальных нужд.</t>
  </si>
  <si>
    <t>99 8 00 77730</t>
  </si>
  <si>
    <t>07 4 01 20000</t>
  </si>
  <si>
    <t>Расходы на обеспечение деятельности (оказание услуг) учреждений в области сельского хозяйства</t>
  </si>
  <si>
    <t>14 1 02 11000</t>
  </si>
  <si>
    <t>Государственная программа Республики Дагестан «Развитие образования в Республике Дагестан на 2015-2020 годы»</t>
  </si>
  <si>
    <t>Подпрограмма «Развитие дошкольного образования детей»</t>
  </si>
  <si>
    <t>19 1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</si>
  <si>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</si>
  <si>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19 1 01 06590</t>
  </si>
  <si>
    <t>Финансовое обеспечение выполнения функций казенных учреждений дошкольного образования</t>
  </si>
  <si>
    <t>19 1 01 01590</t>
  </si>
  <si>
    <t>Подпрограмма «Развитие общего образования детей»</t>
  </si>
  <si>
    <t>19 2</t>
  </si>
  <si>
    <t>Основное мероприятие «Развитие образования в общеобразовательных учреждениях»</t>
  </si>
  <si>
    <t>19 2 02</t>
  </si>
  <si>
    <t>Обеспечение государственных гарантий реализации прав на получение общедоступного 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</t>
  </si>
  <si>
    <t>19 2 02 06590</t>
  </si>
  <si>
    <t>19 2 02 02590</t>
  </si>
  <si>
    <t>Закупка товаров, работ и услуг для обеспечения государственных (муниципальных) нужд</t>
  </si>
  <si>
    <t>19 3 06 06590</t>
  </si>
  <si>
    <t>Финансовое обеспечение выполнения функций  учреждений</t>
  </si>
  <si>
    <t>Расходы на выплаты персоналу в целях обеспечения выполнения функций  казенными учреждениями.</t>
  </si>
  <si>
    <t>Мероприятия в сфере молодежной политики</t>
  </si>
  <si>
    <t>33 1 01 99000</t>
  </si>
  <si>
    <t>Субвенции на осуществление государственных полномочий Республики Дагестан по организации и осуществлению деятельности по опеке и попечительству</t>
  </si>
  <si>
    <t>99 8 00 77740</t>
  </si>
  <si>
    <t>Отдел образования</t>
  </si>
  <si>
    <t>19 2 11 10590</t>
  </si>
  <si>
    <t>Финансовое обеспечение выполнения функций учреждений</t>
  </si>
  <si>
    <t>КУЛЬТУРА и КИНЕМАТОГРАФИЯ</t>
  </si>
  <si>
    <t>20 2 01 00590</t>
  </si>
  <si>
    <t>Библиотеки</t>
  </si>
  <si>
    <t>20 2 05 00590</t>
  </si>
  <si>
    <t>Другие вопросы в области культуры и кинематографии</t>
  </si>
  <si>
    <t>Прочие учреждения культуры</t>
  </si>
  <si>
    <t>20 3 01 20000</t>
  </si>
  <si>
    <t>МЦБ</t>
  </si>
  <si>
    <t>Ежемесячная доплата к пенсиям лицам, замещавшим муниципальные должности.</t>
  </si>
  <si>
    <t>22 1 07 28960</t>
  </si>
  <si>
    <t>Компенсация части родительской платы за содержание ребенка в государственных, муниципальных учреждениях и иных образовательных организациях в Республике Дагестан, реализующих основную общеобразовательную программу дошкольного образования</t>
  </si>
  <si>
    <t>22 3 01 71540</t>
  </si>
  <si>
    <t>24 6 01 20000</t>
  </si>
  <si>
    <t>25 2 02 00190</t>
  </si>
  <si>
    <t>Предоставление субсидий бюджетным, учреждениям/</t>
  </si>
  <si>
    <t>Обслуживание государственного внутреннего и муниципального долга</t>
  </si>
  <si>
    <t>Основное мероприятие «Обслуживание государственного внутреннего долга»</t>
  </si>
  <si>
    <t>26 1 02</t>
  </si>
  <si>
    <t>26 1 02 27880</t>
  </si>
  <si>
    <t>Обслуживание государственного (муниципального) долга</t>
  </si>
  <si>
    <t>99 8 00 51180</t>
  </si>
  <si>
    <t>10</t>
  </si>
  <si>
    <t>МКДЦ</t>
  </si>
  <si>
    <t>Cумма</t>
  </si>
  <si>
    <t>Субвенции на осуществление переданных государственных полномочий Республики Дагестан по образованию и осуществлению деятельности комиссий по делам</t>
  </si>
  <si>
    <t>несовершеннолетних и защите их прав</t>
  </si>
  <si>
    <t>Единовременные денежные пособия гражданам взявшим под опеку детей из организаций для детей сирот</t>
  </si>
  <si>
    <t>к решению Собрания депутатов</t>
  </si>
  <si>
    <t>Бюджет</t>
  </si>
  <si>
    <t>(тыс. рублей)</t>
  </si>
  <si>
    <t>КОД  БЮДЖЕТНОЙ КЛАССИФИКАЦИИ РОССИЙСКОЙ ФЕДЕРАЦИИ</t>
  </si>
  <si>
    <t>НАИМЕНОВАНИЕ   ДОХОДОВ</t>
  </si>
  <si>
    <t>СУММА</t>
  </si>
  <si>
    <t>Доходы</t>
  </si>
  <si>
    <t>1 01 02000 01 0000 110</t>
  </si>
  <si>
    <t>Налог на доходы физических лиц</t>
  </si>
  <si>
    <t>1 05 02000 02 0000 110</t>
  </si>
  <si>
    <t>1 05 03000 01 0000 110</t>
  </si>
  <si>
    <t>Единый сельскохозяйственный налог</t>
  </si>
  <si>
    <t>1 05 01000 00 0000 110</t>
  </si>
  <si>
    <t>УСН</t>
  </si>
  <si>
    <t>1 08 00000 00 0000 000</t>
  </si>
  <si>
    <t>Государственная пошлина</t>
  </si>
  <si>
    <t>1 17 00000 00 0000 000</t>
  </si>
  <si>
    <t>Неналоговые доходы и прочие</t>
  </si>
  <si>
    <t>1 03 02000 01 0000 110</t>
  </si>
  <si>
    <t>Акцизы</t>
  </si>
  <si>
    <t>ИТОГО Собственных доходов</t>
  </si>
  <si>
    <t>Субвенция</t>
  </si>
  <si>
    <t>ВСЕГО финансовая помощь</t>
  </si>
  <si>
    <t>ВСЕГО ДОХОДОВ</t>
  </si>
  <si>
    <t>№ п/п</t>
  </si>
  <si>
    <t>Наименование поселений</t>
  </si>
  <si>
    <t>Адм. МО с Сергокала</t>
  </si>
  <si>
    <t>Адм. МО с Мюрего</t>
  </si>
  <si>
    <t>Адм. МО с Н- Мугри</t>
  </si>
  <si>
    <t>Адм. МО с Ванашимахи</t>
  </si>
  <si>
    <t>Адм МО с Дегва</t>
  </si>
  <si>
    <t>Адм. МО с Аймаумахи</t>
  </si>
  <si>
    <t>Адм. МО с Урахи</t>
  </si>
  <si>
    <t>Адм. МО с Н-Мулебки</t>
  </si>
  <si>
    <t>Адм. МО с Канасираги</t>
  </si>
  <si>
    <t>Адм. МО с Мургук</t>
  </si>
  <si>
    <t>Адм. МО с Бурдеки</t>
  </si>
  <si>
    <t>Адм. МО с Кичигамри</t>
  </si>
  <si>
    <t>Адм. МО с Миглакаси</t>
  </si>
  <si>
    <t>Адм. МО с Маммаул</t>
  </si>
  <si>
    <t>Адм. МО с Аялизимахи</t>
  </si>
  <si>
    <t>ВСЕГО</t>
  </si>
  <si>
    <t>Код бюджетной классификации Российской Федерации</t>
  </si>
  <si>
    <t>Администрация Сергокалинского района</t>
  </si>
  <si>
    <t>Дотации бюджетам муниципальных районов на выравнивание  бюджетной обеспеченности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</si>
  <si>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</si>
  <si>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субсидии бюджетам муниципальных районов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</si>
  <si>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</si>
  <si>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районов,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</si>
  <si>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</si>
  <si>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</si>
  <si>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</si>
  <si>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Субвенции бюджетам муниципальных районов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</si>
  <si>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Прочие межбюджетные трансферты, передаваемые бюджетам муниципальных районов</t>
  </si>
  <si>
    <t>1 17 01050 05 0000 180</t>
  </si>
  <si>
    <t>Невыясненные поступления, зачисляемые в бюджеты муниципальных районов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</si>
  <si>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</si>
  <si>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</si>
  <si>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1 14 02050 05 0000 410</t>
  </si>
  <si>
    <t>1 14 02053 05 0000 440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</si>
  <si>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</si>
  <si>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1 14 02050 05 0000 440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</si>
  <si>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</si>
  <si>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</si>
  <si>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</si>
  <si>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</si>
  <si>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</si>
  <si>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</si>
  <si>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</si>
  <si>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1 17 05050 05 0000 180</t>
  </si>
  <si>
    <t>Прочие неналоговые доходы бюджетов муниципальных районов</t>
  </si>
  <si>
    <t>Прочие доходы от оказания платных услуг получателями средств бюджетов муниципальных районов (Родительская плата)</t>
  </si>
  <si>
    <t>Резервный фонд</t>
  </si>
  <si>
    <t>Приложение №10</t>
  </si>
  <si>
    <t>Приложение №15</t>
  </si>
  <si>
    <t>22 5 00 R0820</t>
  </si>
  <si>
    <t>Дорожное хозяйство</t>
  </si>
  <si>
    <t>Межбюджетные трансферты</t>
  </si>
  <si>
    <t>Субвенции</t>
  </si>
  <si>
    <t>НАЦИОНАЛЬНАЯ ОБОРОНА</t>
  </si>
  <si>
    <t>Мобилизационная и вневойсковая подготовка</t>
  </si>
  <si>
    <t>Благоустройство</t>
  </si>
  <si>
    <t>15 3 00 22260</t>
  </si>
  <si>
    <t xml:space="preserve">Иные выплаты персоналу </t>
  </si>
  <si>
    <t>Иные выплаты персоналу</t>
  </si>
  <si>
    <t>СУДЕБНАЯ СИСТЕМА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</si>
  <si>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</si>
  <si>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99 8 00 51200</t>
  </si>
  <si>
    <t>14</t>
  </si>
  <si>
    <t>1910106590</t>
  </si>
  <si>
    <t>Межбюджетные трансферты, передаваемые бюджетам муниципальных районов  на выполнение переданных полномочий из бюджетов сельских поселений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</si>
  <si>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</si>
  <si>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Возврат остатков иных межбюджетных трансфертов, передаваемых для компенсации дополнительных расходов, возникших в результате решений, принятых органами власти другого уровня,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</si>
  <si>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</si>
  <si>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</si>
  <si>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</si>
  <si>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</si>
  <si>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</si>
  <si>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</si>
  <si>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</si>
  <si>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1 13 01995 05 0000 130</t>
  </si>
  <si>
    <t>1 13 02995 05 0000 130</t>
  </si>
  <si>
    <t>Прочие доходы от компенсации затрат бюджетов муниципальных районов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</si>
  <si>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</si>
  <si>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1 17 14030 05 0000 180</t>
  </si>
  <si>
    <t>Средства самообложения граждан, зачисляемые в бюджеты муниципальных районов</t>
  </si>
  <si>
    <t>Средства передаваемые из бюджетов СП в бюджет муниципального района на выполнение переданных полномочий по культуре</t>
  </si>
  <si>
    <t>Межбюджетные трансферты, передаваемые бюджетам муниципальных районов  для компенсации дополнительных расходов, возникщих в результате решений, принятыми органами власти другого уровня</t>
  </si>
  <si>
    <t xml:space="preserve">                                                                                                      (тыс. рублей)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</si>
  <si>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№7</t>
    </r>
  </si>
  <si>
    <t>11</t>
  </si>
  <si>
    <t>99 9 00 20690</t>
  </si>
  <si>
    <t>Резервные средства</t>
  </si>
  <si>
    <t>Администрация МР "Сергокалинский район"</t>
  </si>
  <si>
    <t>Основное мероприятие "Противодействия коррупции в МР "Сергокалинский район"</t>
  </si>
  <si>
    <t>Финансовое обеспечение выполнения функций государственных органов и учреждений</t>
  </si>
  <si>
    <t>13</t>
  </si>
  <si>
    <t>42 0 01 99900</t>
  </si>
  <si>
    <t>42 0 01</t>
  </si>
  <si>
    <t>Приложение №17</t>
  </si>
  <si>
    <t>ИСТОЧНИКИ ФИНАНСИРОВАНИЯ ДЕФИЦИТА</t>
  </si>
  <si>
    <t>РАЙОННОГО БЮДЖЕТА СЕРГОКАЛИНСКОГО РАЙОНА</t>
  </si>
  <si>
    <t>ИСТОЧНИКИ ВНУТРЕННЕГО ФИНАНСИРОВАНИЯ ДЕФИЦИТА БЮДЖЕТА</t>
  </si>
  <si>
    <t>Получение кредитов от других бюджетов бюджетной системы Российской Федерации бюджетами субъектов Российской Федерации в валюте  Российской Федерации</t>
  </si>
  <si>
    <t>Погащение бюджетами субъектов  Российской Федерации  кредитов от других бюджетов бюджетной системы  Российской Федерации в валюте  Российской Федерации</t>
  </si>
  <si>
    <t>Дотации бюджетам муниципальных районов на выравнивание бюджетной обеспеченности</t>
  </si>
  <si>
    <t>Наименование главного администратора доходов и источников финансирования дефицита местного бюджета</t>
  </si>
  <si>
    <t>Главного администратора доходов и источников финансирования дефицита местного бюджета</t>
  </si>
  <si>
    <t>доходов и источников финансирования дефицита местного бюджета</t>
  </si>
  <si>
    <t>Иные выплаты населению</t>
  </si>
  <si>
    <t>Иные межбюджетные трансферты</t>
  </si>
  <si>
    <t>Закупка товаров, работ, услуг в целях капитального ремонта государственного (муниципального) имущества</t>
  </si>
  <si>
    <t>243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</si>
  <si>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по дорожному фонду</t>
  </si>
  <si>
    <t>Перечень кодов и администраторов доходов районного бюджета</t>
  </si>
  <si>
    <t>МКОУ "СОШ №1"</t>
  </si>
  <si>
    <t>МКОУ "СОШ №2"</t>
  </si>
  <si>
    <t xml:space="preserve">Дотации бюджетам муниципальных районов  на частичную компенсацию дополнительных расходов на повышение оплаты труда работников бюджетной сферы 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</si>
  <si>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</si>
  <si>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</si>
  <si>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22 3 07 81510</t>
  </si>
  <si>
    <t>2 02 25555 05 0000 150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</si>
  <si>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</si>
  <si>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2 02 25519 05 0000 150</t>
  </si>
  <si>
    <t>Субсидия бюджетам муниципальных районов на поддержку отрасли культуры</t>
  </si>
  <si>
    <t>2 02 15001 05 0000 150</t>
  </si>
  <si>
    <t>2 02 15009 05 0000 150</t>
  </si>
  <si>
    <t>2 02 20041 05 0000 150</t>
  </si>
  <si>
    <t>2 02 29999 05 0000 150</t>
  </si>
  <si>
    <t>2 02 35120 05 0000 150</t>
  </si>
  <si>
    <t>2 02 35118 05 0000 150</t>
  </si>
  <si>
    <t>2 02 30024 05 0000 150</t>
  </si>
  <si>
    <t>2 02 30027 05 0000 150</t>
  </si>
  <si>
    <t>2 02 30029 05 0000 150</t>
  </si>
  <si>
    <t>2 02 35082 05 0000 150</t>
  </si>
  <si>
    <t>2 02 40014 05 0000 150</t>
  </si>
  <si>
    <t>2 02 45160 05 0000 150</t>
  </si>
  <si>
    <t>2 02 49999 05 0000 150</t>
  </si>
  <si>
    <t>2 04 05020 05 0000 150</t>
  </si>
  <si>
    <t>2 07 05020 05 0000 150</t>
  </si>
  <si>
    <t>2 18 60010 05 0000 150</t>
  </si>
  <si>
    <t>2 19 45160 05 0000 150</t>
  </si>
  <si>
    <t>2 19 60010 05 0000 150</t>
  </si>
  <si>
    <t>22500R0820</t>
  </si>
  <si>
    <t>2 02 30000 00 0000 150</t>
  </si>
  <si>
    <t>Иные выплаты, за исключением ФОТ МО, лицам, привлекаемым согласно законодательству для выполнения отдельных полномочий</t>
  </si>
  <si>
    <t>Премии и гранты</t>
  </si>
  <si>
    <t>На прочие мероприятия администрации</t>
  </si>
  <si>
    <t>На ремонт автомобильных дорог общего пользования местного значения</t>
  </si>
  <si>
    <t>Другие вопросы в области национальной экономики</t>
  </si>
  <si>
    <t>12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</si>
  <si>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</si>
  <si>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Формирование современной городской среды</t>
  </si>
  <si>
    <t>460F255550</t>
  </si>
  <si>
    <t>Капитальные вложения в объекты муниципальной собственности (СОШ с Мургук)</t>
  </si>
  <si>
    <t>Бюджетные инвестиции в объекты капитального строительства муниципальной собственности (строительство школы в с Мургук)</t>
  </si>
  <si>
    <t>На реализацию мероприятий по созданию в дошкольных образовательных организациях  для получения детьми-инвалидами качественного образования ("Доступная среда")</t>
  </si>
  <si>
    <t>Прочая закупка товаров, работ и услуг</t>
  </si>
  <si>
    <t>Капитальное строительство</t>
  </si>
  <si>
    <t>Подключение муниципальных общедоступных библиотек к информационно-телекоммуникационной сети "Интернет" и развитие библиотечного дела</t>
  </si>
  <si>
    <t>20209R5193</t>
  </si>
  <si>
    <t>Комплектование книжных фондов муниципальных общедоступных библиотек</t>
  </si>
  <si>
    <t>20209R5194</t>
  </si>
  <si>
    <t>МКДОУ «Детский сад c.Мургук"</t>
  </si>
  <si>
    <t>Расходы на выплаты персоналу в целях обеспечения выполнения функций МО</t>
  </si>
  <si>
    <t>Взносы по обязательному социальному страхованию на выплаты по оплате труда работников и иные выплаты</t>
  </si>
  <si>
    <t>Взносы по обязательному социальному страхованию на выплаты по оплате труда</t>
  </si>
  <si>
    <t>Закупка товаров, работ, услуг в целях капитального ремонта мун. имущества</t>
  </si>
  <si>
    <t>15 3 00 53900</t>
  </si>
  <si>
    <t>9 98 00 40002</t>
  </si>
  <si>
    <t>46 0 F2 55550</t>
  </si>
  <si>
    <t>30 0 00 R0271</t>
  </si>
  <si>
    <t>19 2 38 41120</t>
  </si>
  <si>
    <t>99 9 00 40090</t>
  </si>
  <si>
    <t>20209R85193</t>
  </si>
  <si>
    <t>2022 год</t>
  </si>
  <si>
    <t>тыс. руб.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</si>
  <si>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№1</t>
    </r>
  </si>
  <si>
    <t>15</t>
  </si>
  <si>
    <t>119</t>
  </si>
  <si>
    <t xml:space="preserve">25 2 02 00190 </t>
  </si>
  <si>
    <t>МБУ "ЦБ"</t>
  </si>
  <si>
    <t>109</t>
  </si>
  <si>
    <t>Субсидии бюджетам муниципальных районов на реализацию программ формирования современной городской среды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</si>
  <si>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</si>
  <si>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</si>
  <si>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Прочие дотации бюджетам муниципальных районов</t>
  </si>
  <si>
    <t>2 02 19999 05 0000 150</t>
  </si>
  <si>
    <t>2023г</t>
  </si>
  <si>
    <t>2023г.</t>
  </si>
  <si>
    <t>2 02 35469 05 0000 150</t>
  </si>
  <si>
    <t>Субвенции бюджетам муниципальных районов на проведение Всероссийской переписи населения 2020 года</t>
  </si>
  <si>
    <t>Программа 100 школ</t>
  </si>
  <si>
    <t>270</t>
  </si>
  <si>
    <t>99 9 60 06000</t>
  </si>
  <si>
    <t>Субсидии ДДТ</t>
  </si>
  <si>
    <t>Муниципальная программа успех каждого ребенка</t>
  </si>
  <si>
    <t>Прочие МБТ (стр-во ДК)</t>
  </si>
  <si>
    <t>Субсидии БУ ДДТ</t>
  </si>
  <si>
    <t>Бесплатное двухразовое питание обучающихся с ОВЗ, в том числе детей инвалидов</t>
  </si>
  <si>
    <t>321</t>
  </si>
  <si>
    <t>МО «Сергокалинский район» по доходам на 2022 год</t>
  </si>
  <si>
    <t>Патент</t>
  </si>
  <si>
    <t>расходов местного бюджета по ведомственной  классификации расходов районного бюджета Сергокалинского района на 2022 год</t>
  </si>
  <si>
    <t>2024г.</t>
  </si>
  <si>
    <t>расходов местного бюджета по ведомственной  классификации расходов районного бюджета Сергокалинского района на плановый 2023 и 2024 годов</t>
  </si>
  <si>
    <t>расходов местного бюджета по разделам, подразделам, целевым статьям расходов, видам расходов функциональной классификации расходов Российской Федерации на 2022 год</t>
  </si>
  <si>
    <t>расходов местного бюджета по разделам, подразделам, целевым статьям расходов, видам расходов функциональной классификации расходов Российской Федерации на 2023 - 2024 годов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</si>
  <si>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на 2022 год</t>
  </si>
  <si>
    <t>2024г</t>
  </si>
  <si>
    <t>МО «Сергокалинский район» по доходам на плановый период 2023-2024 годов</t>
  </si>
  <si>
    <t xml:space="preserve"> НА 2022 ГОД</t>
  </si>
  <si>
    <t>247</t>
  </si>
  <si>
    <t>М Е Р О П Р И Я Т И Я</t>
  </si>
  <si>
    <t>Источники формирования</t>
  </si>
  <si>
    <t>В том числе:</t>
  </si>
  <si>
    <t>Республиканский бюджет</t>
  </si>
  <si>
    <t>Местный бюджет</t>
  </si>
  <si>
    <t>Доходная часть, всего:</t>
  </si>
  <si>
    <t>в том числе:</t>
  </si>
  <si>
    <t>Акцизы по подакцизным товарам (продукции), производимым на территории Республики Дагестан</t>
  </si>
  <si>
    <t>Собственные доходы МР "Сергокалинский район"</t>
  </si>
  <si>
    <t>Расходная часть, всего:</t>
  </si>
  <si>
    <t>Капитальный ремонт внутрисельских дорог в с.Сергокала Сергокалинского района Республики Дагестан</t>
  </si>
  <si>
    <t xml:space="preserve">МЕЖБЮДЖЕТНЫЕ ТРАНСФЕРТЫ </t>
  </si>
  <si>
    <t>Дотации на выравнивание бюджетной обеспеченности</t>
  </si>
  <si>
    <t>по поддержке дорожного хозяйства МО "Сергокалинский район на 2022 год</t>
  </si>
  <si>
    <t>Закупка энергетических ресурсов</t>
  </si>
  <si>
    <t>1896</t>
  </si>
  <si>
    <t>572,6</t>
  </si>
  <si>
    <t>2778</t>
  </si>
  <si>
    <t>761</t>
  </si>
  <si>
    <t>604</t>
  </si>
  <si>
    <t>6367</t>
  </si>
  <si>
    <t>1924</t>
  </si>
  <si>
    <t>281</t>
  </si>
  <si>
    <t>280</t>
  </si>
  <si>
    <t>1332</t>
  </si>
  <si>
    <t>402,3</t>
  </si>
  <si>
    <t>1136</t>
  </si>
  <si>
    <t>290</t>
  </si>
  <si>
    <t>3999</t>
  </si>
  <si>
    <t>1208</t>
  </si>
  <si>
    <t>140</t>
  </si>
  <si>
    <t xml:space="preserve">ФИЗИЧЕСКАЯ КУЛЬТУРА </t>
  </si>
  <si>
    <t>Физическая культура и Спорт</t>
  </si>
  <si>
    <t>Дотация на выравнивание уровня бюджетной обеспеченности</t>
  </si>
  <si>
    <t xml:space="preserve">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</si>
  <si>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19 2 02 R3030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</si>
  <si>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</si>
  <si>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19202R3040</t>
  </si>
  <si>
    <t>19202R3030</t>
  </si>
  <si>
    <t>551</t>
  </si>
  <si>
    <t>381,5</t>
  </si>
  <si>
    <t>10,5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</si>
  <si>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№3</t>
    </r>
  </si>
  <si>
    <t>Приложение №5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</si>
  <si>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№8</t>
    </r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</si>
  <si>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№9</t>
    </r>
  </si>
  <si>
    <t>Приложение №19</t>
  </si>
  <si>
    <t>Модернизация библиотек в части комплектования книжного фонда</t>
  </si>
  <si>
    <t>20209R519F</t>
  </si>
  <si>
    <t>26 1 01 60030</t>
  </si>
  <si>
    <t>16 4 01 15300</t>
  </si>
  <si>
    <t xml:space="preserve"> 16 4 01 15300</t>
  </si>
  <si>
    <t>Иные МБТ</t>
  </si>
  <si>
    <t>Субсидии бюджетам на софинансирование капитальных вложений в объекты государственной (муниципальной) собственности в рамках нового строительства и реконструкции</t>
  </si>
  <si>
    <t>2 02 27227 05 0000 150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</si>
  <si>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</si>
  <si>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2 02 35303 05 0000 150</t>
  </si>
  <si>
    <t>к решению Собрания  депутатов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</si>
  <si>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</si>
  <si>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1 14 02052 05 0000 410</t>
  </si>
  <si>
    <t>2 02 25513 05 0000 150</t>
  </si>
  <si>
    <t>Субсидии бюджетам муниципальных районов на развитие сети учреждений культурно-досугового типа</t>
  </si>
  <si>
    <t>2 02 25576 05 0000 150</t>
  </si>
  <si>
    <t>Субсидии бюджетам муниципальных районов на обеспечение комплексного развития сельских территорий</t>
  </si>
  <si>
    <t>2 02 20077 05 0000 150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</si>
  <si>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</si>
  <si>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2 08 05000 05 0000 150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</si>
  <si>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</si>
  <si>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1 14 02058 05 0000 410</t>
  </si>
  <si>
    <t>Доходы от реализации недвижимого имущества бюджетных, автономных учреждений, находящегося в собственности муниципальных районов, в части реализации основных средств</t>
  </si>
  <si>
    <t>1 14 02052 05 0000 440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</si>
  <si>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</si>
  <si>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2 02 39999 05 0000 150</t>
  </si>
  <si>
    <t>Прочие субвенции бюджетам муниципальных районов</t>
  </si>
  <si>
    <t xml:space="preserve">Прочие субсидии бюджетам муниципальных районов </t>
  </si>
  <si>
    <t>15 3 00 20760</t>
  </si>
  <si>
    <t>Cубсидии на ремонт и содержание автомобильных дорог</t>
  </si>
  <si>
    <t>Закупка товаров, работ, услуг в целях капитального ремонта муниципального имущества</t>
  </si>
  <si>
    <t>Муниципальная программа "Организация отдыха и оздоровления детей</t>
  </si>
  <si>
    <t>Основные мероприятия "Оздоровительные -образовательные лагеря"</t>
  </si>
  <si>
    <t>19 7</t>
  </si>
  <si>
    <t>19 7 10 99980</t>
  </si>
  <si>
    <t>20 2 02 4112R</t>
  </si>
  <si>
    <t>Капитальные вложения в объекты муниципальной собственности в рамках государственной инветиционной программы (Дом Культура в с.Сергокала)</t>
  </si>
  <si>
    <t>Бюджетные инвестиции в объекты капитального строительства муниципальной собственности</t>
  </si>
  <si>
    <t>Единовременные  пособие гражданам, усыновившим взявшим под опеку в приемную семью ребенка из числа детей сирот</t>
  </si>
  <si>
    <t>22 3 07 81530</t>
  </si>
  <si>
    <t>20 2 A1 55130</t>
  </si>
  <si>
    <t>На развитие сети учреждений культурно-досугового типа (СДК с.Урахи)</t>
  </si>
  <si>
    <t>202024112R</t>
  </si>
  <si>
    <t>Культура</t>
  </si>
  <si>
    <t>202A155130</t>
  </si>
  <si>
    <t>2613</t>
  </si>
  <si>
    <t>1249</t>
  </si>
  <si>
    <t>Админ СП "Сельсовет Н-Мулебкинский"</t>
  </si>
  <si>
    <t>Админ СП "Сельсовет Миглакасимахи"</t>
  </si>
  <si>
    <t>Изменение остатков средств на счете районного бюджета на 01.01.2022г.</t>
  </si>
  <si>
    <t>Остатки бюджетных средств на 01.01.2022г</t>
  </si>
  <si>
    <t>Субсидия из Республиканского бюджета на поддержку дорожной деятельности МО "Сергокалинский район" в 2022 году</t>
  </si>
  <si>
    <t>Ремонт внутрисельских дорог в с.Миглакаси Сергокалинского района Республики Дагестан</t>
  </si>
  <si>
    <t>Ремонт внутрисельских дорог в с.Н-Мулебки Сергокалинского района Республики Дагестан</t>
  </si>
  <si>
    <t>Государственная программа МР "Сергокалинский район" о противодействии коррупции в МР "Сергокалинский район"</t>
  </si>
  <si>
    <t xml:space="preserve">Государственная программа МР "Сергокалинский район" о противодействии коррупции в МР "Сергокалинский район" </t>
  </si>
  <si>
    <t>Адм.  СП "Сельсовет Сергокалинский"</t>
  </si>
  <si>
    <t>Приложение №2</t>
  </si>
  <si>
    <t xml:space="preserve">№49  от 17.02.2022 года </t>
  </si>
  <si>
    <t xml:space="preserve">№49  от 17.02.2022 года  </t>
  </si>
  <si>
    <t xml:space="preserve">№49  от  17.02.2022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</si>
</sst>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00"/>
    <numFmt numFmtId="166" formatCode="0.000"/>
    <numFmt numFmtId="167" formatCode="#,##0.000"/>
    <numFmt numFmtId="168" formatCode="0.00000"/>
    <numFmt numFmtId="169" formatCode="#,##0.0"/>
    <numFmt numFmtId="170" formatCode="#,##0.00000"/>
  </numFmts>
  <fonts count="55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b/>
      <i/>
      <sz val="12"/>
      <color rgb="FF000000"/>
      <name val="Cambria"/>
      <family val="1"/>
      <charset val="204"/>
      <scheme val="maj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b/>
      <sz val="11"/>
      <color theme="1"/>
      <name val="Times New Roman"/>
      <family val="1"/>
      <charset val="204"/>
    </font>
    <font>
      <sz val="8"/>
      <color rgb="FF000000"/>
      <name val="Arial Cy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rgb="FF000000"/>
      <name val="Calibri"/>
      <family val="2"/>
      <charset val="204"/>
      <scheme val="minor"/>
    </font>
    <font>
      <sz val="13"/>
      <color rgb="FF464C55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9"/>
      <color rgb="FF3F3F3F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i/>
      <sz val="14"/>
      <color rgb="FF00000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color rgb="FF0A0A0A"/>
      <name val="Times New Roman"/>
      <family val="1"/>
      <charset val="204"/>
    </font>
    <font>
      <b/>
      <sz val="12"/>
      <color rgb="FF3F3F3F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33" fillId="0" borderId="12">
      <alignment horizontal="left" wrapText="1" indent="2"/>
    </xf>
    <xf numFmtId="0" fontId="40" fillId="6" borderId="25" applyNumberFormat="0" applyAlignment="0" applyProtection="0"/>
  </cellStyleXfs>
  <cellXfs count="394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16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6" fillId="0" borderId="9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" fillId="0" borderId="0" xfId="0" applyFont="1"/>
    <xf numFmtId="0" fontId="22" fillId="0" borderId="6" xfId="0" applyFont="1" applyBorder="1" applyAlignment="1">
      <alignment vertical="center" wrapText="1"/>
    </xf>
    <xf numFmtId="0" fontId="22" fillId="0" borderId="9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1" fillId="0" borderId="0" xfId="0" applyFont="1"/>
    <xf numFmtId="0" fontId="4" fillId="0" borderId="0" xfId="0" applyFont="1" applyAlignment="1">
      <alignment horizontal="right" vertical="center"/>
    </xf>
    <xf numFmtId="166" fontId="3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wrapText="1"/>
    </xf>
    <xf numFmtId="0" fontId="34" fillId="0" borderId="0" xfId="0" applyFont="1"/>
    <xf numFmtId="0" fontId="2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167" fontId="2" fillId="0" borderId="6" xfId="0" applyNumberFormat="1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wrapText="1"/>
    </xf>
    <xf numFmtId="0" fontId="35" fillId="0" borderId="9" xfId="0" applyFont="1" applyBorder="1" applyAlignment="1">
      <alignment horizontal="center" wrapText="1"/>
    </xf>
    <xf numFmtId="0" fontId="39" fillId="0" borderId="6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 wrapText="1"/>
    </xf>
    <xf numFmtId="166" fontId="0" fillId="0" borderId="0" xfId="0" applyNumberFormat="1"/>
    <xf numFmtId="0" fontId="14" fillId="0" borderId="0" xfId="0" applyFont="1" applyAlignment="1">
      <alignment horizontal="right" vertical="center"/>
    </xf>
    <xf numFmtId="49" fontId="41" fillId="0" borderId="4" xfId="0" applyNumberFormat="1" applyFont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49" fontId="3" fillId="7" borderId="4" xfId="0" applyNumberFormat="1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9" fontId="10" fillId="7" borderId="4" xfId="0" applyNumberFormat="1" applyFont="1" applyFill="1" applyBorder="1" applyAlignment="1">
      <alignment horizontal="center" vertical="center" wrapText="1"/>
    </xf>
    <xf numFmtId="164" fontId="10" fillId="7" borderId="4" xfId="0" applyNumberFormat="1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49" fontId="3" fillId="8" borderId="4" xfId="0" applyNumberFormat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vertical="center" wrapText="1"/>
    </xf>
    <xf numFmtId="166" fontId="3" fillId="8" borderId="4" xfId="0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4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43" fillId="0" borderId="3" xfId="0" applyFont="1" applyBorder="1" applyAlignment="1">
      <alignment vertical="center" wrapText="1"/>
    </xf>
    <xf numFmtId="0" fontId="19" fillId="8" borderId="6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 vertical="center" wrapText="1"/>
    </xf>
    <xf numFmtId="49" fontId="2" fillId="8" borderId="4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49" fontId="3" fillId="9" borderId="4" xfId="0" applyNumberFormat="1" applyFont="1" applyFill="1" applyBorder="1" applyAlignment="1">
      <alignment horizontal="center" vertical="center" wrapText="1"/>
    </xf>
    <xf numFmtId="49" fontId="4" fillId="9" borderId="4" xfId="0" applyNumberFormat="1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49" fontId="13" fillId="8" borderId="4" xfId="0" applyNumberFormat="1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3" fillId="8" borderId="4" xfId="0" applyNumberFormat="1" applyFont="1" applyFill="1" applyBorder="1" applyAlignment="1">
      <alignment horizontal="center" vertical="center" wrapText="1"/>
    </xf>
    <xf numFmtId="0" fontId="44" fillId="2" borderId="4" xfId="0" applyFont="1" applyFill="1" applyBorder="1" applyAlignment="1">
      <alignment vertical="center" wrapText="1"/>
    </xf>
    <xf numFmtId="164" fontId="3" fillId="8" borderId="4" xfId="0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49" fontId="8" fillId="8" borderId="4" xfId="0" applyNumberFormat="1" applyFont="1" applyFill="1" applyBorder="1" applyAlignment="1">
      <alignment horizontal="center" vertical="center" wrapText="1"/>
    </xf>
    <xf numFmtId="164" fontId="8" fillId="8" borderId="4" xfId="0" applyNumberFormat="1" applyFont="1" applyFill="1" applyBorder="1" applyAlignment="1">
      <alignment horizontal="center" vertical="center" wrapText="1"/>
    </xf>
    <xf numFmtId="166" fontId="8" fillId="8" borderId="4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2" fontId="10" fillId="7" borderId="4" xfId="0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0" fontId="45" fillId="8" borderId="9" xfId="0" applyFont="1" applyFill="1" applyBorder="1" applyAlignment="1">
      <alignment horizontal="center" vertical="center" wrapText="1"/>
    </xf>
    <xf numFmtId="49" fontId="12" fillId="8" borderId="4" xfId="0" applyNumberFormat="1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49" fontId="10" fillId="8" borderId="4" xfId="0" applyNumberFormat="1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49" fontId="12" fillId="9" borderId="4" xfId="0" applyNumberFormat="1" applyFont="1" applyFill="1" applyBorder="1" applyAlignment="1">
      <alignment horizontal="center" vertical="center" wrapText="1"/>
    </xf>
    <xf numFmtId="49" fontId="2" fillId="9" borderId="4" xfId="0" applyNumberFormat="1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21" fillId="9" borderId="19" xfId="0" applyFont="1" applyFill="1" applyBorder="1" applyAlignment="1">
      <alignment horizontal="center" vertical="top" wrapText="1"/>
    </xf>
    <xf numFmtId="2" fontId="8" fillId="8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center" vertical="center" wrapText="1"/>
    </xf>
    <xf numFmtId="49" fontId="14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166" fontId="4" fillId="8" borderId="4" xfId="0" applyNumberFormat="1" applyFont="1" applyFill="1" applyBorder="1" applyAlignment="1">
      <alignment horizontal="center" vertical="center" wrapText="1"/>
    </xf>
    <xf numFmtId="0" fontId="44" fillId="8" borderId="3" xfId="0" applyFont="1" applyFill="1" applyBorder="1" applyAlignment="1">
      <alignment horizontal="center" vertical="center" wrapText="1"/>
    </xf>
    <xf numFmtId="49" fontId="6" fillId="8" borderId="4" xfId="0" applyNumberFormat="1" applyFont="1" applyFill="1" applyBorder="1" applyAlignment="1">
      <alignment horizontal="center" vertical="center" wrapText="1"/>
    </xf>
    <xf numFmtId="0" fontId="32" fillId="8" borderId="3" xfId="0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left" vertical="center" wrapText="1"/>
    </xf>
    <xf numFmtId="0" fontId="5" fillId="8" borderId="3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44" fillId="8" borderId="4" xfId="0" applyFont="1" applyFill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49" fontId="6" fillId="9" borderId="4" xfId="0" applyNumberFormat="1" applyFont="1" applyFill="1" applyBorder="1" applyAlignment="1">
      <alignment horizontal="center" vertical="center" wrapText="1"/>
    </xf>
    <xf numFmtId="0" fontId="44" fillId="9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2" fontId="3" fillId="8" borderId="4" xfId="0" applyNumberFormat="1" applyFont="1" applyFill="1" applyBorder="1" applyAlignment="1">
      <alignment horizontal="center" vertical="center" wrapText="1"/>
    </xf>
    <xf numFmtId="49" fontId="5" fillId="9" borderId="4" xfId="0" applyNumberFormat="1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49" fontId="14" fillId="9" borderId="4" xfId="0" applyNumberFormat="1" applyFont="1" applyFill="1" applyBorder="1" applyAlignment="1">
      <alignment horizontal="center" vertical="center" wrapText="1"/>
    </xf>
    <xf numFmtId="0" fontId="47" fillId="9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49" fontId="1" fillId="10" borderId="4" xfId="0" applyNumberFormat="1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168" fontId="4" fillId="10" borderId="4" xfId="0" applyNumberFormat="1" applyFont="1" applyFill="1" applyBorder="1" applyAlignment="1">
      <alignment horizontal="center" vertical="center" wrapText="1"/>
    </xf>
    <xf numFmtId="2" fontId="2" fillId="8" borderId="4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 wrapText="1"/>
    </xf>
    <xf numFmtId="2" fontId="13" fillId="8" borderId="4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6" fontId="2" fillId="0" borderId="6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9" fontId="3" fillId="0" borderId="4" xfId="0" applyNumberFormat="1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167" fontId="4" fillId="8" borderId="4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2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6" fontId="10" fillId="7" borderId="4" xfId="0" applyNumberFormat="1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8" fillId="8" borderId="3" xfId="0" applyFont="1" applyFill="1" applyBorder="1" applyAlignment="1">
      <alignment horizontal="center" vertical="center" wrapText="1"/>
    </xf>
    <xf numFmtId="49" fontId="48" fillId="8" borderId="4" xfId="0" applyNumberFormat="1" applyFont="1" applyFill="1" applyBorder="1" applyAlignment="1">
      <alignment horizontal="center" vertical="center" wrapText="1"/>
    </xf>
    <xf numFmtId="49" fontId="49" fillId="8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49" fontId="9" fillId="8" borderId="4" xfId="0" applyNumberFormat="1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51" fillId="0" borderId="24" xfId="0" applyFont="1" applyBorder="1" applyAlignment="1">
      <alignment horizontal="center" vertical="center" wrapText="1"/>
    </xf>
    <xf numFmtId="49" fontId="52" fillId="0" borderId="10" xfId="0" applyNumberFormat="1" applyFont="1" applyBorder="1" applyAlignment="1">
      <alignment horizontal="center" vertical="center" wrapText="1"/>
    </xf>
    <xf numFmtId="49" fontId="51" fillId="0" borderId="3" xfId="0" applyNumberFormat="1" applyFont="1" applyBorder="1" applyAlignment="1">
      <alignment horizontal="center" vertical="center" wrapText="1"/>
    </xf>
    <xf numFmtId="49" fontId="5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51" fillId="0" borderId="6" xfId="0" applyFont="1" applyBorder="1" applyAlignment="1">
      <alignment vertical="center" wrapText="1"/>
    </xf>
    <xf numFmtId="0" fontId="51" fillId="0" borderId="26" xfId="0" applyFont="1" applyBorder="1" applyAlignment="1">
      <alignment vertical="center" wrapText="1"/>
    </xf>
    <xf numFmtId="0" fontId="51" fillId="0" borderId="6" xfId="0" applyFont="1" applyBorder="1" applyAlignment="1">
      <alignment horizontal="center" vertical="center" wrapText="1"/>
    </xf>
    <xf numFmtId="170" fontId="3" fillId="3" borderId="4" xfId="0" applyNumberFormat="1" applyFont="1" applyFill="1" applyBorder="1" applyAlignment="1">
      <alignment horizontal="center" vertical="center" wrapText="1"/>
    </xf>
    <xf numFmtId="49" fontId="6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3" fillId="2" borderId="6" xfId="0" applyFont="1" applyFill="1" applyBorder="1" applyAlignment="1">
      <alignment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/>
    </xf>
    <xf numFmtId="0" fontId="13" fillId="0" borderId="6" xfId="0" applyFont="1" applyBorder="1" applyAlignment="1">
      <alignment wrapText="1"/>
    </xf>
    <xf numFmtId="0" fontId="44" fillId="8" borderId="6" xfId="0" applyFont="1" applyFill="1" applyBorder="1" applyAlignment="1">
      <alignment horizontal="center"/>
    </xf>
    <xf numFmtId="168" fontId="3" fillId="8" borderId="4" xfId="0" applyNumberFormat="1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54" fillId="6" borderId="25" xfId="2" applyFont="1" applyAlignment="1">
      <alignment horizontal="center" vertical="top" wrapText="1"/>
    </xf>
    <xf numFmtId="0" fontId="44" fillId="0" borderId="19" xfId="0" applyFont="1" applyBorder="1" applyAlignment="1">
      <alignment horizontal="center" wrapText="1"/>
    </xf>
    <xf numFmtId="0" fontId="44" fillId="0" borderId="19" xfId="0" applyFont="1" applyBorder="1" applyAlignment="1">
      <alignment horizontal="center" vertical="center" wrapText="1"/>
    </xf>
    <xf numFmtId="0" fontId="1" fillId="0" borderId="19" xfId="0" applyFont="1" applyBorder="1"/>
    <xf numFmtId="0" fontId="2" fillId="0" borderId="19" xfId="0" applyFont="1" applyBorder="1" applyAlignment="1">
      <alignment wrapText="1"/>
    </xf>
    <xf numFmtId="0" fontId="2" fillId="0" borderId="19" xfId="0" applyFont="1" applyBorder="1" applyAlignment="1">
      <alignment horizontal="center"/>
    </xf>
    <xf numFmtId="0" fontId="1" fillId="0" borderId="20" xfId="0" applyFont="1" applyBorder="1"/>
    <xf numFmtId="0" fontId="3" fillId="0" borderId="20" xfId="0" applyFont="1" applyBorder="1"/>
    <xf numFmtId="0" fontId="3" fillId="0" borderId="20" xfId="0" applyFont="1" applyBorder="1" applyAlignment="1">
      <alignment horizontal="center"/>
    </xf>
    <xf numFmtId="0" fontId="2" fillId="0" borderId="19" xfId="0" applyFont="1" applyBorder="1"/>
    <xf numFmtId="0" fontId="3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17" fillId="0" borderId="0" xfId="0" applyFont="1"/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168" fontId="2" fillId="0" borderId="32" xfId="0" applyNumberFormat="1" applyFont="1" applyBorder="1" applyAlignment="1">
      <alignment horizontal="center" vertical="center" wrapText="1"/>
    </xf>
    <xf numFmtId="0" fontId="31" fillId="0" borderId="32" xfId="0" applyFont="1" applyBorder="1" applyAlignment="1">
      <alignment wrapText="1"/>
    </xf>
    <xf numFmtId="0" fontId="24" fillId="0" borderId="31" xfId="0" applyFont="1" applyBorder="1" applyAlignment="1">
      <alignment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0" fontId="24" fillId="0" borderId="33" xfId="0" applyFont="1" applyBorder="1" applyAlignment="1">
      <alignment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168" fontId="3" fillId="0" borderId="32" xfId="0" applyNumberFormat="1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1" fillId="0" borderId="9" xfId="0" applyFont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34" fillId="0" borderId="8" xfId="0" applyFont="1" applyBorder="1" applyAlignment="1">
      <alignment vertical="center"/>
    </xf>
    <xf numFmtId="0" fontId="34" fillId="0" borderId="8" xfId="0" applyFont="1" applyBorder="1"/>
    <xf numFmtId="0" fontId="52" fillId="0" borderId="10" xfId="0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 wrapText="1"/>
    </xf>
    <xf numFmtId="0" fontId="51" fillId="0" borderId="8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38" fillId="0" borderId="10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14" fillId="8" borderId="1" xfId="0" applyNumberFormat="1" applyFont="1" applyFill="1" applyBorder="1" applyAlignment="1">
      <alignment horizontal="center" vertical="center" wrapText="1"/>
    </xf>
    <xf numFmtId="49" fontId="14" fillId="8" borderId="3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horizontal="center" vertical="center" wrapText="1"/>
    </xf>
    <xf numFmtId="2" fontId="4" fillId="8" borderId="3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/>
    </xf>
  </cellXfs>
  <cellStyles count="3">
    <cellStyle name="xl103" xfId="1"/>
    <cellStyle name="Вывод" xfId="2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0"/>
  <sheetViews>
    <sheetView workbookViewId="0">
      <selection activeCell="B4" sqref="B4:D4"/>
    </sheetView>
  </sheetViews>
  <sheetFormatPr defaultRowHeight="12.75" x14ac:dyDescent="0.2"/>
  <cols>
    <col min="1" max="1" width="3.85546875" customWidth="1"/>
    <col min="2" max="2" width="29.140625" customWidth="1"/>
    <col min="3" max="3" width="40.85546875" customWidth="1"/>
    <col min="4" max="4" width="21.42578125" customWidth="1"/>
    <col min="7" max="7" width="12.140625" customWidth="1"/>
  </cols>
  <sheetData>
    <row r="1" spans="2:4" ht="18.75" x14ac:dyDescent="0.2">
      <c r="B1" s="327" t="s">
        <v>461</v>
      </c>
      <c r="C1" s="327"/>
      <c r="D1" s="327"/>
    </row>
    <row r="2" spans="2:4" ht="15.75" x14ac:dyDescent="0.2">
      <c r="B2" s="328" t="s">
        <v>264</v>
      </c>
      <c r="C2" s="328"/>
      <c r="D2" s="328"/>
    </row>
    <row r="3" spans="2:4" ht="15.75" x14ac:dyDescent="0.2">
      <c r="B3" s="328" t="s">
        <v>180</v>
      </c>
      <c r="C3" s="328"/>
      <c r="D3" s="328"/>
    </row>
    <row r="4" spans="2:4" ht="15.75" x14ac:dyDescent="0.2">
      <c r="B4" s="328" t="s">
        <v>602</v>
      </c>
      <c r="C4" s="328"/>
      <c r="D4" s="328"/>
    </row>
    <row r="5" spans="2:4" x14ac:dyDescent="0.2">
      <c r="B5" s="56"/>
    </row>
    <row r="6" spans="2:4" ht="18" x14ac:dyDescent="0.2">
      <c r="B6" s="329" t="s">
        <v>265</v>
      </c>
      <c r="C6" s="329"/>
      <c r="D6" s="329"/>
    </row>
    <row r="7" spans="2:4" ht="28.5" customHeight="1" x14ac:dyDescent="0.2">
      <c r="B7" s="329" t="s">
        <v>485</v>
      </c>
      <c r="C7" s="329"/>
      <c r="D7" s="329"/>
    </row>
    <row r="8" spans="2:4" ht="18.75" x14ac:dyDescent="0.2">
      <c r="B8" s="58"/>
    </row>
    <row r="9" spans="2:4" ht="16.5" thickBot="1" x14ac:dyDescent="0.25">
      <c r="B9" s="326" t="s">
        <v>266</v>
      </c>
      <c r="C9" s="326"/>
      <c r="D9" s="326"/>
    </row>
    <row r="10" spans="2:4" ht="36.75" customHeight="1" thickBot="1" x14ac:dyDescent="0.25">
      <c r="B10" s="59" t="s">
        <v>267</v>
      </c>
      <c r="C10" s="60" t="s">
        <v>268</v>
      </c>
      <c r="D10" s="60" t="s">
        <v>269</v>
      </c>
    </row>
    <row r="11" spans="2:4" ht="16.5" thickBot="1" x14ac:dyDescent="0.25">
      <c r="B11" s="44">
        <v>1</v>
      </c>
      <c r="C11" s="3">
        <v>2</v>
      </c>
      <c r="D11" s="3">
        <v>3</v>
      </c>
    </row>
    <row r="12" spans="2:4" ht="16.5" thickBot="1" x14ac:dyDescent="0.25">
      <c r="B12" s="44"/>
      <c r="C12" s="1" t="s">
        <v>270</v>
      </c>
      <c r="D12" s="3"/>
    </row>
    <row r="13" spans="2:4" ht="33" customHeight="1" thickBot="1" x14ac:dyDescent="0.25">
      <c r="B13" s="44" t="s">
        <v>271</v>
      </c>
      <c r="C13" s="3" t="s">
        <v>272</v>
      </c>
      <c r="D13" s="221">
        <v>67264</v>
      </c>
    </row>
    <row r="14" spans="2:4" ht="33" customHeight="1" thickBot="1" x14ac:dyDescent="0.25">
      <c r="B14" s="44" t="s">
        <v>273</v>
      </c>
      <c r="C14" s="3" t="s">
        <v>486</v>
      </c>
      <c r="D14" s="221">
        <v>150</v>
      </c>
    </row>
    <row r="15" spans="2:4" ht="33" customHeight="1" thickBot="1" x14ac:dyDescent="0.25">
      <c r="B15" s="44" t="s">
        <v>274</v>
      </c>
      <c r="C15" s="3" t="s">
        <v>275</v>
      </c>
      <c r="D15" s="221">
        <v>980</v>
      </c>
    </row>
    <row r="16" spans="2:4" ht="33" customHeight="1" thickBot="1" x14ac:dyDescent="0.25">
      <c r="B16" s="44" t="s">
        <v>276</v>
      </c>
      <c r="C16" s="3" t="s">
        <v>277</v>
      </c>
      <c r="D16" s="221">
        <v>8600</v>
      </c>
    </row>
    <row r="17" spans="2:5" ht="33" customHeight="1" thickBot="1" x14ac:dyDescent="0.25">
      <c r="B17" s="44" t="s">
        <v>278</v>
      </c>
      <c r="C17" s="3" t="s">
        <v>279</v>
      </c>
      <c r="D17" s="221">
        <v>1100</v>
      </c>
    </row>
    <row r="18" spans="2:5" ht="33" customHeight="1" thickBot="1" x14ac:dyDescent="0.25">
      <c r="B18" s="44" t="s">
        <v>280</v>
      </c>
      <c r="C18" s="3" t="s">
        <v>281</v>
      </c>
      <c r="D18" s="221">
        <v>6910</v>
      </c>
    </row>
    <row r="19" spans="2:5" ht="33" customHeight="1" thickBot="1" x14ac:dyDescent="0.25">
      <c r="B19" s="44" t="s">
        <v>282</v>
      </c>
      <c r="C19" s="3" t="s">
        <v>283</v>
      </c>
      <c r="D19" s="221">
        <v>6230.79</v>
      </c>
    </row>
    <row r="20" spans="2:5" ht="39.950000000000003" customHeight="1" thickBot="1" x14ac:dyDescent="0.25">
      <c r="B20" s="80"/>
      <c r="C20" s="13" t="s">
        <v>284</v>
      </c>
      <c r="D20" s="247">
        <f>SUM(D13:D19)</f>
        <v>91234.79</v>
      </c>
    </row>
    <row r="21" spans="2:5" ht="60.75" customHeight="1" thickBot="1" x14ac:dyDescent="0.25">
      <c r="B21" s="86" t="s">
        <v>409</v>
      </c>
      <c r="C21" s="88" t="s">
        <v>389</v>
      </c>
      <c r="D21" s="222">
        <v>131867</v>
      </c>
    </row>
    <row r="22" spans="2:5" ht="133.5" customHeight="1" thickBot="1" x14ac:dyDescent="0.25">
      <c r="B22" s="86" t="s">
        <v>469</v>
      </c>
      <c r="C22" s="115" t="s">
        <v>468</v>
      </c>
      <c r="D22" s="226">
        <v>18354.900000000001</v>
      </c>
    </row>
    <row r="23" spans="2:5" ht="60.75" customHeight="1" thickBot="1" x14ac:dyDescent="0.25">
      <c r="B23" s="284" t="s">
        <v>557</v>
      </c>
      <c r="C23" s="284" t="s">
        <v>558</v>
      </c>
      <c r="D23" s="286">
        <v>7045.7894699999997</v>
      </c>
      <c r="E23" s="285"/>
    </row>
    <row r="24" spans="2:5" ht="63.75" customHeight="1" thickBot="1" x14ac:dyDescent="0.25">
      <c r="B24" s="284" t="s">
        <v>407</v>
      </c>
      <c r="C24" s="284" t="s">
        <v>408</v>
      </c>
      <c r="D24" s="286">
        <v>150</v>
      </c>
      <c r="E24" s="285"/>
    </row>
    <row r="25" spans="2:5" ht="81.75" customHeight="1" thickBot="1" x14ac:dyDescent="0.25">
      <c r="B25" s="86" t="s">
        <v>405</v>
      </c>
      <c r="C25" s="115" t="s">
        <v>467</v>
      </c>
      <c r="D25" s="226">
        <v>1191.9480000000001</v>
      </c>
    </row>
    <row r="26" spans="2:5" ht="41.25" customHeight="1" thickBot="1" x14ac:dyDescent="0.25">
      <c r="B26" s="86" t="s">
        <v>412</v>
      </c>
      <c r="C26" s="115" t="s">
        <v>571</v>
      </c>
      <c r="D26" s="226">
        <v>100320.538</v>
      </c>
    </row>
    <row r="27" spans="2:5" ht="33.75" customHeight="1" thickBot="1" x14ac:dyDescent="0.25">
      <c r="B27" s="87" t="s">
        <v>428</v>
      </c>
      <c r="C27" s="3" t="s">
        <v>285</v>
      </c>
      <c r="D27" s="83">
        <v>521020.90399999998</v>
      </c>
    </row>
    <row r="28" spans="2:5" ht="39.950000000000003" customHeight="1" thickBot="1" x14ac:dyDescent="0.25">
      <c r="B28" s="80"/>
      <c r="C28" s="13" t="s">
        <v>286</v>
      </c>
      <c r="D28" s="287">
        <f>SUM(D21:D27)</f>
        <v>779951.07947</v>
      </c>
    </row>
    <row r="29" spans="2:5" ht="74.25" customHeight="1" thickBot="1" x14ac:dyDescent="0.25">
      <c r="B29" s="104" t="s">
        <v>419</v>
      </c>
      <c r="C29" s="1" t="s">
        <v>370</v>
      </c>
      <c r="D29" s="223">
        <v>9175</v>
      </c>
    </row>
    <row r="30" spans="2:5" ht="33" customHeight="1" thickBot="1" x14ac:dyDescent="0.25">
      <c r="B30" s="80"/>
      <c r="C30" s="13" t="s">
        <v>287</v>
      </c>
      <c r="D30" s="287">
        <f>SUM(D20+D28+D29)</f>
        <v>880360.86947000003</v>
      </c>
    </row>
  </sheetData>
  <mergeCells count="7">
    <mergeCell ref="B9:D9"/>
    <mergeCell ref="B1:D1"/>
    <mergeCell ref="B2:D2"/>
    <mergeCell ref="B3:D3"/>
    <mergeCell ref="B4:D4"/>
    <mergeCell ref="B7:D7"/>
    <mergeCell ref="B6:D6"/>
  </mergeCells>
  <pageMargins left="0.70866141732283472" right="0.70866141732283472" top="0.35433070866141736" bottom="0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"/>
  <sheetViews>
    <sheetView workbookViewId="0">
      <selection activeCell="B6" sqref="B6:E6"/>
    </sheetView>
  </sheetViews>
  <sheetFormatPr defaultRowHeight="12.75" x14ac:dyDescent="0.2"/>
  <cols>
    <col min="3" max="3" width="30.42578125" customWidth="1"/>
    <col min="4" max="4" width="26" customWidth="1"/>
  </cols>
  <sheetData>
    <row r="1" spans="2:5" ht="15.75" x14ac:dyDescent="0.2">
      <c r="B1" s="328" t="s">
        <v>383</v>
      </c>
      <c r="C1" s="328"/>
      <c r="D1" s="328"/>
      <c r="E1" s="328"/>
    </row>
    <row r="2" spans="2:5" ht="15.75" x14ac:dyDescent="0.2">
      <c r="B2" s="328" t="s">
        <v>554</v>
      </c>
      <c r="C2" s="328"/>
      <c r="D2" s="328"/>
      <c r="E2" s="328"/>
    </row>
    <row r="3" spans="2:5" ht="15.75" x14ac:dyDescent="0.2">
      <c r="B3" s="328" t="s">
        <v>180</v>
      </c>
      <c r="C3" s="328"/>
      <c r="D3" s="328"/>
      <c r="E3" s="328"/>
    </row>
    <row r="4" spans="2:5" ht="15.75" x14ac:dyDescent="0.2">
      <c r="B4" s="328" t="s">
        <v>604</v>
      </c>
      <c r="C4" s="328"/>
      <c r="D4" s="328"/>
      <c r="E4" s="328"/>
    </row>
    <row r="5" spans="2:5" ht="18" x14ac:dyDescent="0.25">
      <c r="B5" s="329"/>
      <c r="C5" s="329"/>
      <c r="D5" s="329"/>
      <c r="E5" s="71"/>
    </row>
    <row r="6" spans="2:5" ht="94.5" customHeight="1" x14ac:dyDescent="0.2">
      <c r="B6" s="371" t="s">
        <v>397</v>
      </c>
      <c r="C6" s="371"/>
      <c r="D6" s="371"/>
      <c r="E6" s="371"/>
    </row>
    <row r="7" spans="2:5" ht="13.5" thickBot="1" x14ac:dyDescent="0.25">
      <c r="B7" s="65"/>
      <c r="C7" s="65"/>
      <c r="D7" s="65"/>
    </row>
    <row r="8" spans="2:5" ht="35.25" customHeight="1" thickBot="1" x14ac:dyDescent="0.25">
      <c r="B8" s="66" t="s">
        <v>288</v>
      </c>
      <c r="C8" s="67" t="s">
        <v>289</v>
      </c>
      <c r="D8" s="67" t="s">
        <v>459</v>
      </c>
    </row>
    <row r="9" spans="2:5" ht="31.5" customHeight="1" thickBot="1" x14ac:dyDescent="0.25">
      <c r="B9" s="41">
        <v>1</v>
      </c>
      <c r="C9" s="6" t="s">
        <v>600</v>
      </c>
      <c r="D9" s="68">
        <v>6523.47739</v>
      </c>
    </row>
    <row r="10" spans="2:5" ht="31.5" customHeight="1" thickBot="1" x14ac:dyDescent="0.25">
      <c r="B10" s="41">
        <v>2</v>
      </c>
      <c r="C10" s="6" t="s">
        <v>591</v>
      </c>
      <c r="D10" s="68">
        <v>100</v>
      </c>
    </row>
    <row r="11" spans="2:5" ht="31.5" customHeight="1" thickBot="1" x14ac:dyDescent="0.25">
      <c r="B11" s="41">
        <v>3</v>
      </c>
      <c r="C11" s="6" t="s">
        <v>592</v>
      </c>
      <c r="D11" s="68">
        <v>100</v>
      </c>
    </row>
    <row r="12" spans="2:5" ht="21" customHeight="1" thickBot="1" x14ac:dyDescent="0.25">
      <c r="B12" s="41"/>
      <c r="C12" s="69" t="s">
        <v>305</v>
      </c>
      <c r="D12" s="68">
        <f>SUM(D9:D11)</f>
        <v>6723.47739</v>
      </c>
    </row>
  </sheetData>
  <mergeCells count="6">
    <mergeCell ref="B6:E6"/>
    <mergeCell ref="B1:E1"/>
    <mergeCell ref="B2:E2"/>
    <mergeCell ref="B3:E3"/>
    <mergeCell ref="B4:E4"/>
    <mergeCell ref="B5:D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7"/>
  <sheetViews>
    <sheetView tabSelected="1" workbookViewId="0">
      <selection activeCell="A6" sqref="A6:E6"/>
    </sheetView>
  </sheetViews>
  <sheetFormatPr defaultRowHeight="12.75" x14ac:dyDescent="0.2"/>
  <cols>
    <col min="1" max="1" width="4.85546875" customWidth="1"/>
    <col min="2" max="2" width="34.28515625" customWidth="1"/>
    <col min="3" max="3" width="15.5703125" customWidth="1"/>
    <col min="4" max="4" width="16.85546875" customWidth="1"/>
    <col min="5" max="5" width="21.140625" customWidth="1"/>
  </cols>
  <sheetData>
    <row r="3" spans="1:5" ht="15.75" x14ac:dyDescent="0.2">
      <c r="A3" s="328" t="s">
        <v>543</v>
      </c>
      <c r="B3" s="328"/>
      <c r="C3" s="328"/>
      <c r="D3" s="328"/>
      <c r="E3" s="328"/>
    </row>
    <row r="4" spans="1:5" ht="15.75" x14ac:dyDescent="0.2">
      <c r="A4" s="328" t="s">
        <v>554</v>
      </c>
      <c r="B4" s="328"/>
      <c r="C4" s="328"/>
      <c r="D4" s="328"/>
      <c r="E4" s="328"/>
    </row>
    <row r="5" spans="1:5" ht="15.75" x14ac:dyDescent="0.2">
      <c r="A5" s="328" t="s">
        <v>180</v>
      </c>
      <c r="B5" s="328"/>
      <c r="C5" s="328"/>
      <c r="D5" s="328"/>
      <c r="E5" s="328"/>
    </row>
    <row r="6" spans="1:5" ht="15.75" x14ac:dyDescent="0.2">
      <c r="A6" s="328" t="s">
        <v>602</v>
      </c>
      <c r="B6" s="328"/>
      <c r="C6" s="328"/>
      <c r="D6" s="328"/>
      <c r="E6" s="328"/>
    </row>
    <row r="7" spans="1:5" ht="18" x14ac:dyDescent="0.25">
      <c r="A7" s="329"/>
      <c r="B7" s="329"/>
      <c r="C7" s="329"/>
      <c r="D7" s="71"/>
    </row>
    <row r="8" spans="1:5" ht="18.75" x14ac:dyDescent="0.2">
      <c r="A8" s="333" t="s">
        <v>497</v>
      </c>
      <c r="B8" s="333"/>
      <c r="C8" s="333"/>
      <c r="D8" s="333"/>
      <c r="E8" s="65"/>
    </row>
    <row r="9" spans="1:5" ht="35.25" customHeight="1" x14ac:dyDescent="0.2">
      <c r="A9" s="278"/>
      <c r="B9" s="333" t="s">
        <v>510</v>
      </c>
      <c r="C9" s="333"/>
      <c r="D9" s="333"/>
      <c r="E9" s="333"/>
    </row>
    <row r="10" spans="1:5" ht="18.75" x14ac:dyDescent="0.2">
      <c r="A10" s="278"/>
      <c r="B10" s="278"/>
      <c r="C10" s="278"/>
      <c r="D10" s="278"/>
      <c r="E10" s="65"/>
    </row>
    <row r="11" spans="1:5" x14ac:dyDescent="0.2">
      <c r="A11" s="392"/>
      <c r="B11" s="392" t="s">
        <v>498</v>
      </c>
      <c r="C11" s="392" t="s">
        <v>305</v>
      </c>
      <c r="D11" s="393" t="s">
        <v>499</v>
      </c>
      <c r="E11" s="393"/>
    </row>
    <row r="12" spans="1:5" ht="25.5" x14ac:dyDescent="0.2">
      <c r="A12" s="392"/>
      <c r="B12" s="392"/>
      <c r="C12" s="392"/>
      <c r="D12" s="300" t="s">
        <v>500</v>
      </c>
      <c r="E12" s="301" t="s">
        <v>501</v>
      </c>
    </row>
    <row r="13" spans="1:5" ht="40.5" customHeight="1" x14ac:dyDescent="0.2">
      <c r="A13" s="248"/>
      <c r="B13" s="248" t="s">
        <v>502</v>
      </c>
      <c r="C13" s="309">
        <f>SUM(C15:C18)</f>
        <v>20567.093390000002</v>
      </c>
      <c r="D13" s="309">
        <f>SUM(D15:D18)</f>
        <v>13143.616</v>
      </c>
      <c r="E13" s="309">
        <f>SUM(E15:E18)</f>
        <v>7423.47739</v>
      </c>
    </row>
    <row r="14" spans="1:5" ht="15.75" x14ac:dyDescent="0.25">
      <c r="A14" s="248"/>
      <c r="B14" s="248" t="s">
        <v>503</v>
      </c>
      <c r="C14" s="309"/>
      <c r="D14" s="308"/>
      <c r="E14" s="308"/>
    </row>
    <row r="15" spans="1:5" ht="45.75" customHeight="1" x14ac:dyDescent="0.25">
      <c r="A15" s="302"/>
      <c r="B15" s="303" t="s">
        <v>594</v>
      </c>
      <c r="C15" s="304">
        <v>292.68738999999999</v>
      </c>
      <c r="D15" s="304"/>
      <c r="E15" s="304">
        <v>292.68738999999999</v>
      </c>
    </row>
    <row r="16" spans="1:5" ht="66.75" customHeight="1" x14ac:dyDescent="0.2">
      <c r="A16" s="249"/>
      <c r="B16" s="250" t="s">
        <v>504</v>
      </c>
      <c r="C16" s="310">
        <v>6230.79</v>
      </c>
      <c r="D16" s="311"/>
      <c r="E16" s="311">
        <v>6230.79</v>
      </c>
    </row>
    <row r="17" spans="1:5" ht="41.25" customHeight="1" x14ac:dyDescent="0.2">
      <c r="A17" s="248"/>
      <c r="B17" s="251" t="s">
        <v>505</v>
      </c>
      <c r="C17" s="310">
        <f>SUM(D17:E17)</f>
        <v>200</v>
      </c>
      <c r="D17" s="311"/>
      <c r="E17" s="311">
        <v>200</v>
      </c>
    </row>
    <row r="18" spans="1:5" ht="84.75" customHeight="1" x14ac:dyDescent="0.25">
      <c r="A18" s="302"/>
      <c r="B18" s="303" t="s">
        <v>595</v>
      </c>
      <c r="C18" s="304">
        <f>SUM(D18:E18)</f>
        <v>13843.616</v>
      </c>
      <c r="D18" s="304">
        <v>13143.616</v>
      </c>
      <c r="E18" s="304">
        <v>700</v>
      </c>
    </row>
    <row r="19" spans="1:5" ht="15.75" x14ac:dyDescent="0.25">
      <c r="A19" s="305"/>
      <c r="B19" s="306" t="s">
        <v>506</v>
      </c>
      <c r="C19" s="307">
        <f>SUM(C21:C23)</f>
        <v>20567.093390000002</v>
      </c>
      <c r="D19" s="307">
        <f>SUM(D21:D23)</f>
        <v>13143.616</v>
      </c>
      <c r="E19" s="307">
        <f>SUM(E21:E23)</f>
        <v>7423.47739</v>
      </c>
    </row>
    <row r="20" spans="1:5" ht="15.75" x14ac:dyDescent="0.25">
      <c r="A20" s="302"/>
      <c r="B20" s="308" t="s">
        <v>503</v>
      </c>
      <c r="C20" s="308"/>
      <c r="D20" s="308"/>
      <c r="E20" s="308"/>
    </row>
    <row r="21" spans="1:5" ht="63.75" customHeight="1" x14ac:dyDescent="0.25">
      <c r="A21" s="302"/>
      <c r="B21" s="303" t="s">
        <v>507</v>
      </c>
      <c r="C21" s="304">
        <f>SUM(D21:E21)</f>
        <v>20367.093390000002</v>
      </c>
      <c r="D21" s="304">
        <v>13143.616</v>
      </c>
      <c r="E21" s="304">
        <v>7223.47739</v>
      </c>
    </row>
    <row r="22" spans="1:5" ht="54" customHeight="1" x14ac:dyDescent="0.25">
      <c r="A22" s="302"/>
      <c r="B22" s="303" t="s">
        <v>597</v>
      </c>
      <c r="C22" s="304">
        <v>100</v>
      </c>
      <c r="D22" s="304"/>
      <c r="E22" s="304">
        <v>100</v>
      </c>
    </row>
    <row r="23" spans="1:5" ht="54" customHeight="1" x14ac:dyDescent="0.25">
      <c r="A23" s="302"/>
      <c r="B23" s="303" t="s">
        <v>596</v>
      </c>
      <c r="C23" s="304">
        <v>100</v>
      </c>
      <c r="D23" s="304"/>
      <c r="E23" s="304">
        <v>100</v>
      </c>
    </row>
    <row r="24" spans="1:5" ht="15.75" x14ac:dyDescent="0.25">
      <c r="C24" s="312"/>
      <c r="D24" s="312"/>
      <c r="E24" s="312"/>
    </row>
    <row r="25" spans="1:5" ht="15.75" x14ac:dyDescent="0.25">
      <c r="C25" s="312"/>
      <c r="D25" s="312"/>
      <c r="E25" s="312"/>
    </row>
    <row r="26" spans="1:5" ht="15.75" x14ac:dyDescent="0.25">
      <c r="C26" s="312"/>
      <c r="D26" s="312"/>
      <c r="E26" s="312"/>
    </row>
    <row r="27" spans="1:5" ht="15.75" x14ac:dyDescent="0.25">
      <c r="C27" s="312"/>
      <c r="D27" s="312"/>
      <c r="E27" s="312"/>
    </row>
  </sheetData>
  <mergeCells count="11">
    <mergeCell ref="A8:D8"/>
    <mergeCell ref="A3:E3"/>
    <mergeCell ref="A4:E4"/>
    <mergeCell ref="A5:E5"/>
    <mergeCell ref="A6:E6"/>
    <mergeCell ref="A7:C7"/>
    <mergeCell ref="B9:E9"/>
    <mergeCell ref="A11:A12"/>
    <mergeCell ref="B11:B12"/>
    <mergeCell ref="C11:C12"/>
    <mergeCell ref="D11:E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A8" sqref="A8"/>
    </sheetView>
  </sheetViews>
  <sheetFormatPr defaultRowHeight="12.75" x14ac:dyDescent="0.2"/>
  <cols>
    <col min="1" max="1" width="60" customWidth="1"/>
    <col min="2" max="2" width="22.7109375" customWidth="1"/>
  </cols>
  <sheetData>
    <row r="1" spans="1:2" ht="15.75" x14ac:dyDescent="0.2">
      <c r="A1" s="330" t="s">
        <v>601</v>
      </c>
      <c r="B1" s="330"/>
    </row>
    <row r="2" spans="1:2" ht="15.75" x14ac:dyDescent="0.2">
      <c r="A2" s="328" t="s">
        <v>264</v>
      </c>
      <c r="B2" s="328"/>
    </row>
    <row r="3" spans="1:2" ht="15.75" x14ac:dyDescent="0.2">
      <c r="A3" s="328" t="s">
        <v>180</v>
      </c>
      <c r="B3" s="328"/>
    </row>
    <row r="4" spans="1:2" ht="15.75" x14ac:dyDescent="0.2">
      <c r="A4" s="328" t="s">
        <v>602</v>
      </c>
      <c r="B4" s="328"/>
    </row>
    <row r="5" spans="1:2" ht="15.75" x14ac:dyDescent="0.2">
      <c r="A5" s="331"/>
      <c r="B5" s="331"/>
    </row>
    <row r="6" spans="1:2" ht="15.75" x14ac:dyDescent="0.2">
      <c r="A6" s="277"/>
    </row>
    <row r="7" spans="1:2" ht="15.75" x14ac:dyDescent="0.2">
      <c r="A7" s="81"/>
    </row>
    <row r="8" spans="1:2" ht="15.75" x14ac:dyDescent="0.2">
      <c r="A8" s="81"/>
    </row>
    <row r="9" spans="1:2" ht="15.75" x14ac:dyDescent="0.2">
      <c r="A9" s="279" t="s">
        <v>384</v>
      </c>
    </row>
    <row r="10" spans="1:2" ht="15.75" x14ac:dyDescent="0.2">
      <c r="A10" s="279" t="s">
        <v>385</v>
      </c>
    </row>
    <row r="11" spans="1:2" ht="15.75" x14ac:dyDescent="0.2">
      <c r="A11" s="279" t="s">
        <v>495</v>
      </c>
    </row>
    <row r="12" spans="1:2" ht="15.75" x14ac:dyDescent="0.2">
      <c r="A12" s="82"/>
    </row>
    <row r="13" spans="1:2" ht="16.5" thickBot="1" x14ac:dyDescent="0.25">
      <c r="A13" s="277" t="s">
        <v>372</v>
      </c>
    </row>
    <row r="14" spans="1:2" ht="17.25" thickTop="1" thickBot="1" x14ac:dyDescent="0.25">
      <c r="A14" s="313" t="s">
        <v>183</v>
      </c>
      <c r="B14" s="314" t="s">
        <v>5</v>
      </c>
    </row>
    <row r="15" spans="1:2" x14ac:dyDescent="0.2">
      <c r="A15" s="315">
        <v>1</v>
      </c>
      <c r="B15" s="316">
        <v>2</v>
      </c>
    </row>
    <row r="16" spans="1:2" ht="51.75" customHeight="1" x14ac:dyDescent="0.2">
      <c r="A16" s="317" t="s">
        <v>386</v>
      </c>
      <c r="B16" s="324">
        <f>SUM(B17+B19)</f>
        <v>15453.681560000001</v>
      </c>
    </row>
    <row r="17" spans="1:2" ht="44.25" customHeight="1" x14ac:dyDescent="0.25">
      <c r="A17" s="319" t="s">
        <v>593</v>
      </c>
      <c r="B17" s="318">
        <v>18153.681560000001</v>
      </c>
    </row>
    <row r="18" spans="1:2" ht="75.75" customHeight="1" x14ac:dyDescent="0.2">
      <c r="A18" s="320" t="s">
        <v>387</v>
      </c>
      <c r="B18" s="321"/>
    </row>
    <row r="19" spans="1:2" ht="92.25" customHeight="1" thickBot="1" x14ac:dyDescent="0.25">
      <c r="A19" s="322" t="s">
        <v>388</v>
      </c>
      <c r="B19" s="323">
        <v>-2700</v>
      </c>
    </row>
    <row r="20" spans="1:2" ht="13.5" thickTop="1" x14ac:dyDescent="0.2"/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0"/>
  <sheetViews>
    <sheetView workbookViewId="0">
      <selection activeCell="B8" sqref="B8:E8"/>
    </sheetView>
  </sheetViews>
  <sheetFormatPr defaultRowHeight="12.75" x14ac:dyDescent="0.2"/>
  <cols>
    <col min="1" max="1" width="1" customWidth="1"/>
    <col min="2" max="2" width="30.28515625" customWidth="1"/>
    <col min="3" max="3" width="38" customWidth="1"/>
    <col min="4" max="4" width="19" customWidth="1"/>
    <col min="5" max="5" width="14.140625" customWidth="1"/>
  </cols>
  <sheetData>
    <row r="1" spans="2:5" ht="18.75" x14ac:dyDescent="0.2">
      <c r="B1" s="327" t="s">
        <v>539</v>
      </c>
      <c r="C1" s="327"/>
      <c r="D1" s="327"/>
      <c r="E1" s="327"/>
    </row>
    <row r="2" spans="2:5" ht="15.75" x14ac:dyDescent="0.2">
      <c r="B2" s="328" t="s">
        <v>264</v>
      </c>
      <c r="C2" s="328"/>
      <c r="D2" s="328"/>
      <c r="E2" s="328"/>
    </row>
    <row r="3" spans="2:5" ht="15.75" x14ac:dyDescent="0.2">
      <c r="B3" s="328" t="s">
        <v>180</v>
      </c>
      <c r="C3" s="328"/>
      <c r="D3" s="328"/>
      <c r="E3" s="328"/>
    </row>
    <row r="4" spans="2:5" ht="15.75" x14ac:dyDescent="0.2">
      <c r="B4" s="328" t="s">
        <v>603</v>
      </c>
      <c r="C4" s="328"/>
      <c r="D4" s="328"/>
      <c r="E4" s="328"/>
    </row>
    <row r="5" spans="2:5" x14ac:dyDescent="0.2">
      <c r="B5" s="56"/>
    </row>
    <row r="6" spans="2:5" x14ac:dyDescent="0.2">
      <c r="B6" s="57"/>
    </row>
    <row r="7" spans="2:5" ht="18.75" x14ac:dyDescent="0.2">
      <c r="B7" s="332" t="s">
        <v>265</v>
      </c>
      <c r="C7" s="332"/>
      <c r="D7" s="332"/>
      <c r="E7" s="332"/>
    </row>
    <row r="8" spans="2:5" ht="42.75" customHeight="1" x14ac:dyDescent="0.2">
      <c r="B8" s="333" t="s">
        <v>494</v>
      </c>
      <c r="C8" s="333"/>
      <c r="D8" s="333"/>
      <c r="E8" s="333"/>
    </row>
    <row r="9" spans="2:5" ht="16.5" thickBot="1" x14ac:dyDescent="0.25">
      <c r="B9" s="326" t="s">
        <v>266</v>
      </c>
      <c r="C9" s="326"/>
      <c r="D9" s="326"/>
    </row>
    <row r="10" spans="2:5" ht="70.5" customHeight="1" thickBot="1" x14ac:dyDescent="0.25">
      <c r="B10" s="50" t="s">
        <v>267</v>
      </c>
      <c r="C10" s="62" t="s">
        <v>268</v>
      </c>
      <c r="D10" s="62" t="s">
        <v>472</v>
      </c>
      <c r="E10" s="62" t="s">
        <v>493</v>
      </c>
    </row>
    <row r="11" spans="2:5" ht="16.5" thickBot="1" x14ac:dyDescent="0.25">
      <c r="B11" s="44">
        <v>1</v>
      </c>
      <c r="C11" s="3">
        <v>2</v>
      </c>
      <c r="D11" s="3">
        <v>3</v>
      </c>
      <c r="E11" s="3">
        <v>3</v>
      </c>
    </row>
    <row r="12" spans="2:5" ht="16.5" thickBot="1" x14ac:dyDescent="0.25">
      <c r="B12" s="44"/>
      <c r="C12" s="1" t="s">
        <v>270</v>
      </c>
      <c r="D12" s="3"/>
      <c r="E12" s="3"/>
    </row>
    <row r="13" spans="2:5" ht="1.5" customHeight="1" thickBot="1" x14ac:dyDescent="0.25">
      <c r="B13" s="44"/>
      <c r="C13" s="3"/>
      <c r="D13" s="3"/>
      <c r="E13" s="3"/>
    </row>
    <row r="14" spans="2:5" ht="30" customHeight="1" thickBot="1" x14ac:dyDescent="0.25">
      <c r="B14" s="252" t="s">
        <v>271</v>
      </c>
      <c r="C14" s="3" t="s">
        <v>272</v>
      </c>
      <c r="D14" s="221">
        <v>67264</v>
      </c>
      <c r="E14" s="221">
        <v>67264</v>
      </c>
    </row>
    <row r="15" spans="2:5" ht="30" customHeight="1" thickBot="1" x14ac:dyDescent="0.25">
      <c r="B15" s="252" t="s">
        <v>273</v>
      </c>
      <c r="C15" s="3" t="s">
        <v>486</v>
      </c>
      <c r="D15" s="221">
        <v>150</v>
      </c>
      <c r="E15" s="221">
        <v>150</v>
      </c>
    </row>
    <row r="16" spans="2:5" ht="30" customHeight="1" thickBot="1" x14ac:dyDescent="0.25">
      <c r="B16" s="252" t="s">
        <v>274</v>
      </c>
      <c r="C16" s="3" t="s">
        <v>275</v>
      </c>
      <c r="D16" s="221">
        <v>980</v>
      </c>
      <c r="E16" s="221">
        <v>980</v>
      </c>
    </row>
    <row r="17" spans="2:5" ht="20.25" customHeight="1" thickBot="1" x14ac:dyDescent="0.25">
      <c r="B17" s="252" t="s">
        <v>276</v>
      </c>
      <c r="C17" s="3" t="s">
        <v>277</v>
      </c>
      <c r="D17" s="221">
        <v>8600</v>
      </c>
      <c r="E17" s="221">
        <v>8600</v>
      </c>
    </row>
    <row r="18" spans="2:5" ht="21" customHeight="1" thickBot="1" x14ac:dyDescent="0.25">
      <c r="B18" s="252" t="s">
        <v>278</v>
      </c>
      <c r="C18" s="3" t="s">
        <v>279</v>
      </c>
      <c r="D18" s="221">
        <v>1100</v>
      </c>
      <c r="E18" s="221">
        <v>1100</v>
      </c>
    </row>
    <row r="19" spans="2:5" ht="21.75" customHeight="1" thickBot="1" x14ac:dyDescent="0.25">
      <c r="B19" s="252" t="s">
        <v>280</v>
      </c>
      <c r="C19" s="3" t="s">
        <v>281</v>
      </c>
      <c r="D19" s="221">
        <v>6910</v>
      </c>
      <c r="E19" s="221">
        <v>6910</v>
      </c>
    </row>
    <row r="20" spans="2:5" ht="19.5" customHeight="1" thickBot="1" x14ac:dyDescent="0.25">
      <c r="B20" s="252" t="s">
        <v>282</v>
      </c>
      <c r="C20" s="3" t="s">
        <v>283</v>
      </c>
      <c r="D20" s="63">
        <v>6727.21</v>
      </c>
      <c r="E20" s="63">
        <v>6716.58</v>
      </c>
    </row>
    <row r="21" spans="2:5" ht="21.75" customHeight="1" thickBot="1" x14ac:dyDescent="0.25">
      <c r="B21" s="44"/>
      <c r="C21" s="1" t="s">
        <v>284</v>
      </c>
      <c r="D21" s="256">
        <f>SUM(D14:D20)</f>
        <v>91731.21</v>
      </c>
      <c r="E21" s="34">
        <f>SUM(E14:E20)</f>
        <v>91720.58</v>
      </c>
    </row>
    <row r="22" spans="2:5" ht="57.75" customHeight="1" thickBot="1" x14ac:dyDescent="0.3">
      <c r="B22" s="86" t="s">
        <v>409</v>
      </c>
      <c r="C22" s="84" t="s">
        <v>389</v>
      </c>
      <c r="D22" s="222">
        <v>101704</v>
      </c>
      <c r="E22" s="222">
        <v>101704</v>
      </c>
    </row>
    <row r="23" spans="2:5" ht="126.75" customHeight="1" thickBot="1" x14ac:dyDescent="0.25">
      <c r="B23" s="86" t="s">
        <v>469</v>
      </c>
      <c r="C23" s="115" t="s">
        <v>468</v>
      </c>
      <c r="D23" s="226">
        <v>18354.900000000001</v>
      </c>
      <c r="E23" s="226">
        <v>18354.900000000001</v>
      </c>
    </row>
    <row r="24" spans="2:5" ht="89.25" customHeight="1" thickBot="1" x14ac:dyDescent="0.25">
      <c r="B24" s="86" t="s">
        <v>405</v>
      </c>
      <c r="C24" s="115" t="s">
        <v>467</v>
      </c>
      <c r="D24" s="226">
        <v>1191.9480000000001</v>
      </c>
      <c r="E24" s="226">
        <v>5673.4359999999997</v>
      </c>
    </row>
    <row r="25" spans="2:5" ht="36" customHeight="1" thickBot="1" x14ac:dyDescent="0.3">
      <c r="B25" s="87" t="s">
        <v>412</v>
      </c>
      <c r="C25" s="85" t="s">
        <v>310</v>
      </c>
      <c r="D25" s="226">
        <v>24981.322</v>
      </c>
      <c r="E25" s="226"/>
    </row>
    <row r="26" spans="2:5" ht="25.5" customHeight="1" thickBot="1" x14ac:dyDescent="0.25">
      <c r="B26" s="87" t="s">
        <v>428</v>
      </c>
      <c r="C26" s="42" t="s">
        <v>285</v>
      </c>
      <c r="D26" s="220">
        <v>511773.45400000003</v>
      </c>
      <c r="E26" s="220">
        <v>513810.86300000001</v>
      </c>
    </row>
    <row r="27" spans="2:5" ht="25.5" customHeight="1" thickBot="1" x14ac:dyDescent="0.25">
      <c r="B27" s="87" t="s">
        <v>421</v>
      </c>
      <c r="C27" s="3" t="s">
        <v>481</v>
      </c>
      <c r="D27" s="74"/>
      <c r="E27" s="74"/>
    </row>
    <row r="28" spans="2:5" ht="23.25" customHeight="1" thickBot="1" x14ac:dyDescent="0.25">
      <c r="B28" s="44"/>
      <c r="C28" s="1" t="s">
        <v>286</v>
      </c>
      <c r="D28" s="73">
        <f>SUM(D22:D27)</f>
        <v>658005.62400000007</v>
      </c>
      <c r="E28" s="73">
        <f>SUM(E22:E26)</f>
        <v>639543.19900000002</v>
      </c>
    </row>
    <row r="29" spans="2:5" ht="81.75" customHeight="1" thickBot="1" x14ac:dyDescent="0.25">
      <c r="B29" s="224" t="s">
        <v>419</v>
      </c>
      <c r="C29" s="1" t="s">
        <v>370</v>
      </c>
      <c r="D29" s="34">
        <v>9175</v>
      </c>
      <c r="E29" s="34">
        <v>9175</v>
      </c>
    </row>
    <row r="30" spans="2:5" ht="23.25" customHeight="1" thickBot="1" x14ac:dyDescent="0.25">
      <c r="B30" s="44"/>
      <c r="C30" s="1" t="s">
        <v>287</v>
      </c>
      <c r="D30" s="73">
        <f>SUM(D21+D28+D29)</f>
        <v>758911.83400000003</v>
      </c>
      <c r="E30" s="73">
        <f>SUM(E21+E28+E29)</f>
        <v>740438.77899999998</v>
      </c>
    </row>
  </sheetData>
  <mergeCells count="7">
    <mergeCell ref="B9:D9"/>
    <mergeCell ref="B1:E1"/>
    <mergeCell ref="B2:E2"/>
    <mergeCell ref="B3:E3"/>
    <mergeCell ref="B4:E4"/>
    <mergeCell ref="B7:E7"/>
    <mergeCell ref="B8:E8"/>
  </mergeCells>
  <pageMargins left="0" right="0" top="0.35433070866141736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2"/>
  <sheetViews>
    <sheetView workbookViewId="0">
      <selection activeCell="D8" sqref="D8"/>
    </sheetView>
  </sheetViews>
  <sheetFormatPr defaultRowHeight="12.75" x14ac:dyDescent="0.2"/>
  <cols>
    <col min="2" max="2" width="16" customWidth="1"/>
    <col min="4" max="4" width="21.7109375" customWidth="1"/>
    <col min="7" max="7" width="33.85546875" customWidth="1"/>
    <col min="8" max="8" width="60.140625" customWidth="1"/>
  </cols>
  <sheetData>
    <row r="2" spans="2:7" ht="15.75" x14ac:dyDescent="0.2">
      <c r="B2" s="356" t="s">
        <v>540</v>
      </c>
      <c r="C2" s="356"/>
      <c r="D2" s="356"/>
      <c r="E2" s="356"/>
      <c r="F2" s="356"/>
      <c r="G2" s="356"/>
    </row>
    <row r="3" spans="2:7" ht="15.75" x14ac:dyDescent="0.2">
      <c r="B3" s="356" t="s">
        <v>264</v>
      </c>
      <c r="C3" s="356"/>
      <c r="D3" s="356"/>
      <c r="E3" s="356"/>
      <c r="F3" s="356"/>
      <c r="G3" s="356"/>
    </row>
    <row r="4" spans="2:7" ht="15.75" x14ac:dyDescent="0.2">
      <c r="B4" s="356" t="s">
        <v>180</v>
      </c>
      <c r="C4" s="356"/>
      <c r="D4" s="356"/>
      <c r="E4" s="356"/>
      <c r="F4" s="356"/>
      <c r="G4" s="356"/>
    </row>
    <row r="5" spans="2:7" ht="15.75" x14ac:dyDescent="0.2">
      <c r="B5" s="356" t="s">
        <v>602</v>
      </c>
      <c r="C5" s="356"/>
      <c r="D5" s="356"/>
      <c r="E5" s="356"/>
      <c r="F5" s="356"/>
      <c r="G5" s="356"/>
    </row>
    <row r="6" spans="2:7" ht="15.75" x14ac:dyDescent="0.2">
      <c r="B6" s="90"/>
      <c r="C6" s="90"/>
      <c r="D6" s="90"/>
      <c r="E6" s="90"/>
      <c r="F6" s="90"/>
      <c r="G6" s="90"/>
    </row>
    <row r="7" spans="2:7" ht="18.75" x14ac:dyDescent="0.2">
      <c r="B7" s="368" t="s">
        <v>398</v>
      </c>
      <c r="C7" s="368"/>
      <c r="D7" s="368"/>
      <c r="E7" s="368"/>
      <c r="F7" s="368"/>
      <c r="G7" s="368"/>
    </row>
    <row r="8" spans="2:7" ht="15.75" x14ac:dyDescent="0.2">
      <c r="B8" s="90"/>
      <c r="C8" s="90"/>
      <c r="D8" s="90"/>
      <c r="E8" s="90"/>
      <c r="F8" s="90"/>
      <c r="G8" s="90"/>
    </row>
    <row r="9" spans="2:7" ht="15.75" thickBot="1" x14ac:dyDescent="0.3">
      <c r="B9" s="357"/>
      <c r="C9" s="357"/>
      <c r="D9" s="358"/>
      <c r="E9" s="358"/>
      <c r="F9" s="79"/>
      <c r="G9" s="79"/>
    </row>
    <row r="10" spans="2:7" ht="33.75" customHeight="1" thickBot="1" x14ac:dyDescent="0.25">
      <c r="B10" s="334" t="s">
        <v>306</v>
      </c>
      <c r="C10" s="336"/>
      <c r="D10" s="336"/>
      <c r="E10" s="362" t="s">
        <v>390</v>
      </c>
      <c r="F10" s="363"/>
      <c r="G10" s="364"/>
    </row>
    <row r="11" spans="2:7" ht="140.25" customHeight="1" thickBot="1" x14ac:dyDescent="0.25">
      <c r="B11" s="272" t="s">
        <v>391</v>
      </c>
      <c r="C11" s="336" t="s">
        <v>392</v>
      </c>
      <c r="D11" s="336"/>
      <c r="E11" s="365"/>
      <c r="F11" s="366"/>
      <c r="G11" s="367"/>
    </row>
    <row r="12" spans="2:7" ht="36.75" customHeight="1" thickBot="1" x14ac:dyDescent="0.25">
      <c r="B12" s="273" t="s">
        <v>116</v>
      </c>
      <c r="C12" s="336"/>
      <c r="D12" s="335"/>
      <c r="E12" s="359" t="s">
        <v>307</v>
      </c>
      <c r="F12" s="360"/>
      <c r="G12" s="361"/>
    </row>
    <row r="13" spans="2:7" ht="53.25" customHeight="1" thickBot="1" x14ac:dyDescent="0.25">
      <c r="B13" s="274" t="s">
        <v>116</v>
      </c>
      <c r="C13" s="334" t="s">
        <v>409</v>
      </c>
      <c r="D13" s="335"/>
      <c r="E13" s="334" t="s">
        <v>308</v>
      </c>
      <c r="F13" s="336"/>
      <c r="G13" s="337"/>
    </row>
    <row r="14" spans="2:7" ht="77.25" customHeight="1" thickBot="1" x14ac:dyDescent="0.25">
      <c r="B14" s="274" t="s">
        <v>116</v>
      </c>
      <c r="C14" s="334" t="s">
        <v>410</v>
      </c>
      <c r="D14" s="335"/>
      <c r="E14" s="334" t="s">
        <v>401</v>
      </c>
      <c r="F14" s="336"/>
      <c r="G14" s="337"/>
    </row>
    <row r="15" spans="2:7" ht="46.5" customHeight="1" thickBot="1" x14ac:dyDescent="0.25">
      <c r="B15" s="274" t="s">
        <v>116</v>
      </c>
      <c r="C15" s="334" t="s">
        <v>471</v>
      </c>
      <c r="D15" s="335"/>
      <c r="E15" s="334" t="s">
        <v>470</v>
      </c>
      <c r="F15" s="336"/>
      <c r="G15" s="337"/>
    </row>
    <row r="16" spans="2:7" ht="108" customHeight="1" thickBot="1" x14ac:dyDescent="0.25">
      <c r="B16" s="274" t="s">
        <v>116</v>
      </c>
      <c r="C16" s="334" t="s">
        <v>411</v>
      </c>
      <c r="D16" s="335"/>
      <c r="E16" s="334" t="s">
        <v>309</v>
      </c>
      <c r="F16" s="336"/>
      <c r="G16" s="337"/>
    </row>
    <row r="17" spans="2:7" ht="60" customHeight="1" thickBot="1" x14ac:dyDescent="0.25">
      <c r="B17" s="274" t="s">
        <v>116</v>
      </c>
      <c r="C17" s="334" t="s">
        <v>561</v>
      </c>
      <c r="D17" s="335"/>
      <c r="E17" s="334" t="s">
        <v>562</v>
      </c>
      <c r="F17" s="336"/>
      <c r="G17" s="337"/>
    </row>
    <row r="18" spans="2:7" ht="99.75" customHeight="1" thickBot="1" x14ac:dyDescent="0.25">
      <c r="B18" s="274" t="s">
        <v>116</v>
      </c>
      <c r="C18" s="334" t="s">
        <v>469</v>
      </c>
      <c r="D18" s="335"/>
      <c r="E18" s="334" t="s">
        <v>468</v>
      </c>
      <c r="F18" s="336"/>
      <c r="G18" s="337"/>
    </row>
    <row r="19" spans="2:7" ht="66" customHeight="1" thickBot="1" x14ac:dyDescent="0.25">
      <c r="B19" s="274" t="s">
        <v>116</v>
      </c>
      <c r="C19" s="334" t="s">
        <v>557</v>
      </c>
      <c r="D19" s="335"/>
      <c r="E19" s="334" t="s">
        <v>558</v>
      </c>
      <c r="F19" s="336"/>
      <c r="G19" s="337"/>
    </row>
    <row r="20" spans="2:7" ht="54.75" customHeight="1" thickBot="1" x14ac:dyDescent="0.25">
      <c r="B20" s="274" t="s">
        <v>116</v>
      </c>
      <c r="C20" s="334" t="s">
        <v>407</v>
      </c>
      <c r="D20" s="335"/>
      <c r="E20" s="334" t="s">
        <v>408</v>
      </c>
      <c r="F20" s="336"/>
      <c r="G20" s="337"/>
    </row>
    <row r="21" spans="2:7" ht="90" customHeight="1" thickBot="1" x14ac:dyDescent="0.25">
      <c r="B21" s="274" t="s">
        <v>116</v>
      </c>
      <c r="C21" s="334" t="s">
        <v>405</v>
      </c>
      <c r="D21" s="335"/>
      <c r="E21" s="334" t="s">
        <v>406</v>
      </c>
      <c r="F21" s="336"/>
      <c r="G21" s="337"/>
    </row>
    <row r="22" spans="2:7" ht="85.5" customHeight="1" thickBot="1" x14ac:dyDescent="0.25">
      <c r="B22" s="274" t="s">
        <v>116</v>
      </c>
      <c r="C22" s="334" t="s">
        <v>559</v>
      </c>
      <c r="D22" s="335"/>
      <c r="E22" s="334" t="s">
        <v>560</v>
      </c>
      <c r="F22" s="336"/>
      <c r="G22" s="337"/>
    </row>
    <row r="23" spans="2:7" ht="82.5" customHeight="1" thickBot="1" x14ac:dyDescent="0.25">
      <c r="B23" s="274" t="s">
        <v>116</v>
      </c>
      <c r="C23" s="334" t="s">
        <v>551</v>
      </c>
      <c r="D23" s="335"/>
      <c r="E23" s="334" t="s">
        <v>550</v>
      </c>
      <c r="F23" s="336"/>
      <c r="G23" s="337"/>
    </row>
    <row r="24" spans="2:7" ht="37.5" customHeight="1" thickBot="1" x14ac:dyDescent="0.25">
      <c r="B24" s="274" t="s">
        <v>116</v>
      </c>
      <c r="C24" s="334" t="s">
        <v>412</v>
      </c>
      <c r="D24" s="335"/>
      <c r="E24" s="334" t="s">
        <v>310</v>
      </c>
      <c r="F24" s="336"/>
      <c r="G24" s="337"/>
    </row>
    <row r="25" spans="2:7" ht="71.25" customHeight="1" thickBot="1" x14ac:dyDescent="0.25">
      <c r="B25" s="274" t="s">
        <v>116</v>
      </c>
      <c r="C25" s="334" t="s">
        <v>415</v>
      </c>
      <c r="D25" s="335"/>
      <c r="E25" s="334" t="s">
        <v>313</v>
      </c>
      <c r="F25" s="336"/>
      <c r="G25" s="337"/>
    </row>
    <row r="26" spans="2:7" ht="80.25" customHeight="1" thickBot="1" x14ac:dyDescent="0.25">
      <c r="B26" s="274" t="s">
        <v>116</v>
      </c>
      <c r="C26" s="334" t="s">
        <v>416</v>
      </c>
      <c r="D26" s="335"/>
      <c r="E26" s="334" t="s">
        <v>314</v>
      </c>
      <c r="F26" s="336"/>
      <c r="G26" s="337"/>
    </row>
    <row r="27" spans="2:7" ht="108" customHeight="1" thickBot="1" x14ac:dyDescent="0.25">
      <c r="B27" s="274" t="s">
        <v>116</v>
      </c>
      <c r="C27" s="334" t="s">
        <v>417</v>
      </c>
      <c r="D27" s="335"/>
      <c r="E27" s="334" t="s">
        <v>315</v>
      </c>
      <c r="F27" s="336"/>
      <c r="G27" s="337"/>
    </row>
    <row r="28" spans="2:7" ht="110.25" customHeight="1" thickBot="1" x14ac:dyDescent="0.25">
      <c r="B28" s="274" t="s">
        <v>116</v>
      </c>
      <c r="C28" s="334" t="s">
        <v>418</v>
      </c>
      <c r="D28" s="335"/>
      <c r="E28" s="334" t="s">
        <v>316</v>
      </c>
      <c r="F28" s="336"/>
      <c r="G28" s="337"/>
    </row>
    <row r="29" spans="2:7" ht="75.75" customHeight="1" thickBot="1" x14ac:dyDescent="0.25">
      <c r="B29" s="274" t="s">
        <v>116</v>
      </c>
      <c r="C29" s="334" t="s">
        <v>414</v>
      </c>
      <c r="D29" s="335"/>
      <c r="E29" s="334" t="s">
        <v>312</v>
      </c>
      <c r="F29" s="336"/>
      <c r="G29" s="337"/>
    </row>
    <row r="30" spans="2:7" ht="72.75" customHeight="1" thickBot="1" x14ac:dyDescent="0.25">
      <c r="B30" s="274" t="s">
        <v>116</v>
      </c>
      <c r="C30" s="334" t="s">
        <v>413</v>
      </c>
      <c r="D30" s="335"/>
      <c r="E30" s="334" t="s">
        <v>311</v>
      </c>
      <c r="F30" s="336"/>
      <c r="G30" s="337"/>
    </row>
    <row r="31" spans="2:7" ht="108" customHeight="1" thickBot="1" x14ac:dyDescent="0.25">
      <c r="B31" s="274" t="s">
        <v>116</v>
      </c>
      <c r="C31" s="334" t="s">
        <v>553</v>
      </c>
      <c r="D31" s="335"/>
      <c r="E31" s="334" t="s">
        <v>552</v>
      </c>
      <c r="F31" s="336"/>
      <c r="G31" s="337"/>
    </row>
    <row r="32" spans="2:7" ht="51" customHeight="1" thickBot="1" x14ac:dyDescent="0.25">
      <c r="B32" s="274" t="s">
        <v>116</v>
      </c>
      <c r="C32" s="334" t="s">
        <v>474</v>
      </c>
      <c r="D32" s="335"/>
      <c r="E32" s="334" t="s">
        <v>475</v>
      </c>
      <c r="F32" s="336"/>
      <c r="G32" s="337"/>
    </row>
    <row r="33" spans="2:7" ht="51" customHeight="1" thickBot="1" x14ac:dyDescent="0.25">
      <c r="B33" s="274" t="s">
        <v>116</v>
      </c>
      <c r="C33" s="334" t="s">
        <v>569</v>
      </c>
      <c r="D33" s="335"/>
      <c r="E33" s="334" t="s">
        <v>570</v>
      </c>
      <c r="F33" s="336"/>
      <c r="G33" s="337"/>
    </row>
    <row r="34" spans="2:7" ht="73.5" customHeight="1" thickBot="1" x14ac:dyDescent="0.25">
      <c r="B34" s="274" t="s">
        <v>116</v>
      </c>
      <c r="C34" s="334" t="s">
        <v>419</v>
      </c>
      <c r="D34" s="335"/>
      <c r="E34" s="334" t="s">
        <v>354</v>
      </c>
      <c r="F34" s="336"/>
      <c r="G34" s="337"/>
    </row>
    <row r="35" spans="2:7" ht="87" customHeight="1" thickBot="1" x14ac:dyDescent="0.25">
      <c r="B35" s="274" t="s">
        <v>116</v>
      </c>
      <c r="C35" s="334" t="s">
        <v>420</v>
      </c>
      <c r="D35" s="335"/>
      <c r="E35" s="334" t="s">
        <v>371</v>
      </c>
      <c r="F35" s="336"/>
      <c r="G35" s="337"/>
    </row>
    <row r="36" spans="2:7" ht="51" customHeight="1" thickBot="1" x14ac:dyDescent="0.25">
      <c r="B36" s="274" t="s">
        <v>116</v>
      </c>
      <c r="C36" s="334" t="s">
        <v>421</v>
      </c>
      <c r="D36" s="335"/>
      <c r="E36" s="334" t="s">
        <v>317</v>
      </c>
      <c r="F36" s="336"/>
      <c r="G36" s="337"/>
    </row>
    <row r="37" spans="2:7" ht="72.75" customHeight="1" thickBot="1" x14ac:dyDescent="0.25">
      <c r="B37" s="274" t="s">
        <v>116</v>
      </c>
      <c r="C37" s="334" t="s">
        <v>422</v>
      </c>
      <c r="D37" s="335"/>
      <c r="E37" s="334" t="s">
        <v>402</v>
      </c>
      <c r="F37" s="336"/>
      <c r="G37" s="337"/>
    </row>
    <row r="38" spans="2:7" ht="67.5" customHeight="1" thickBot="1" x14ac:dyDescent="0.25">
      <c r="B38" s="274" t="s">
        <v>116</v>
      </c>
      <c r="C38" s="334" t="s">
        <v>423</v>
      </c>
      <c r="D38" s="335"/>
      <c r="E38" s="334" t="s">
        <v>403</v>
      </c>
      <c r="F38" s="336"/>
      <c r="G38" s="337"/>
    </row>
    <row r="39" spans="2:7" ht="143.25" customHeight="1" thickBot="1" x14ac:dyDescent="0.25">
      <c r="B39" s="274" t="s">
        <v>116</v>
      </c>
      <c r="C39" s="334" t="s">
        <v>563</v>
      </c>
      <c r="D39" s="335"/>
      <c r="E39" s="334" t="s">
        <v>564</v>
      </c>
      <c r="F39" s="336"/>
      <c r="G39" s="337"/>
    </row>
    <row r="40" spans="2:7" ht="83.25" customHeight="1" thickBot="1" x14ac:dyDescent="0.25">
      <c r="B40" s="274" t="s">
        <v>116</v>
      </c>
      <c r="C40" s="334" t="s">
        <v>424</v>
      </c>
      <c r="D40" s="335"/>
      <c r="E40" s="334" t="s">
        <v>355</v>
      </c>
      <c r="F40" s="336"/>
      <c r="G40" s="337"/>
    </row>
    <row r="41" spans="2:7" ht="111" customHeight="1" thickBot="1" x14ac:dyDescent="0.25">
      <c r="B41" s="274" t="s">
        <v>116</v>
      </c>
      <c r="C41" s="351" t="s">
        <v>425</v>
      </c>
      <c r="D41" s="352"/>
      <c r="E41" s="351" t="s">
        <v>356</v>
      </c>
      <c r="F41" s="353"/>
      <c r="G41" s="354"/>
    </row>
    <row r="42" spans="2:7" ht="79.5" customHeight="1" thickBot="1" x14ac:dyDescent="0.25">
      <c r="B42" s="274" t="s">
        <v>116</v>
      </c>
      <c r="C42" s="351" t="s">
        <v>426</v>
      </c>
      <c r="D42" s="352"/>
      <c r="E42" s="351" t="s">
        <v>357</v>
      </c>
      <c r="F42" s="353"/>
      <c r="G42" s="354"/>
    </row>
    <row r="43" spans="2:7" ht="69.75" customHeight="1" thickBot="1" x14ac:dyDescent="0.25">
      <c r="B43" s="274" t="s">
        <v>116</v>
      </c>
      <c r="C43" s="369" t="s">
        <v>358</v>
      </c>
      <c r="D43" s="370"/>
      <c r="E43" s="338" t="s">
        <v>359</v>
      </c>
      <c r="F43" s="340"/>
      <c r="G43" s="341"/>
    </row>
    <row r="44" spans="2:7" ht="141.75" customHeight="1" thickBot="1" x14ac:dyDescent="0.25">
      <c r="B44" s="274" t="s">
        <v>116</v>
      </c>
      <c r="C44" s="342" t="s">
        <v>360</v>
      </c>
      <c r="D44" s="343"/>
      <c r="E44" s="342" t="s">
        <v>361</v>
      </c>
      <c r="F44" s="344"/>
      <c r="G44" s="345"/>
    </row>
    <row r="45" spans="2:7" ht="136.5" customHeight="1" thickBot="1" x14ac:dyDescent="0.25">
      <c r="B45" s="274" t="s">
        <v>116</v>
      </c>
      <c r="C45" s="342" t="s">
        <v>320</v>
      </c>
      <c r="D45" s="343"/>
      <c r="E45" s="342" t="s">
        <v>321</v>
      </c>
      <c r="F45" s="344"/>
      <c r="G45" s="345"/>
    </row>
    <row r="46" spans="2:7" ht="125.25" customHeight="1" thickBot="1" x14ac:dyDescent="0.25">
      <c r="B46" s="274" t="s">
        <v>116</v>
      </c>
      <c r="C46" s="342" t="s">
        <v>362</v>
      </c>
      <c r="D46" s="343"/>
      <c r="E46" s="342" t="s">
        <v>363</v>
      </c>
      <c r="F46" s="344"/>
      <c r="G46" s="345"/>
    </row>
    <row r="47" spans="2:7" ht="60" customHeight="1" thickBot="1" x14ac:dyDescent="0.25">
      <c r="B47" s="274" t="s">
        <v>116</v>
      </c>
      <c r="C47" s="342" t="s">
        <v>358</v>
      </c>
      <c r="D47" s="343"/>
      <c r="E47" s="342" t="s">
        <v>359</v>
      </c>
      <c r="F47" s="344"/>
      <c r="G47" s="345"/>
    </row>
    <row r="48" spans="2:7" ht="64.5" customHeight="1" thickBot="1" x14ac:dyDescent="0.25">
      <c r="B48" s="274" t="s">
        <v>116</v>
      </c>
      <c r="C48" s="338" t="s">
        <v>364</v>
      </c>
      <c r="D48" s="339"/>
      <c r="E48" s="338" t="s">
        <v>335</v>
      </c>
      <c r="F48" s="340"/>
      <c r="G48" s="341"/>
    </row>
    <row r="49" spans="2:8" ht="41.25" customHeight="1" thickBot="1" x14ac:dyDescent="0.25">
      <c r="B49" s="274" t="s">
        <v>116</v>
      </c>
      <c r="C49" s="338" t="s">
        <v>365</v>
      </c>
      <c r="D49" s="339"/>
      <c r="E49" s="338" t="s">
        <v>366</v>
      </c>
      <c r="F49" s="340"/>
      <c r="G49" s="341"/>
    </row>
    <row r="50" spans="2:8" ht="147.75" customHeight="1" thickBot="1" x14ac:dyDescent="0.35">
      <c r="B50" s="274" t="s">
        <v>116</v>
      </c>
      <c r="C50" s="338" t="s">
        <v>322</v>
      </c>
      <c r="D50" s="339"/>
      <c r="E50" s="338" t="s">
        <v>367</v>
      </c>
      <c r="F50" s="340"/>
      <c r="G50" s="341"/>
      <c r="H50" s="270"/>
    </row>
    <row r="51" spans="2:8" ht="147.75" customHeight="1" thickBot="1" x14ac:dyDescent="0.35">
      <c r="B51" s="274" t="s">
        <v>116</v>
      </c>
      <c r="C51" s="338" t="s">
        <v>325</v>
      </c>
      <c r="D51" s="339"/>
      <c r="E51" s="338" t="s">
        <v>326</v>
      </c>
      <c r="F51" s="340"/>
      <c r="G51" s="341"/>
      <c r="H51" s="270"/>
    </row>
    <row r="52" spans="2:8" ht="147.75" customHeight="1" thickBot="1" x14ac:dyDescent="0.35">
      <c r="B52" s="274" t="s">
        <v>116</v>
      </c>
      <c r="C52" s="338" t="s">
        <v>556</v>
      </c>
      <c r="D52" s="339"/>
      <c r="E52" s="338" t="s">
        <v>555</v>
      </c>
      <c r="F52" s="340"/>
      <c r="G52" s="341"/>
      <c r="H52" s="270"/>
    </row>
    <row r="53" spans="2:8" ht="147.75" customHeight="1" thickBot="1" x14ac:dyDescent="0.35">
      <c r="B53" s="274" t="s">
        <v>116</v>
      </c>
      <c r="C53" s="338" t="s">
        <v>567</v>
      </c>
      <c r="D53" s="339"/>
      <c r="E53" s="338" t="s">
        <v>568</v>
      </c>
      <c r="F53" s="340"/>
      <c r="G53" s="341"/>
      <c r="H53" s="270"/>
    </row>
    <row r="54" spans="2:8" ht="157.5" customHeight="1" thickBot="1" x14ac:dyDescent="0.35">
      <c r="B54" s="274" t="s">
        <v>116</v>
      </c>
      <c r="C54" s="338" t="s">
        <v>327</v>
      </c>
      <c r="D54" s="339"/>
      <c r="E54" s="338" t="s">
        <v>328</v>
      </c>
      <c r="F54" s="340"/>
      <c r="G54" s="341"/>
      <c r="H54" s="270"/>
    </row>
    <row r="55" spans="2:8" ht="155.25" customHeight="1" thickBot="1" x14ac:dyDescent="0.3">
      <c r="B55" s="274" t="s">
        <v>116</v>
      </c>
      <c r="C55" s="338" t="s">
        <v>323</v>
      </c>
      <c r="D55" s="339"/>
      <c r="E55" s="338" t="s">
        <v>324</v>
      </c>
      <c r="F55" s="340"/>
      <c r="G55" s="341"/>
      <c r="H55" s="271"/>
    </row>
    <row r="56" spans="2:8" ht="79.5" customHeight="1" thickBot="1" x14ac:dyDescent="0.3">
      <c r="B56" s="274" t="s">
        <v>116</v>
      </c>
      <c r="C56" s="338" t="s">
        <v>565</v>
      </c>
      <c r="D56" s="339"/>
      <c r="E56" s="355" t="s">
        <v>566</v>
      </c>
      <c r="F56" s="355"/>
      <c r="G56" s="355"/>
      <c r="H56" s="271"/>
    </row>
    <row r="57" spans="2:8" ht="99" customHeight="1" thickBot="1" x14ac:dyDescent="0.25">
      <c r="B57" s="275" t="s">
        <v>116</v>
      </c>
      <c r="C57" s="338" t="s">
        <v>329</v>
      </c>
      <c r="D57" s="339"/>
      <c r="E57" s="338" t="s">
        <v>330</v>
      </c>
      <c r="F57" s="340"/>
      <c r="G57" s="341"/>
    </row>
    <row r="58" spans="2:8" ht="109.5" customHeight="1" thickBot="1" x14ac:dyDescent="0.25">
      <c r="B58" s="275" t="s">
        <v>116</v>
      </c>
      <c r="C58" s="338" t="s">
        <v>331</v>
      </c>
      <c r="D58" s="339"/>
      <c r="E58" s="338" t="s">
        <v>332</v>
      </c>
      <c r="F58" s="340"/>
      <c r="G58" s="341"/>
    </row>
    <row r="59" spans="2:8" ht="45" customHeight="1" thickBot="1" x14ac:dyDescent="0.25">
      <c r="B59" s="275" t="s">
        <v>116</v>
      </c>
      <c r="C59" s="338" t="s">
        <v>318</v>
      </c>
      <c r="D59" s="339"/>
      <c r="E59" s="338" t="s">
        <v>319</v>
      </c>
      <c r="F59" s="340"/>
      <c r="G59" s="341"/>
    </row>
    <row r="60" spans="2:8" ht="51.75" customHeight="1" thickBot="1" x14ac:dyDescent="0.25">
      <c r="B60" s="275" t="s">
        <v>116</v>
      </c>
      <c r="C60" s="338" t="s">
        <v>333</v>
      </c>
      <c r="D60" s="339"/>
      <c r="E60" s="338" t="s">
        <v>334</v>
      </c>
      <c r="F60" s="340"/>
      <c r="G60" s="341"/>
    </row>
    <row r="61" spans="2:8" ht="56.25" customHeight="1" thickBot="1" x14ac:dyDescent="0.25">
      <c r="B61" s="275" t="s">
        <v>116</v>
      </c>
      <c r="C61" s="349" t="s">
        <v>368</v>
      </c>
      <c r="D61" s="350"/>
      <c r="E61" s="346" t="s">
        <v>369</v>
      </c>
      <c r="F61" s="347"/>
      <c r="G61" s="348"/>
    </row>
    <row r="62" spans="2:8" x14ac:dyDescent="0.2">
      <c r="B62" s="276"/>
      <c r="C62" s="276"/>
      <c r="D62" s="276"/>
      <c r="E62" s="276"/>
      <c r="F62" s="276"/>
      <c r="G62" s="276"/>
    </row>
  </sheetData>
  <mergeCells count="110">
    <mergeCell ref="C23:D23"/>
    <mergeCell ref="E23:G23"/>
    <mergeCell ref="C31:D31"/>
    <mergeCell ref="E31:G31"/>
    <mergeCell ref="C50:D50"/>
    <mergeCell ref="E50:G50"/>
    <mergeCell ref="E47:G47"/>
    <mergeCell ref="C43:D43"/>
    <mergeCell ref="E43:G43"/>
    <mergeCell ref="C44:D44"/>
    <mergeCell ref="E44:G44"/>
    <mergeCell ref="E48:G48"/>
    <mergeCell ref="C49:D49"/>
    <mergeCell ref="E49:G49"/>
    <mergeCell ref="C60:D60"/>
    <mergeCell ref="E60:G60"/>
    <mergeCell ref="C14:D14"/>
    <mergeCell ref="E14:G14"/>
    <mergeCell ref="E34:G34"/>
    <mergeCell ref="C30:D30"/>
    <mergeCell ref="E30:G30"/>
    <mergeCell ref="C29:D29"/>
    <mergeCell ref="E29:G29"/>
    <mergeCell ref="C27:D27"/>
    <mergeCell ref="E27:G27"/>
    <mergeCell ref="C28:D28"/>
    <mergeCell ref="E28:G28"/>
    <mergeCell ref="C34:D34"/>
    <mergeCell ref="C15:D15"/>
    <mergeCell ref="E15:G15"/>
    <mergeCell ref="C19:D19"/>
    <mergeCell ref="E19:G19"/>
    <mergeCell ref="E59:G59"/>
    <mergeCell ref="C54:D54"/>
    <mergeCell ref="E54:G54"/>
    <mergeCell ref="C42:D42"/>
    <mergeCell ref="E42:G42"/>
    <mergeCell ref="C47:D47"/>
    <mergeCell ref="C53:D53"/>
    <mergeCell ref="E53:G53"/>
    <mergeCell ref="E56:G56"/>
    <mergeCell ref="C56:D56"/>
    <mergeCell ref="C58:D58"/>
    <mergeCell ref="E58:G58"/>
    <mergeCell ref="B2:G2"/>
    <mergeCell ref="B3:G3"/>
    <mergeCell ref="B4:G4"/>
    <mergeCell ref="B5:G5"/>
    <mergeCell ref="B9:C9"/>
    <mergeCell ref="D9:E9"/>
    <mergeCell ref="C12:D12"/>
    <mergeCell ref="E12:G12"/>
    <mergeCell ref="C13:D13"/>
    <mergeCell ref="E13:G13"/>
    <mergeCell ref="E10:G11"/>
    <mergeCell ref="C11:D11"/>
    <mergeCell ref="B10:D10"/>
    <mergeCell ref="B7:G7"/>
    <mergeCell ref="C16:D16"/>
    <mergeCell ref="E16:G16"/>
    <mergeCell ref="C55:D55"/>
    <mergeCell ref="E55:G55"/>
    <mergeCell ref="E61:G61"/>
    <mergeCell ref="C61:D61"/>
    <mergeCell ref="C20:D20"/>
    <mergeCell ref="E20:G20"/>
    <mergeCell ref="C18:D18"/>
    <mergeCell ref="E18:G18"/>
    <mergeCell ref="C24:D24"/>
    <mergeCell ref="E24:G24"/>
    <mergeCell ref="C25:D25"/>
    <mergeCell ref="E25:G25"/>
    <mergeCell ref="C26:D26"/>
    <mergeCell ref="E26:G26"/>
    <mergeCell ref="C40:D40"/>
    <mergeCell ref="E40:G40"/>
    <mergeCell ref="C41:D41"/>
    <mergeCell ref="E41:G41"/>
    <mergeCell ref="C48:D48"/>
    <mergeCell ref="C38:D38"/>
    <mergeCell ref="E38:G38"/>
    <mergeCell ref="C52:D52"/>
    <mergeCell ref="E52:G52"/>
    <mergeCell ref="C57:D57"/>
    <mergeCell ref="E57:G57"/>
    <mergeCell ref="C59:D59"/>
    <mergeCell ref="C17:D17"/>
    <mergeCell ref="E17:G17"/>
    <mergeCell ref="C32:D32"/>
    <mergeCell ref="E32:G32"/>
    <mergeCell ref="C51:D51"/>
    <mergeCell ref="E51:G51"/>
    <mergeCell ref="C45:D45"/>
    <mergeCell ref="E45:G45"/>
    <mergeCell ref="C46:D46"/>
    <mergeCell ref="E46:G46"/>
    <mergeCell ref="C36:D36"/>
    <mergeCell ref="E36:G36"/>
    <mergeCell ref="C35:D35"/>
    <mergeCell ref="E35:G35"/>
    <mergeCell ref="C37:D37"/>
    <mergeCell ref="E37:G37"/>
    <mergeCell ref="C39:D39"/>
    <mergeCell ref="E21:G21"/>
    <mergeCell ref="C21:D21"/>
    <mergeCell ref="E39:G39"/>
    <mergeCell ref="C33:D33"/>
    <mergeCell ref="E33:G33"/>
    <mergeCell ref="C22:D22"/>
    <mergeCell ref="E22:G22"/>
  </mergeCells>
  <pageMargins left="0" right="0" top="0.74803149606299213" bottom="0" header="0.31496062992125984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1"/>
  <sheetViews>
    <sheetView topLeftCell="B1" workbookViewId="0">
      <selection activeCell="C4" sqref="C4:I4"/>
    </sheetView>
  </sheetViews>
  <sheetFormatPr defaultRowHeight="12.75" x14ac:dyDescent="0.2"/>
  <cols>
    <col min="1" max="1" width="9.140625" hidden="1" customWidth="1"/>
    <col min="2" max="2" width="9.140625" customWidth="1"/>
    <col min="3" max="3" width="44.85546875" customWidth="1"/>
    <col min="6" max="6" width="5.7109375" customWidth="1"/>
    <col min="7" max="7" width="14.5703125" customWidth="1"/>
    <col min="9" max="9" width="15.85546875" customWidth="1"/>
    <col min="11" max="11" width="10.42578125" bestFit="1" customWidth="1"/>
  </cols>
  <sheetData>
    <row r="1" spans="3:9" ht="18.75" x14ac:dyDescent="0.2">
      <c r="C1" s="327" t="s">
        <v>373</v>
      </c>
      <c r="D1" s="327"/>
      <c r="E1" s="327"/>
      <c r="F1" s="327"/>
      <c r="G1" s="327"/>
      <c r="H1" s="327"/>
      <c r="I1" s="327"/>
    </row>
    <row r="2" spans="3:9" ht="15.75" x14ac:dyDescent="0.2">
      <c r="C2" s="328" t="s">
        <v>179</v>
      </c>
      <c r="D2" s="328"/>
      <c r="E2" s="328"/>
      <c r="F2" s="328"/>
      <c r="G2" s="328"/>
      <c r="H2" s="328"/>
      <c r="I2" s="328"/>
    </row>
    <row r="3" spans="3:9" ht="15.75" x14ac:dyDescent="0.2">
      <c r="C3" s="328" t="s">
        <v>180</v>
      </c>
      <c r="D3" s="328"/>
      <c r="E3" s="328"/>
      <c r="F3" s="328"/>
      <c r="G3" s="328"/>
      <c r="H3" s="328"/>
      <c r="I3" s="328"/>
    </row>
    <row r="4" spans="3:9" ht="15.75" x14ac:dyDescent="0.2">
      <c r="C4" s="328" t="s">
        <v>602</v>
      </c>
      <c r="D4" s="328"/>
      <c r="E4" s="328"/>
      <c r="F4" s="328"/>
      <c r="G4" s="328"/>
      <c r="H4" s="328"/>
      <c r="I4" s="328"/>
    </row>
    <row r="5" spans="3:9" ht="18" x14ac:dyDescent="0.2">
      <c r="C5" s="329" t="s">
        <v>181</v>
      </c>
      <c r="D5" s="329"/>
      <c r="E5" s="329"/>
      <c r="F5" s="329"/>
      <c r="G5" s="329"/>
      <c r="H5" s="329"/>
      <c r="I5" s="61"/>
    </row>
    <row r="6" spans="3:9" ht="54.75" customHeight="1" x14ac:dyDescent="0.2">
      <c r="C6" s="371" t="s">
        <v>487</v>
      </c>
      <c r="D6" s="371"/>
      <c r="E6" s="371"/>
      <c r="F6" s="371"/>
      <c r="G6" s="371"/>
      <c r="H6" s="371"/>
      <c r="I6" s="371"/>
    </row>
    <row r="7" spans="3:9" ht="15.75" x14ac:dyDescent="0.2">
      <c r="C7" s="61"/>
      <c r="D7" s="61"/>
      <c r="E7" s="61"/>
      <c r="F7" s="61"/>
      <c r="G7" s="61"/>
      <c r="H7" s="61"/>
      <c r="I7" s="61"/>
    </row>
    <row r="8" spans="3:9" ht="15.75" thickBot="1" x14ac:dyDescent="0.3">
      <c r="I8" s="70" t="s">
        <v>266</v>
      </c>
    </row>
    <row r="9" spans="3:9" x14ac:dyDescent="0.2">
      <c r="C9" s="372" t="s">
        <v>118</v>
      </c>
      <c r="D9" s="372" t="s">
        <v>0</v>
      </c>
      <c r="E9" s="372" t="s">
        <v>1</v>
      </c>
      <c r="F9" s="372" t="s">
        <v>2</v>
      </c>
      <c r="G9" s="372" t="s">
        <v>3</v>
      </c>
      <c r="H9" s="372" t="s">
        <v>4</v>
      </c>
      <c r="I9" s="372" t="s">
        <v>5</v>
      </c>
    </row>
    <row r="10" spans="3:9" ht="13.5" thickBot="1" x14ac:dyDescent="0.25">
      <c r="C10" s="374"/>
      <c r="D10" s="373"/>
      <c r="E10" s="373"/>
      <c r="F10" s="373"/>
      <c r="G10" s="373"/>
      <c r="H10" s="373"/>
      <c r="I10" s="373"/>
    </row>
    <row r="11" spans="3:9" ht="16.5" thickBot="1" x14ac:dyDescent="0.25">
      <c r="C11" s="280">
        <v>1</v>
      </c>
      <c r="D11" s="1">
        <v>2</v>
      </c>
      <c r="E11" s="1">
        <v>3</v>
      </c>
      <c r="F11" s="1">
        <v>4</v>
      </c>
      <c r="G11" s="1">
        <v>5</v>
      </c>
      <c r="H11" s="1">
        <v>6</v>
      </c>
      <c r="I11" s="1">
        <v>7</v>
      </c>
    </row>
    <row r="12" spans="3:9" ht="32.25" thickBot="1" x14ac:dyDescent="0.25">
      <c r="C12" s="116" t="s">
        <v>377</v>
      </c>
      <c r="D12" s="117" t="s">
        <v>116</v>
      </c>
      <c r="E12" s="118"/>
      <c r="F12" s="118"/>
      <c r="G12" s="118"/>
      <c r="H12" s="118"/>
      <c r="I12" s="119">
        <f>SUM(I13+I56+I60+I68+I75+I95+I106+I110+I113+I116+I90)</f>
        <v>224869.24303000001</v>
      </c>
    </row>
    <row r="13" spans="3:9" ht="32.25" thickBot="1" x14ac:dyDescent="0.25">
      <c r="C13" s="120" t="s">
        <v>6</v>
      </c>
      <c r="D13" s="117" t="s">
        <v>116</v>
      </c>
      <c r="E13" s="117" t="s">
        <v>76</v>
      </c>
      <c r="F13" s="121"/>
      <c r="G13" s="118"/>
      <c r="H13" s="118"/>
      <c r="I13" s="122">
        <f>SUM(I14+I18+I32+I36+I42+I44)</f>
        <v>24998.699999999997</v>
      </c>
    </row>
    <row r="14" spans="3:9" ht="48" thickBot="1" x14ac:dyDescent="0.25">
      <c r="C14" s="123" t="s">
        <v>7</v>
      </c>
      <c r="D14" s="117" t="s">
        <v>116</v>
      </c>
      <c r="E14" s="117" t="s">
        <v>76</v>
      </c>
      <c r="F14" s="124" t="s">
        <v>117</v>
      </c>
      <c r="G14" s="125"/>
      <c r="H14" s="125"/>
      <c r="I14" s="126">
        <f>SUM(I15)</f>
        <v>1534</v>
      </c>
    </row>
    <row r="15" spans="3:9" ht="16.5" thickBot="1" x14ac:dyDescent="0.25">
      <c r="C15" s="123" t="s">
        <v>8</v>
      </c>
      <c r="D15" s="117" t="s">
        <v>116</v>
      </c>
      <c r="E15" s="117" t="s">
        <v>76</v>
      </c>
      <c r="F15" s="124" t="s">
        <v>117</v>
      </c>
      <c r="G15" s="126">
        <v>8820020000</v>
      </c>
      <c r="H15" s="126"/>
      <c r="I15" s="126">
        <f>SUM(I16:I17)</f>
        <v>1534</v>
      </c>
    </row>
    <row r="16" spans="3:9" ht="48" thickBot="1" x14ac:dyDescent="0.25">
      <c r="C16" s="282" t="s">
        <v>9</v>
      </c>
      <c r="D16" s="19" t="s">
        <v>116</v>
      </c>
      <c r="E16" s="19" t="s">
        <v>76</v>
      </c>
      <c r="F16" s="7" t="s">
        <v>117</v>
      </c>
      <c r="G16" s="3">
        <v>8820020000</v>
      </c>
      <c r="H16" s="3">
        <v>121</v>
      </c>
      <c r="I16" s="3">
        <v>1178</v>
      </c>
    </row>
    <row r="17" spans="3:9" ht="63.75" thickBot="1" x14ac:dyDescent="0.25">
      <c r="C17" s="39" t="s">
        <v>10</v>
      </c>
      <c r="D17" s="19" t="s">
        <v>116</v>
      </c>
      <c r="E17" s="19" t="s">
        <v>76</v>
      </c>
      <c r="F17" s="7" t="s">
        <v>117</v>
      </c>
      <c r="G17" s="3">
        <v>8820020000</v>
      </c>
      <c r="H17" s="3">
        <v>129</v>
      </c>
      <c r="I17" s="3">
        <v>356</v>
      </c>
    </row>
    <row r="18" spans="3:9" ht="32.25" thickBot="1" x14ac:dyDescent="0.25">
      <c r="C18" s="120" t="s">
        <v>11</v>
      </c>
      <c r="D18" s="117" t="s">
        <v>116</v>
      </c>
      <c r="E18" s="117" t="s">
        <v>76</v>
      </c>
      <c r="F18" s="117" t="s">
        <v>73</v>
      </c>
      <c r="G18" s="118"/>
      <c r="H18" s="118"/>
      <c r="I18" s="122">
        <f>SUM(I19+I26+I29)</f>
        <v>17711.3</v>
      </c>
    </row>
    <row r="19" spans="3:9" ht="16.5" thickBot="1" x14ac:dyDescent="0.25">
      <c r="C19" s="120" t="s">
        <v>12</v>
      </c>
      <c r="D19" s="117" t="s">
        <v>116</v>
      </c>
      <c r="E19" s="117" t="s">
        <v>76</v>
      </c>
      <c r="F19" s="117" t="s">
        <v>73</v>
      </c>
      <c r="G19" s="122">
        <v>8830020000</v>
      </c>
      <c r="H19" s="118"/>
      <c r="I19" s="122">
        <f>SUM(I20:I25)</f>
        <v>16967.3</v>
      </c>
    </row>
    <row r="20" spans="3:9" ht="48" thickBot="1" x14ac:dyDescent="0.25">
      <c r="C20" s="76" t="s">
        <v>9</v>
      </c>
      <c r="D20" s="19" t="s">
        <v>116</v>
      </c>
      <c r="E20" s="19" t="s">
        <v>76</v>
      </c>
      <c r="F20" s="7" t="s">
        <v>73</v>
      </c>
      <c r="G20" s="3">
        <v>8830020000</v>
      </c>
      <c r="H20" s="3">
        <v>121</v>
      </c>
      <c r="I20" s="3">
        <v>9400</v>
      </c>
    </row>
    <row r="21" spans="3:9" ht="32.25" thickBot="1" x14ac:dyDescent="0.25">
      <c r="C21" s="76" t="s">
        <v>47</v>
      </c>
      <c r="D21" s="19" t="s">
        <v>116</v>
      </c>
      <c r="E21" s="19" t="s">
        <v>76</v>
      </c>
      <c r="F21" s="7" t="s">
        <v>73</v>
      </c>
      <c r="G21" s="3">
        <v>8830020000</v>
      </c>
      <c r="H21" s="3">
        <v>122</v>
      </c>
      <c r="I21" s="3">
        <v>360</v>
      </c>
    </row>
    <row r="22" spans="3:9" ht="63.75" thickBot="1" x14ac:dyDescent="0.25">
      <c r="C22" s="76" t="s">
        <v>10</v>
      </c>
      <c r="D22" s="19" t="s">
        <v>116</v>
      </c>
      <c r="E22" s="19" t="s">
        <v>76</v>
      </c>
      <c r="F22" s="7" t="s">
        <v>73</v>
      </c>
      <c r="G22" s="3">
        <v>8830020000</v>
      </c>
      <c r="H22" s="3">
        <v>129</v>
      </c>
      <c r="I22" s="3">
        <v>2839</v>
      </c>
    </row>
    <row r="23" spans="3:9" ht="32.25" thickBot="1" x14ac:dyDescent="0.25">
      <c r="C23" s="39" t="s">
        <v>13</v>
      </c>
      <c r="D23" s="19" t="s">
        <v>116</v>
      </c>
      <c r="E23" s="19" t="s">
        <v>76</v>
      </c>
      <c r="F23" s="7" t="s">
        <v>73</v>
      </c>
      <c r="G23" s="3">
        <v>8830020000</v>
      </c>
      <c r="H23" s="3">
        <v>244</v>
      </c>
      <c r="I23" s="3">
        <v>3335</v>
      </c>
    </row>
    <row r="24" spans="3:9" ht="16.5" thickBot="1" x14ac:dyDescent="0.25">
      <c r="C24" s="39" t="s">
        <v>511</v>
      </c>
      <c r="D24" s="19" t="s">
        <v>116</v>
      </c>
      <c r="E24" s="19" t="s">
        <v>76</v>
      </c>
      <c r="F24" s="7" t="s">
        <v>73</v>
      </c>
      <c r="G24" s="3">
        <v>8830020000</v>
      </c>
      <c r="H24" s="3">
        <v>247</v>
      </c>
      <c r="I24" s="3">
        <v>227</v>
      </c>
    </row>
    <row r="25" spans="3:9" ht="16.5" thickBot="1" x14ac:dyDescent="0.25">
      <c r="C25" s="5" t="s">
        <v>48</v>
      </c>
      <c r="D25" s="19" t="s">
        <v>116</v>
      </c>
      <c r="E25" s="19" t="s">
        <v>76</v>
      </c>
      <c r="F25" s="7" t="s">
        <v>73</v>
      </c>
      <c r="G25" s="3">
        <v>8830020000</v>
      </c>
      <c r="H25" s="3">
        <v>850</v>
      </c>
      <c r="I25" s="3">
        <v>806.3</v>
      </c>
    </row>
    <row r="26" spans="3:9" ht="79.5" thickBot="1" x14ac:dyDescent="0.25">
      <c r="C26" s="120" t="s">
        <v>14</v>
      </c>
      <c r="D26" s="117" t="s">
        <v>116</v>
      </c>
      <c r="E26" s="117" t="s">
        <v>76</v>
      </c>
      <c r="F26" s="117" t="s">
        <v>73</v>
      </c>
      <c r="G26" s="122">
        <v>9980077710</v>
      </c>
      <c r="H26" s="118"/>
      <c r="I26" s="122">
        <f>SUM(I27:I28)</f>
        <v>372</v>
      </c>
    </row>
    <row r="27" spans="3:9" ht="48" thickBot="1" x14ac:dyDescent="0.25">
      <c r="C27" s="39" t="s">
        <v>15</v>
      </c>
      <c r="D27" s="19" t="s">
        <v>116</v>
      </c>
      <c r="E27" s="19" t="s">
        <v>76</v>
      </c>
      <c r="F27" s="7" t="s">
        <v>73</v>
      </c>
      <c r="G27" s="3">
        <v>9980077710</v>
      </c>
      <c r="H27" s="3">
        <v>121</v>
      </c>
      <c r="I27" s="3">
        <v>286</v>
      </c>
    </row>
    <row r="28" spans="3:9" ht="63.75" thickBot="1" x14ac:dyDescent="0.25">
      <c r="C28" s="39" t="s">
        <v>10</v>
      </c>
      <c r="D28" s="19" t="s">
        <v>116</v>
      </c>
      <c r="E28" s="19" t="s">
        <v>76</v>
      </c>
      <c r="F28" s="7" t="s">
        <v>73</v>
      </c>
      <c r="G28" s="3">
        <v>9980077710</v>
      </c>
      <c r="H28" s="3">
        <v>129</v>
      </c>
      <c r="I28" s="3">
        <v>86</v>
      </c>
    </row>
    <row r="29" spans="3:9" ht="95.25" thickBot="1" x14ac:dyDescent="0.25">
      <c r="C29" s="120" t="s">
        <v>16</v>
      </c>
      <c r="D29" s="117" t="s">
        <v>116</v>
      </c>
      <c r="E29" s="117" t="s">
        <v>76</v>
      </c>
      <c r="F29" s="117" t="s">
        <v>73</v>
      </c>
      <c r="G29" s="122">
        <v>9980077720</v>
      </c>
      <c r="H29" s="118"/>
      <c r="I29" s="122">
        <f>SUM(I30:I31)</f>
        <v>372</v>
      </c>
    </row>
    <row r="30" spans="3:9" ht="48" thickBot="1" x14ac:dyDescent="0.25">
      <c r="C30" s="39" t="s">
        <v>15</v>
      </c>
      <c r="D30" s="19" t="s">
        <v>116</v>
      </c>
      <c r="E30" s="19" t="s">
        <v>76</v>
      </c>
      <c r="F30" s="7" t="s">
        <v>73</v>
      </c>
      <c r="G30" s="3">
        <v>9980077720</v>
      </c>
      <c r="H30" s="3">
        <v>121</v>
      </c>
      <c r="I30" s="3">
        <v>286</v>
      </c>
    </row>
    <row r="31" spans="3:9" ht="63.75" thickBot="1" x14ac:dyDescent="0.25">
      <c r="C31" s="39" t="s">
        <v>10</v>
      </c>
      <c r="D31" s="19" t="s">
        <v>116</v>
      </c>
      <c r="E31" s="19" t="s">
        <v>76</v>
      </c>
      <c r="F31" s="7" t="s">
        <v>73</v>
      </c>
      <c r="G31" s="3">
        <v>9980077720</v>
      </c>
      <c r="H31" s="3">
        <v>129</v>
      </c>
      <c r="I31" s="3">
        <v>86</v>
      </c>
    </row>
    <row r="32" spans="3:9" ht="16.5" thickBot="1" x14ac:dyDescent="0.3">
      <c r="C32" s="294" t="s">
        <v>349</v>
      </c>
      <c r="D32" s="117" t="s">
        <v>116</v>
      </c>
      <c r="E32" s="117" t="s">
        <v>76</v>
      </c>
      <c r="F32" s="117" t="s">
        <v>74</v>
      </c>
      <c r="G32" s="131"/>
      <c r="H32" s="131"/>
      <c r="I32" s="131">
        <v>38.1</v>
      </c>
    </row>
    <row r="33" spans="3:9" ht="48" thickBot="1" x14ac:dyDescent="0.3">
      <c r="C33" s="49" t="s">
        <v>194</v>
      </c>
      <c r="D33" s="19" t="s">
        <v>116</v>
      </c>
      <c r="E33" s="19" t="s">
        <v>76</v>
      </c>
      <c r="F33" s="7" t="s">
        <v>74</v>
      </c>
      <c r="G33" s="3">
        <v>99</v>
      </c>
      <c r="H33" s="3"/>
      <c r="I33" s="3">
        <v>38.1</v>
      </c>
    </row>
    <row r="34" spans="3:9" ht="79.5" thickBot="1" x14ac:dyDescent="0.3">
      <c r="C34" s="295" t="s">
        <v>350</v>
      </c>
      <c r="D34" s="19" t="s">
        <v>116</v>
      </c>
      <c r="E34" s="19" t="s">
        <v>76</v>
      </c>
      <c r="F34" s="7" t="s">
        <v>74</v>
      </c>
      <c r="G34" s="269" t="s">
        <v>351</v>
      </c>
      <c r="H34" s="3"/>
      <c r="I34" s="3">
        <v>38.1</v>
      </c>
    </row>
    <row r="35" spans="3:9" ht="32.25" thickBot="1" x14ac:dyDescent="0.3">
      <c r="C35" s="49" t="s">
        <v>13</v>
      </c>
      <c r="D35" s="19" t="s">
        <v>116</v>
      </c>
      <c r="E35" s="19" t="s">
        <v>76</v>
      </c>
      <c r="F35" s="7" t="s">
        <v>74</v>
      </c>
      <c r="G35" s="269" t="s">
        <v>351</v>
      </c>
      <c r="H35" s="3">
        <v>244</v>
      </c>
      <c r="I35" s="3">
        <v>38.1</v>
      </c>
    </row>
    <row r="36" spans="3:9" ht="32.25" thickBot="1" x14ac:dyDescent="0.25">
      <c r="C36" s="120" t="s">
        <v>17</v>
      </c>
      <c r="D36" s="117" t="s">
        <v>116</v>
      </c>
      <c r="E36" s="117" t="s">
        <v>76</v>
      </c>
      <c r="F36" s="117" t="s">
        <v>114</v>
      </c>
      <c r="G36" s="118"/>
      <c r="H36" s="118"/>
      <c r="I36" s="122">
        <f>SUM(I37)</f>
        <v>707</v>
      </c>
    </row>
    <row r="37" spans="3:9" ht="32.25" thickBot="1" x14ac:dyDescent="0.25">
      <c r="C37" s="114" t="s">
        <v>18</v>
      </c>
      <c r="D37" s="19" t="s">
        <v>116</v>
      </c>
      <c r="E37" s="19" t="s">
        <v>76</v>
      </c>
      <c r="F37" s="19" t="s">
        <v>114</v>
      </c>
      <c r="G37" s="3">
        <v>9370020000</v>
      </c>
      <c r="H37" s="2"/>
      <c r="I37" s="3">
        <f>SUM(I38:I41)</f>
        <v>707</v>
      </c>
    </row>
    <row r="38" spans="3:9" ht="48" thickBot="1" x14ac:dyDescent="0.25">
      <c r="C38" s="5" t="s">
        <v>9</v>
      </c>
      <c r="D38" s="19" t="s">
        <v>116</v>
      </c>
      <c r="E38" s="19" t="s">
        <v>76</v>
      </c>
      <c r="F38" s="19" t="s">
        <v>114</v>
      </c>
      <c r="G38" s="3">
        <v>9370020000</v>
      </c>
      <c r="H38" s="3">
        <v>121</v>
      </c>
      <c r="I38" s="3">
        <v>482</v>
      </c>
    </row>
    <row r="39" spans="3:9" ht="32.25" thickBot="1" x14ac:dyDescent="0.25">
      <c r="C39" s="5" t="s">
        <v>206</v>
      </c>
      <c r="D39" s="19" t="s">
        <v>116</v>
      </c>
      <c r="E39" s="19" t="s">
        <v>76</v>
      </c>
      <c r="F39" s="19" t="s">
        <v>114</v>
      </c>
      <c r="G39" s="3">
        <v>9370020000</v>
      </c>
      <c r="H39" s="3">
        <v>122</v>
      </c>
      <c r="I39" s="3">
        <v>29</v>
      </c>
    </row>
    <row r="40" spans="3:9" ht="63.75" thickBot="1" x14ac:dyDescent="0.25">
      <c r="C40" s="39" t="s">
        <v>10</v>
      </c>
      <c r="D40" s="19" t="s">
        <v>116</v>
      </c>
      <c r="E40" s="19" t="s">
        <v>76</v>
      </c>
      <c r="F40" s="19" t="s">
        <v>114</v>
      </c>
      <c r="G40" s="3">
        <v>9370020000</v>
      </c>
      <c r="H40" s="3">
        <v>129</v>
      </c>
      <c r="I40" s="3">
        <v>146</v>
      </c>
    </row>
    <row r="41" spans="3:9" ht="32.25" thickBot="1" x14ac:dyDescent="0.3">
      <c r="C41" s="49" t="s">
        <v>13</v>
      </c>
      <c r="D41" s="19" t="s">
        <v>116</v>
      </c>
      <c r="E41" s="19" t="s">
        <v>76</v>
      </c>
      <c r="F41" s="19" t="s">
        <v>114</v>
      </c>
      <c r="G41" s="3">
        <v>9370020000</v>
      </c>
      <c r="H41" s="3">
        <v>244</v>
      </c>
      <c r="I41" s="3">
        <v>50</v>
      </c>
    </row>
    <row r="42" spans="3:9" ht="16.5" thickBot="1" x14ac:dyDescent="0.25">
      <c r="C42" s="75" t="s">
        <v>336</v>
      </c>
      <c r="D42" s="15" t="s">
        <v>116</v>
      </c>
      <c r="E42" s="15" t="s">
        <v>76</v>
      </c>
      <c r="F42" s="15" t="s">
        <v>374</v>
      </c>
      <c r="G42" s="1"/>
      <c r="H42" s="1"/>
      <c r="I42" s="1">
        <v>3000</v>
      </c>
    </row>
    <row r="43" spans="3:9" ht="16.5" thickBot="1" x14ac:dyDescent="0.25">
      <c r="C43" s="39" t="s">
        <v>376</v>
      </c>
      <c r="D43" s="19" t="s">
        <v>116</v>
      </c>
      <c r="E43" s="19" t="s">
        <v>76</v>
      </c>
      <c r="F43" s="19" t="s">
        <v>374</v>
      </c>
      <c r="G43" s="3">
        <v>9990020690</v>
      </c>
      <c r="H43" s="3">
        <v>870</v>
      </c>
      <c r="I43" s="3">
        <v>3000</v>
      </c>
    </row>
    <row r="44" spans="3:9" ht="16.5" thickBot="1" x14ac:dyDescent="0.25">
      <c r="C44" s="120" t="s">
        <v>19</v>
      </c>
      <c r="D44" s="117" t="s">
        <v>116</v>
      </c>
      <c r="E44" s="117" t="s">
        <v>76</v>
      </c>
      <c r="F44" s="117">
        <v>13</v>
      </c>
      <c r="G44" s="118"/>
      <c r="H44" s="118"/>
      <c r="I44" s="122">
        <f>SUM(I47+I51+I53+I45)</f>
        <v>2008.3</v>
      </c>
    </row>
    <row r="45" spans="3:9" ht="16.5" thickBot="1" x14ac:dyDescent="0.25">
      <c r="C45" s="120" t="s">
        <v>465</v>
      </c>
      <c r="D45" s="117" t="s">
        <v>116</v>
      </c>
      <c r="E45" s="117" t="s">
        <v>76</v>
      </c>
      <c r="F45" s="117" t="s">
        <v>380</v>
      </c>
      <c r="G45" s="183" t="s">
        <v>464</v>
      </c>
      <c r="H45" s="118"/>
      <c r="I45" s="122">
        <v>1300</v>
      </c>
    </row>
    <row r="46" spans="3:9" ht="32.25" thickBot="1" x14ac:dyDescent="0.25">
      <c r="C46" s="18" t="s">
        <v>43</v>
      </c>
      <c r="D46" s="19" t="s">
        <v>116</v>
      </c>
      <c r="E46" s="19" t="s">
        <v>76</v>
      </c>
      <c r="F46" s="19" t="s">
        <v>380</v>
      </c>
      <c r="G46" s="147" t="s">
        <v>464</v>
      </c>
      <c r="H46" s="20">
        <v>611</v>
      </c>
      <c r="I46" s="16">
        <v>1300</v>
      </c>
    </row>
    <row r="47" spans="3:9" ht="63.75" thickBot="1" x14ac:dyDescent="0.25">
      <c r="C47" s="120" t="s">
        <v>598</v>
      </c>
      <c r="D47" s="117" t="s">
        <v>116</v>
      </c>
      <c r="E47" s="117" t="s">
        <v>76</v>
      </c>
      <c r="F47" s="117" t="s">
        <v>380</v>
      </c>
      <c r="G47" s="122">
        <v>42</v>
      </c>
      <c r="H47" s="131"/>
      <c r="I47" s="122">
        <v>200</v>
      </c>
    </row>
    <row r="48" spans="3:9" ht="32.25" thickBot="1" x14ac:dyDescent="0.25">
      <c r="C48" s="51" t="s">
        <v>378</v>
      </c>
      <c r="D48" s="19" t="s">
        <v>116</v>
      </c>
      <c r="E48" s="19" t="s">
        <v>76</v>
      </c>
      <c r="F48" s="19" t="s">
        <v>380</v>
      </c>
      <c r="G48" s="20">
        <v>42001</v>
      </c>
      <c r="H48" s="20"/>
      <c r="I48" s="20">
        <v>200</v>
      </c>
    </row>
    <row r="49" spans="3:9" ht="48" thickBot="1" x14ac:dyDescent="0.25">
      <c r="C49" s="51" t="s">
        <v>379</v>
      </c>
      <c r="D49" s="19" t="s">
        <v>116</v>
      </c>
      <c r="E49" s="19" t="s">
        <v>76</v>
      </c>
      <c r="F49" s="19" t="s">
        <v>380</v>
      </c>
      <c r="G49" s="20">
        <v>4200199900</v>
      </c>
      <c r="H49" s="20"/>
      <c r="I49" s="20">
        <v>200</v>
      </c>
    </row>
    <row r="50" spans="3:9" ht="32.25" thickBot="1" x14ac:dyDescent="0.25">
      <c r="C50" s="51" t="s">
        <v>13</v>
      </c>
      <c r="D50" s="19" t="s">
        <v>116</v>
      </c>
      <c r="E50" s="19" t="s">
        <v>76</v>
      </c>
      <c r="F50" s="19" t="s">
        <v>380</v>
      </c>
      <c r="G50" s="20">
        <v>4200199900</v>
      </c>
      <c r="H50" s="20">
        <v>244</v>
      </c>
      <c r="I50" s="20">
        <v>200</v>
      </c>
    </row>
    <row r="51" spans="3:9" ht="16.5" thickBot="1" x14ac:dyDescent="0.25">
      <c r="C51" s="116" t="s">
        <v>431</v>
      </c>
      <c r="D51" s="132" t="s">
        <v>116</v>
      </c>
      <c r="E51" s="132" t="s">
        <v>76</v>
      </c>
      <c r="F51" s="132" t="s">
        <v>380</v>
      </c>
      <c r="G51" s="131">
        <v>8830020000</v>
      </c>
      <c r="H51" s="131"/>
      <c r="I51" s="131">
        <v>274</v>
      </c>
    </row>
    <row r="52" spans="3:9" ht="32.25" thickBot="1" x14ac:dyDescent="0.25">
      <c r="C52" s="39" t="s">
        <v>207</v>
      </c>
      <c r="D52" s="19" t="s">
        <v>116</v>
      </c>
      <c r="E52" s="19" t="s">
        <v>76</v>
      </c>
      <c r="F52" s="19" t="s">
        <v>380</v>
      </c>
      <c r="G52" s="3">
        <v>8830020000</v>
      </c>
      <c r="H52" s="20">
        <v>244</v>
      </c>
      <c r="I52" s="20">
        <v>274</v>
      </c>
    </row>
    <row r="53" spans="3:9" ht="16.5" thickBot="1" x14ac:dyDescent="0.25">
      <c r="C53" s="120" t="s">
        <v>20</v>
      </c>
      <c r="D53" s="117" t="s">
        <v>116</v>
      </c>
      <c r="E53" s="117" t="s">
        <v>76</v>
      </c>
      <c r="F53" s="117">
        <v>13</v>
      </c>
      <c r="G53" s="122">
        <v>99</v>
      </c>
      <c r="H53" s="118"/>
      <c r="I53" s="122">
        <v>234.3</v>
      </c>
    </row>
    <row r="54" spans="3:9" ht="142.5" thickBot="1" x14ac:dyDescent="0.25">
      <c r="C54" s="114" t="s">
        <v>21</v>
      </c>
      <c r="D54" s="19" t="s">
        <v>116</v>
      </c>
      <c r="E54" s="19" t="s">
        <v>76</v>
      </c>
      <c r="F54" s="7">
        <v>13</v>
      </c>
      <c r="G54" s="3">
        <v>9980077730</v>
      </c>
      <c r="H54" s="2"/>
      <c r="I54" s="3">
        <v>234.3</v>
      </c>
    </row>
    <row r="55" spans="3:9" ht="32.25" thickBot="1" x14ac:dyDescent="0.25">
      <c r="C55" s="39" t="s">
        <v>13</v>
      </c>
      <c r="D55" s="19" t="s">
        <v>116</v>
      </c>
      <c r="E55" s="19" t="s">
        <v>76</v>
      </c>
      <c r="F55" s="7">
        <v>13</v>
      </c>
      <c r="G55" s="3">
        <v>9980077730</v>
      </c>
      <c r="H55" s="3">
        <v>244</v>
      </c>
      <c r="I55" s="3">
        <v>234.3</v>
      </c>
    </row>
    <row r="56" spans="3:9" ht="16.5" thickBot="1" x14ac:dyDescent="0.25">
      <c r="C56" s="120" t="s">
        <v>343</v>
      </c>
      <c r="D56" s="117" t="s">
        <v>116</v>
      </c>
      <c r="E56" s="117" t="s">
        <v>117</v>
      </c>
      <c r="F56" s="132"/>
      <c r="G56" s="131"/>
      <c r="H56" s="131"/>
      <c r="I56" s="133">
        <v>1675</v>
      </c>
    </row>
    <row r="57" spans="3:9" ht="32.25" thickBot="1" x14ac:dyDescent="0.25">
      <c r="C57" s="39" t="s">
        <v>344</v>
      </c>
      <c r="D57" s="19" t="s">
        <v>116</v>
      </c>
      <c r="E57" s="19" t="s">
        <v>117</v>
      </c>
      <c r="F57" s="7" t="s">
        <v>111</v>
      </c>
      <c r="G57" s="3"/>
      <c r="H57" s="3"/>
      <c r="I57" s="3">
        <v>1675</v>
      </c>
    </row>
    <row r="58" spans="3:9" ht="48" thickBot="1" x14ac:dyDescent="0.25">
      <c r="C58" s="39" t="s">
        <v>69</v>
      </c>
      <c r="D58" s="19" t="s">
        <v>116</v>
      </c>
      <c r="E58" s="19" t="s">
        <v>117</v>
      </c>
      <c r="F58" s="7" t="s">
        <v>111</v>
      </c>
      <c r="G58" s="20">
        <v>9980051180</v>
      </c>
      <c r="H58" s="3"/>
      <c r="I58" s="3">
        <v>1675</v>
      </c>
    </row>
    <row r="59" spans="3:9" ht="16.5" thickBot="1" x14ac:dyDescent="0.25">
      <c r="C59" s="39" t="s">
        <v>341</v>
      </c>
      <c r="D59" s="19" t="s">
        <v>116</v>
      </c>
      <c r="E59" s="19" t="s">
        <v>117</v>
      </c>
      <c r="F59" s="7" t="s">
        <v>111</v>
      </c>
      <c r="G59" s="20">
        <v>9980051180</v>
      </c>
      <c r="H59" s="3">
        <v>530</v>
      </c>
      <c r="I59" s="3">
        <v>1675</v>
      </c>
    </row>
    <row r="60" spans="3:9" ht="16.5" thickBot="1" x14ac:dyDescent="0.25">
      <c r="C60" s="120" t="s">
        <v>23</v>
      </c>
      <c r="D60" s="117" t="s">
        <v>116</v>
      </c>
      <c r="E60" s="134" t="s">
        <v>73</v>
      </c>
      <c r="F60" s="117"/>
      <c r="G60" s="131"/>
      <c r="H60" s="131"/>
      <c r="I60" s="131">
        <f>SUM(I61+I66)</f>
        <v>20822.687560000002</v>
      </c>
    </row>
    <row r="61" spans="3:9" ht="16.5" thickBot="1" x14ac:dyDescent="0.25">
      <c r="C61" s="120" t="s">
        <v>340</v>
      </c>
      <c r="D61" s="132" t="s">
        <v>116</v>
      </c>
      <c r="E61" s="139" t="s">
        <v>73</v>
      </c>
      <c r="F61" s="132" t="s">
        <v>112</v>
      </c>
      <c r="G61" s="131"/>
      <c r="H61" s="131"/>
      <c r="I61" s="131">
        <f>SUM(I63:I64)</f>
        <v>20567.093390000002</v>
      </c>
    </row>
    <row r="62" spans="3:9" ht="32.25" thickBot="1" x14ac:dyDescent="0.25">
      <c r="C62" s="120" t="s">
        <v>573</v>
      </c>
      <c r="D62" s="117" t="s">
        <v>116</v>
      </c>
      <c r="E62" s="134" t="s">
        <v>73</v>
      </c>
      <c r="F62" s="117" t="s">
        <v>112</v>
      </c>
      <c r="G62" s="183">
        <v>1530020760</v>
      </c>
      <c r="H62" s="122"/>
      <c r="I62" s="122">
        <v>13843.616</v>
      </c>
    </row>
    <row r="63" spans="3:9" ht="48" thickBot="1" x14ac:dyDescent="0.25">
      <c r="C63" s="51" t="s">
        <v>574</v>
      </c>
      <c r="D63" s="19" t="s">
        <v>116</v>
      </c>
      <c r="E63" s="77" t="s">
        <v>73</v>
      </c>
      <c r="F63" s="19" t="s">
        <v>112</v>
      </c>
      <c r="G63" s="20">
        <v>1530020760</v>
      </c>
      <c r="H63" s="20">
        <v>243</v>
      </c>
      <c r="I63" s="20">
        <v>13843.616</v>
      </c>
    </row>
    <row r="64" spans="3:9" ht="16.5" thickBot="1" x14ac:dyDescent="0.25">
      <c r="C64" s="281" t="s">
        <v>341</v>
      </c>
      <c r="D64" s="19" t="s">
        <v>116</v>
      </c>
      <c r="E64" s="77" t="s">
        <v>73</v>
      </c>
      <c r="F64" s="19" t="s">
        <v>112</v>
      </c>
      <c r="G64" s="269">
        <v>1530022260</v>
      </c>
      <c r="H64" s="3"/>
      <c r="I64" s="3">
        <v>6723.47739</v>
      </c>
    </row>
    <row r="65" spans="3:9" ht="16.5" thickBot="1" x14ac:dyDescent="0.25">
      <c r="C65" s="281" t="s">
        <v>549</v>
      </c>
      <c r="D65" s="19" t="s">
        <v>116</v>
      </c>
      <c r="E65" s="77" t="s">
        <v>73</v>
      </c>
      <c r="F65" s="19" t="s">
        <v>112</v>
      </c>
      <c r="G65" s="269">
        <v>1530022260</v>
      </c>
      <c r="H65" s="3">
        <v>540</v>
      </c>
      <c r="I65" s="3">
        <v>6723.47739</v>
      </c>
    </row>
    <row r="66" spans="3:9" ht="32.25" thickBot="1" x14ac:dyDescent="0.25">
      <c r="C66" s="116" t="s">
        <v>433</v>
      </c>
      <c r="D66" s="132" t="s">
        <v>116</v>
      </c>
      <c r="E66" s="139" t="s">
        <v>73</v>
      </c>
      <c r="F66" s="132" t="s">
        <v>434</v>
      </c>
      <c r="G66" s="143"/>
      <c r="H66" s="131"/>
      <c r="I66" s="131">
        <v>255.59416999999999</v>
      </c>
    </row>
    <row r="67" spans="3:9" ht="79.5" thickBot="1" x14ac:dyDescent="0.25">
      <c r="C67" s="281" t="s">
        <v>435</v>
      </c>
      <c r="D67" s="19" t="s">
        <v>116</v>
      </c>
      <c r="E67" s="77" t="s">
        <v>73</v>
      </c>
      <c r="F67" s="19" t="s">
        <v>434</v>
      </c>
      <c r="G67" s="269">
        <v>9980040002</v>
      </c>
      <c r="H67" s="3">
        <v>245</v>
      </c>
      <c r="I67" s="3">
        <v>255.59416999999999</v>
      </c>
    </row>
    <row r="68" spans="3:9" ht="32.25" thickBot="1" x14ac:dyDescent="0.25">
      <c r="C68" s="120" t="s">
        <v>24</v>
      </c>
      <c r="D68" s="117" t="s">
        <v>116</v>
      </c>
      <c r="E68" s="117" t="s">
        <v>74</v>
      </c>
      <c r="F68" s="117"/>
      <c r="G68" s="118"/>
      <c r="H68" s="118"/>
      <c r="I68" s="122">
        <f>SUM(I70+I72+I73)</f>
        <v>15754.286</v>
      </c>
    </row>
    <row r="69" spans="3:9" ht="16.5" thickBot="1" x14ac:dyDescent="0.25">
      <c r="C69" s="105" t="s">
        <v>345</v>
      </c>
      <c r="D69" s="15" t="s">
        <v>116</v>
      </c>
      <c r="E69" s="8" t="s">
        <v>74</v>
      </c>
      <c r="F69" s="8" t="s">
        <v>111</v>
      </c>
      <c r="G69" s="1"/>
      <c r="H69" s="1"/>
      <c r="I69" s="1">
        <f>SUM(I71:I73)</f>
        <v>15754.286</v>
      </c>
    </row>
    <row r="70" spans="3:9" ht="32.25" thickBot="1" x14ac:dyDescent="0.25">
      <c r="C70" s="140" t="s">
        <v>436</v>
      </c>
      <c r="D70" s="136" t="s">
        <v>116</v>
      </c>
      <c r="E70" s="136" t="s">
        <v>74</v>
      </c>
      <c r="F70" s="136" t="s">
        <v>111</v>
      </c>
      <c r="G70" s="144" t="s">
        <v>437</v>
      </c>
      <c r="H70" s="145"/>
      <c r="I70" s="144">
        <v>1604.2860000000001</v>
      </c>
    </row>
    <row r="71" spans="3:9" ht="48" thickBot="1" x14ac:dyDescent="0.25">
      <c r="C71" s="281" t="s">
        <v>395</v>
      </c>
      <c r="D71" s="15" t="s">
        <v>116</v>
      </c>
      <c r="E71" s="15" t="s">
        <v>74</v>
      </c>
      <c r="F71" s="15" t="s">
        <v>111</v>
      </c>
      <c r="G71" s="20" t="s">
        <v>437</v>
      </c>
      <c r="H71" s="20">
        <v>244</v>
      </c>
      <c r="I71" s="20">
        <v>1604.2860000000001</v>
      </c>
    </row>
    <row r="72" spans="3:9" ht="48" thickBot="1" x14ac:dyDescent="0.25">
      <c r="C72" s="281" t="s">
        <v>395</v>
      </c>
      <c r="D72" s="15" t="s">
        <v>116</v>
      </c>
      <c r="E72" s="15" t="s">
        <v>74</v>
      </c>
      <c r="F72" s="15" t="s">
        <v>111</v>
      </c>
      <c r="G72" s="3" t="s">
        <v>547</v>
      </c>
      <c r="H72" s="20">
        <v>244</v>
      </c>
      <c r="I72" s="20">
        <v>250</v>
      </c>
    </row>
    <row r="73" spans="3:9" ht="16.5" thickBot="1" x14ac:dyDescent="0.25">
      <c r="C73" s="281" t="s">
        <v>341</v>
      </c>
      <c r="D73" s="19" t="s">
        <v>116</v>
      </c>
      <c r="E73" s="7" t="s">
        <v>74</v>
      </c>
      <c r="F73" s="7" t="s">
        <v>111</v>
      </c>
      <c r="G73" s="3" t="s">
        <v>547</v>
      </c>
      <c r="H73" s="3"/>
      <c r="I73" s="3">
        <v>13900</v>
      </c>
    </row>
    <row r="74" spans="3:9" ht="21.75" customHeight="1" thickBot="1" x14ac:dyDescent="0.25">
      <c r="C74" s="281" t="s">
        <v>394</v>
      </c>
      <c r="D74" s="19" t="s">
        <v>116</v>
      </c>
      <c r="E74" s="7" t="s">
        <v>74</v>
      </c>
      <c r="F74" s="7" t="s">
        <v>111</v>
      </c>
      <c r="G74" s="3" t="s">
        <v>548</v>
      </c>
      <c r="H74" s="3">
        <v>540</v>
      </c>
      <c r="I74" s="3">
        <v>13900</v>
      </c>
    </row>
    <row r="75" spans="3:9" ht="16.5" thickBot="1" x14ac:dyDescent="0.25">
      <c r="C75" s="120" t="s">
        <v>25</v>
      </c>
      <c r="D75" s="117" t="s">
        <v>116</v>
      </c>
      <c r="E75" s="134" t="s">
        <v>75</v>
      </c>
      <c r="F75" s="121"/>
      <c r="G75" s="118"/>
      <c r="H75" s="118"/>
      <c r="I75" s="133">
        <f>SUM(I83+I86+I76)</f>
        <v>6579.9520000000002</v>
      </c>
    </row>
    <row r="76" spans="3:9" ht="32.25" thickBot="1" x14ac:dyDescent="0.25">
      <c r="C76" s="120" t="s">
        <v>66</v>
      </c>
      <c r="D76" s="117" t="s">
        <v>116</v>
      </c>
      <c r="E76" s="134" t="s">
        <v>75</v>
      </c>
      <c r="F76" s="132" t="s">
        <v>111</v>
      </c>
      <c r="G76" s="118"/>
      <c r="H76" s="118"/>
      <c r="I76" s="133">
        <f>SUM(I77:I82)</f>
        <v>6157.9520000000002</v>
      </c>
    </row>
    <row r="77" spans="3:9" ht="16.5" thickBot="1" x14ac:dyDescent="0.25">
      <c r="C77" s="51" t="s">
        <v>482</v>
      </c>
      <c r="D77" s="19" t="s">
        <v>116</v>
      </c>
      <c r="E77" s="19" t="s">
        <v>75</v>
      </c>
      <c r="F77" s="19" t="s">
        <v>111</v>
      </c>
      <c r="G77" s="269" t="s">
        <v>227</v>
      </c>
      <c r="H77" s="269">
        <v>611</v>
      </c>
      <c r="I77" s="3">
        <v>2608.9520000000002</v>
      </c>
    </row>
    <row r="78" spans="3:9" ht="32.25" thickBot="1" x14ac:dyDescent="0.25">
      <c r="C78" s="51" t="s">
        <v>480</v>
      </c>
      <c r="D78" s="19" t="s">
        <v>116</v>
      </c>
      <c r="E78" s="19" t="s">
        <v>75</v>
      </c>
      <c r="F78" s="19" t="s">
        <v>111</v>
      </c>
      <c r="G78" s="269" t="s">
        <v>478</v>
      </c>
      <c r="H78" s="269">
        <v>611</v>
      </c>
      <c r="I78" s="3">
        <v>3474.0479999999998</v>
      </c>
    </row>
    <row r="79" spans="3:9" ht="32.25" thickBot="1" x14ac:dyDescent="0.25">
      <c r="C79" s="51" t="s">
        <v>480</v>
      </c>
      <c r="D79" s="19" t="s">
        <v>116</v>
      </c>
      <c r="E79" s="19" t="s">
        <v>75</v>
      </c>
      <c r="F79" s="19" t="s">
        <v>111</v>
      </c>
      <c r="G79" s="269" t="s">
        <v>478</v>
      </c>
      <c r="H79" s="269">
        <v>613</v>
      </c>
      <c r="I79" s="3">
        <v>21</v>
      </c>
    </row>
    <row r="80" spans="3:9" ht="32.25" thickBot="1" x14ac:dyDescent="0.25">
      <c r="C80" s="51" t="s">
        <v>480</v>
      </c>
      <c r="D80" s="19" t="s">
        <v>116</v>
      </c>
      <c r="E80" s="19" t="s">
        <v>75</v>
      </c>
      <c r="F80" s="19" t="s">
        <v>111</v>
      </c>
      <c r="G80" s="269" t="s">
        <v>478</v>
      </c>
      <c r="H80" s="269">
        <v>623</v>
      </c>
      <c r="I80" s="3">
        <v>21</v>
      </c>
    </row>
    <row r="81" spans="3:9" ht="32.25" thickBot="1" x14ac:dyDescent="0.25">
      <c r="C81" s="51" t="s">
        <v>480</v>
      </c>
      <c r="D81" s="19" t="s">
        <v>116</v>
      </c>
      <c r="E81" s="19" t="s">
        <v>75</v>
      </c>
      <c r="F81" s="19" t="s">
        <v>111</v>
      </c>
      <c r="G81" s="269" t="s">
        <v>478</v>
      </c>
      <c r="H81" s="269">
        <v>633</v>
      </c>
      <c r="I81" s="3">
        <v>21</v>
      </c>
    </row>
    <row r="82" spans="3:9" ht="32.25" thickBot="1" x14ac:dyDescent="0.25">
      <c r="C82" s="51" t="s">
        <v>480</v>
      </c>
      <c r="D82" s="19" t="s">
        <v>116</v>
      </c>
      <c r="E82" s="19" t="s">
        <v>75</v>
      </c>
      <c r="F82" s="19" t="s">
        <v>111</v>
      </c>
      <c r="G82" s="269" t="s">
        <v>478</v>
      </c>
      <c r="H82" s="269">
        <v>813</v>
      </c>
      <c r="I82" s="3">
        <v>11.952</v>
      </c>
    </row>
    <row r="83" spans="3:9" ht="32.25" thickBot="1" x14ac:dyDescent="0.25">
      <c r="C83" s="120" t="s">
        <v>26</v>
      </c>
      <c r="D83" s="117" t="s">
        <v>116</v>
      </c>
      <c r="E83" s="117" t="s">
        <v>75</v>
      </c>
      <c r="F83" s="117" t="s">
        <v>75</v>
      </c>
      <c r="G83" s="118"/>
      <c r="H83" s="118"/>
      <c r="I83" s="122">
        <v>50</v>
      </c>
    </row>
    <row r="84" spans="3:9" ht="32.25" thickBot="1" x14ac:dyDescent="0.25">
      <c r="C84" s="5" t="s">
        <v>27</v>
      </c>
      <c r="D84" s="19" t="s">
        <v>116</v>
      </c>
      <c r="E84" s="7" t="s">
        <v>75</v>
      </c>
      <c r="F84" s="7" t="s">
        <v>75</v>
      </c>
      <c r="G84" s="3">
        <v>3310199000</v>
      </c>
      <c r="H84" s="2"/>
      <c r="I84" s="3">
        <v>50</v>
      </c>
    </row>
    <row r="85" spans="3:9" ht="32.25" thickBot="1" x14ac:dyDescent="0.25">
      <c r="C85" s="39" t="s">
        <v>13</v>
      </c>
      <c r="D85" s="19" t="s">
        <v>116</v>
      </c>
      <c r="E85" s="7" t="s">
        <v>75</v>
      </c>
      <c r="F85" s="7" t="s">
        <v>75</v>
      </c>
      <c r="G85" s="3">
        <v>3310199000</v>
      </c>
      <c r="H85" s="3">
        <v>244</v>
      </c>
      <c r="I85" s="3">
        <v>50</v>
      </c>
    </row>
    <row r="86" spans="3:9" ht="16.5" thickBot="1" x14ac:dyDescent="0.25">
      <c r="C86" s="120" t="s">
        <v>28</v>
      </c>
      <c r="D86" s="117" t="s">
        <v>116</v>
      </c>
      <c r="E86" s="117" t="s">
        <v>75</v>
      </c>
      <c r="F86" s="117" t="s">
        <v>112</v>
      </c>
      <c r="G86" s="118"/>
      <c r="H86" s="118"/>
      <c r="I86" s="122">
        <f>SUM(I87:I87)</f>
        <v>372</v>
      </c>
    </row>
    <row r="87" spans="3:9" ht="79.5" thickBot="1" x14ac:dyDescent="0.25">
      <c r="C87" s="114" t="s">
        <v>29</v>
      </c>
      <c r="D87" s="15" t="s">
        <v>116</v>
      </c>
      <c r="E87" s="8" t="s">
        <v>75</v>
      </c>
      <c r="F87" s="8" t="s">
        <v>112</v>
      </c>
      <c r="G87" s="1">
        <v>9980077740</v>
      </c>
      <c r="H87" s="2"/>
      <c r="I87" s="1">
        <f>SUM(I88:I89)</f>
        <v>372</v>
      </c>
    </row>
    <row r="88" spans="3:9" ht="48" thickBot="1" x14ac:dyDescent="0.25">
      <c r="C88" s="5" t="s">
        <v>9</v>
      </c>
      <c r="D88" s="19" t="s">
        <v>116</v>
      </c>
      <c r="E88" s="7" t="s">
        <v>75</v>
      </c>
      <c r="F88" s="7" t="s">
        <v>112</v>
      </c>
      <c r="G88" s="3">
        <v>9980077740</v>
      </c>
      <c r="H88" s="3">
        <v>121</v>
      </c>
      <c r="I88" s="3">
        <v>286</v>
      </c>
    </row>
    <row r="89" spans="3:9" ht="63.75" thickBot="1" x14ac:dyDescent="0.25">
      <c r="C89" s="39" t="s">
        <v>10</v>
      </c>
      <c r="D89" s="19" t="s">
        <v>116</v>
      </c>
      <c r="E89" s="7" t="s">
        <v>75</v>
      </c>
      <c r="F89" s="7" t="s">
        <v>112</v>
      </c>
      <c r="G89" s="3">
        <v>9980077740</v>
      </c>
      <c r="H89" s="3">
        <v>129</v>
      </c>
      <c r="I89" s="3">
        <v>86</v>
      </c>
    </row>
    <row r="90" spans="3:9" ht="16.5" thickBot="1" x14ac:dyDescent="0.25">
      <c r="C90" s="296" t="s">
        <v>61</v>
      </c>
      <c r="D90" s="117" t="s">
        <v>116</v>
      </c>
      <c r="E90" s="117" t="s">
        <v>172</v>
      </c>
      <c r="F90" s="117"/>
      <c r="G90" s="122"/>
      <c r="H90" s="122"/>
      <c r="I90" s="122">
        <f>SUM(I92+I93)</f>
        <v>94112.737470000007</v>
      </c>
    </row>
    <row r="91" spans="3:9" ht="32.25" thickBot="1" x14ac:dyDescent="0.25">
      <c r="C91" s="116" t="s">
        <v>585</v>
      </c>
      <c r="D91" s="117" t="s">
        <v>116</v>
      </c>
      <c r="E91" s="117" t="s">
        <v>172</v>
      </c>
      <c r="F91" s="117" t="s">
        <v>76</v>
      </c>
      <c r="G91" s="122" t="s">
        <v>588</v>
      </c>
      <c r="H91" s="131"/>
      <c r="I91" s="122">
        <v>7545.7894699999997</v>
      </c>
    </row>
    <row r="92" spans="3:9" ht="16.5" thickBot="1" x14ac:dyDescent="0.25">
      <c r="C92" s="281" t="s">
        <v>394</v>
      </c>
      <c r="D92" s="19" t="s">
        <v>116</v>
      </c>
      <c r="E92" s="7" t="s">
        <v>172</v>
      </c>
      <c r="F92" s="7" t="s">
        <v>76</v>
      </c>
      <c r="G92" s="16" t="s">
        <v>588</v>
      </c>
      <c r="H92" s="3">
        <v>540</v>
      </c>
      <c r="I92" s="16">
        <v>7545.7894699999997</v>
      </c>
    </row>
    <row r="93" spans="3:9" ht="63.75" thickBot="1" x14ac:dyDescent="0.25">
      <c r="C93" s="120" t="s">
        <v>580</v>
      </c>
      <c r="D93" s="132" t="s">
        <v>116</v>
      </c>
      <c r="E93" s="132" t="s">
        <v>172</v>
      </c>
      <c r="F93" s="132" t="s">
        <v>76</v>
      </c>
      <c r="G93" s="143" t="s">
        <v>586</v>
      </c>
      <c r="H93" s="131"/>
      <c r="I93" s="131">
        <v>86566.948000000004</v>
      </c>
    </row>
    <row r="94" spans="3:9" ht="48" thickBot="1" x14ac:dyDescent="0.3">
      <c r="C94" s="292" t="s">
        <v>581</v>
      </c>
      <c r="D94" s="19" t="s">
        <v>116</v>
      </c>
      <c r="E94" s="7" t="s">
        <v>172</v>
      </c>
      <c r="F94" s="7" t="s">
        <v>76</v>
      </c>
      <c r="G94" s="147" t="s">
        <v>586</v>
      </c>
      <c r="H94" s="3">
        <v>414</v>
      </c>
      <c r="I94" s="3">
        <v>86566.948000000004</v>
      </c>
    </row>
    <row r="95" spans="3:9" ht="16.5" thickBot="1" x14ac:dyDescent="0.25">
      <c r="C95" s="120" t="s">
        <v>31</v>
      </c>
      <c r="D95" s="117" t="s">
        <v>116</v>
      </c>
      <c r="E95" s="117">
        <v>10</v>
      </c>
      <c r="F95" s="121"/>
      <c r="G95" s="118"/>
      <c r="H95" s="118"/>
      <c r="I95" s="148">
        <f>SUM(I96+I99)</f>
        <v>9511.880000000001</v>
      </c>
    </row>
    <row r="96" spans="3:9" ht="16.5" thickBot="1" x14ac:dyDescent="0.25">
      <c r="C96" s="120" t="s">
        <v>32</v>
      </c>
      <c r="D96" s="117" t="s">
        <v>116</v>
      </c>
      <c r="E96" s="117">
        <v>10</v>
      </c>
      <c r="F96" s="117" t="s">
        <v>76</v>
      </c>
      <c r="G96" s="118"/>
      <c r="H96" s="118"/>
      <c r="I96" s="122">
        <v>700</v>
      </c>
    </row>
    <row r="97" spans="3:9" ht="32.25" thickBot="1" x14ac:dyDescent="0.25">
      <c r="C97" s="114" t="s">
        <v>33</v>
      </c>
      <c r="D97" s="15" t="s">
        <v>116</v>
      </c>
      <c r="E97" s="8">
        <v>10</v>
      </c>
      <c r="F97" s="8" t="s">
        <v>76</v>
      </c>
      <c r="G97" s="1">
        <v>2210728960</v>
      </c>
      <c r="H97" s="2"/>
      <c r="I97" s="1">
        <v>700</v>
      </c>
    </row>
    <row r="98" spans="3:9" ht="32.25" thickBot="1" x14ac:dyDescent="0.25">
      <c r="C98" s="5" t="s">
        <v>34</v>
      </c>
      <c r="D98" s="19" t="s">
        <v>116</v>
      </c>
      <c r="E98" s="7">
        <v>10</v>
      </c>
      <c r="F98" s="7" t="s">
        <v>76</v>
      </c>
      <c r="G98" s="3">
        <v>2210728960</v>
      </c>
      <c r="H98" s="3">
        <v>312</v>
      </c>
      <c r="I98" s="3">
        <v>700</v>
      </c>
    </row>
    <row r="99" spans="3:9" ht="16.5" thickBot="1" x14ac:dyDescent="0.25">
      <c r="C99" s="120" t="s">
        <v>35</v>
      </c>
      <c r="D99" s="117" t="s">
        <v>116</v>
      </c>
      <c r="E99" s="117">
        <v>10</v>
      </c>
      <c r="F99" s="117" t="s">
        <v>73</v>
      </c>
      <c r="G99" s="118"/>
      <c r="H99" s="118"/>
      <c r="I99" s="122">
        <f>SUM(I101+I105+I102)</f>
        <v>8811.880000000001</v>
      </c>
    </row>
    <row r="100" spans="3:9" ht="48" thickBot="1" x14ac:dyDescent="0.25">
      <c r="C100" s="120" t="s">
        <v>36</v>
      </c>
      <c r="D100" s="117" t="s">
        <v>116</v>
      </c>
      <c r="E100" s="117">
        <v>10</v>
      </c>
      <c r="F100" s="117" t="s">
        <v>73</v>
      </c>
      <c r="G100" s="122">
        <v>2230781510</v>
      </c>
      <c r="H100" s="118"/>
      <c r="I100" s="122">
        <v>6051</v>
      </c>
    </row>
    <row r="101" spans="3:9" ht="32.25" thickBot="1" x14ac:dyDescent="0.25">
      <c r="C101" s="5" t="s">
        <v>34</v>
      </c>
      <c r="D101" s="19" t="s">
        <v>116</v>
      </c>
      <c r="E101" s="7">
        <v>10</v>
      </c>
      <c r="F101" s="7" t="s">
        <v>73</v>
      </c>
      <c r="G101" s="3">
        <v>2230781510</v>
      </c>
      <c r="H101" s="3">
        <v>313</v>
      </c>
      <c r="I101" s="3">
        <v>6051</v>
      </c>
    </row>
    <row r="102" spans="3:9" ht="63.75" thickBot="1" x14ac:dyDescent="0.25">
      <c r="C102" s="325" t="s">
        <v>582</v>
      </c>
      <c r="D102" s="117" t="s">
        <v>116</v>
      </c>
      <c r="E102" s="117">
        <v>10</v>
      </c>
      <c r="F102" s="117" t="s">
        <v>73</v>
      </c>
      <c r="G102" s="122">
        <v>2230781530</v>
      </c>
      <c r="H102" s="3"/>
      <c r="I102" s="1">
        <v>100</v>
      </c>
    </row>
    <row r="103" spans="3:9" ht="32.25" thickBot="1" x14ac:dyDescent="0.25">
      <c r="C103" s="282" t="s">
        <v>34</v>
      </c>
      <c r="D103" s="19" t="s">
        <v>116</v>
      </c>
      <c r="E103" s="7">
        <v>10</v>
      </c>
      <c r="F103" s="7" t="s">
        <v>73</v>
      </c>
      <c r="G103" s="3">
        <v>2230781530</v>
      </c>
      <c r="H103" s="3">
        <v>313</v>
      </c>
      <c r="I103" s="3">
        <v>100</v>
      </c>
    </row>
    <row r="104" spans="3:9" ht="79.5" thickBot="1" x14ac:dyDescent="0.25">
      <c r="C104" s="120" t="s">
        <v>37</v>
      </c>
      <c r="D104" s="117" t="s">
        <v>116</v>
      </c>
      <c r="E104" s="117">
        <v>10</v>
      </c>
      <c r="F104" s="117" t="s">
        <v>73</v>
      </c>
      <c r="G104" s="122" t="s">
        <v>427</v>
      </c>
      <c r="H104" s="118"/>
      <c r="I104" s="122">
        <v>2660.88</v>
      </c>
    </row>
    <row r="105" spans="3:9" ht="32.25" thickBot="1" x14ac:dyDescent="0.25">
      <c r="C105" s="5" t="s">
        <v>34</v>
      </c>
      <c r="D105" s="19" t="s">
        <v>116</v>
      </c>
      <c r="E105" s="7">
        <v>10</v>
      </c>
      <c r="F105" s="7" t="s">
        <v>73</v>
      </c>
      <c r="G105" s="3" t="s">
        <v>427</v>
      </c>
      <c r="H105" s="3">
        <v>412</v>
      </c>
      <c r="I105" s="3">
        <v>2660.88</v>
      </c>
    </row>
    <row r="106" spans="3:9" ht="16.5" thickBot="1" x14ac:dyDescent="0.25">
      <c r="C106" s="120" t="s">
        <v>38</v>
      </c>
      <c r="D106" s="117" t="s">
        <v>116</v>
      </c>
      <c r="E106" s="117">
        <v>11</v>
      </c>
      <c r="F106" s="121"/>
      <c r="G106" s="118"/>
      <c r="H106" s="118"/>
      <c r="I106" s="122">
        <v>500</v>
      </c>
    </row>
    <row r="107" spans="3:9" ht="16.5" thickBot="1" x14ac:dyDescent="0.25">
      <c r="C107" s="14" t="s">
        <v>39</v>
      </c>
      <c r="D107" s="19" t="s">
        <v>116</v>
      </c>
      <c r="E107" s="19">
        <v>11</v>
      </c>
      <c r="F107" s="19" t="s">
        <v>74</v>
      </c>
      <c r="G107" s="17"/>
      <c r="H107" s="17"/>
      <c r="I107" s="20">
        <v>500</v>
      </c>
    </row>
    <row r="108" spans="3:9" ht="32.25" thickBot="1" x14ac:dyDescent="0.25">
      <c r="C108" s="14" t="s">
        <v>40</v>
      </c>
      <c r="D108" s="19" t="s">
        <v>116</v>
      </c>
      <c r="E108" s="19">
        <v>11</v>
      </c>
      <c r="F108" s="19" t="s">
        <v>74</v>
      </c>
      <c r="G108" s="20">
        <v>2460120000</v>
      </c>
      <c r="H108" s="17"/>
      <c r="I108" s="20">
        <v>500</v>
      </c>
    </row>
    <row r="109" spans="3:9" ht="32.25" thickBot="1" x14ac:dyDescent="0.25">
      <c r="C109" s="21" t="s">
        <v>13</v>
      </c>
      <c r="D109" s="19" t="s">
        <v>116</v>
      </c>
      <c r="E109" s="19">
        <v>11</v>
      </c>
      <c r="F109" s="19" t="s">
        <v>74</v>
      </c>
      <c r="G109" s="20">
        <v>2460120000</v>
      </c>
      <c r="H109" s="20">
        <v>244</v>
      </c>
      <c r="I109" s="20">
        <v>500</v>
      </c>
    </row>
    <row r="110" spans="3:9" ht="32.25" thickBot="1" x14ac:dyDescent="0.25">
      <c r="C110" s="120" t="s">
        <v>41</v>
      </c>
      <c r="D110" s="117" t="s">
        <v>116</v>
      </c>
      <c r="E110" s="134">
        <v>12</v>
      </c>
      <c r="F110" s="121"/>
      <c r="G110" s="118"/>
      <c r="H110" s="118"/>
      <c r="I110" s="133">
        <v>3548</v>
      </c>
    </row>
    <row r="111" spans="3:9" ht="16.5" thickBot="1" x14ac:dyDescent="0.25">
      <c r="C111" s="14" t="s">
        <v>42</v>
      </c>
      <c r="D111" s="15" t="s">
        <v>116</v>
      </c>
      <c r="E111" s="15">
        <v>12</v>
      </c>
      <c r="F111" s="15" t="s">
        <v>117</v>
      </c>
      <c r="G111" s="16">
        <v>2520200190</v>
      </c>
      <c r="H111" s="149"/>
      <c r="I111" s="16">
        <v>3548</v>
      </c>
    </row>
    <row r="112" spans="3:9" ht="32.25" thickBot="1" x14ac:dyDescent="0.25">
      <c r="C112" s="18" t="s">
        <v>43</v>
      </c>
      <c r="D112" s="19" t="s">
        <v>116</v>
      </c>
      <c r="E112" s="19">
        <v>12</v>
      </c>
      <c r="F112" s="19" t="s">
        <v>117</v>
      </c>
      <c r="G112" s="20">
        <v>2520200190</v>
      </c>
      <c r="H112" s="20">
        <v>611</v>
      </c>
      <c r="I112" s="20">
        <v>3548</v>
      </c>
    </row>
    <row r="113" spans="3:9" ht="48" thickBot="1" x14ac:dyDescent="0.25">
      <c r="C113" s="120" t="s">
        <v>44</v>
      </c>
      <c r="D113" s="117" t="s">
        <v>116</v>
      </c>
      <c r="E113" s="117">
        <v>13</v>
      </c>
      <c r="F113" s="121"/>
      <c r="G113" s="118"/>
      <c r="H113" s="118"/>
      <c r="I113" s="122">
        <v>53</v>
      </c>
    </row>
    <row r="114" spans="3:9" ht="16.5" thickBot="1" x14ac:dyDescent="0.25">
      <c r="C114" s="14" t="s">
        <v>45</v>
      </c>
      <c r="D114" s="15" t="s">
        <v>116</v>
      </c>
      <c r="E114" s="15">
        <v>13</v>
      </c>
      <c r="F114" s="15" t="s">
        <v>76</v>
      </c>
      <c r="G114" s="16">
        <v>2610227880</v>
      </c>
      <c r="H114" s="17"/>
      <c r="I114" s="16">
        <v>53</v>
      </c>
    </row>
    <row r="115" spans="3:9" ht="32.25" thickBot="1" x14ac:dyDescent="0.25">
      <c r="C115" s="18" t="s">
        <v>46</v>
      </c>
      <c r="D115" s="19" t="s">
        <v>116</v>
      </c>
      <c r="E115" s="19">
        <v>13</v>
      </c>
      <c r="F115" s="19" t="s">
        <v>76</v>
      </c>
      <c r="G115" s="20">
        <v>2610227880</v>
      </c>
      <c r="H115" s="20">
        <v>730</v>
      </c>
      <c r="I115" s="20">
        <v>53</v>
      </c>
    </row>
    <row r="116" spans="3:9" ht="26.25" customHeight="1" thickBot="1" x14ac:dyDescent="0.25">
      <c r="C116" s="18" t="s">
        <v>508</v>
      </c>
      <c r="D116" s="19" t="s">
        <v>116</v>
      </c>
      <c r="E116" s="19" t="s">
        <v>352</v>
      </c>
      <c r="F116" s="19"/>
      <c r="G116" s="20"/>
      <c r="H116" s="20"/>
      <c r="I116" s="20">
        <v>47313</v>
      </c>
    </row>
    <row r="117" spans="3:9" ht="33" customHeight="1" thickBot="1" x14ac:dyDescent="0.25">
      <c r="C117" s="114" t="s">
        <v>509</v>
      </c>
      <c r="D117" s="8" t="s">
        <v>116</v>
      </c>
      <c r="E117" s="8">
        <v>14</v>
      </c>
      <c r="F117" s="8" t="s">
        <v>76</v>
      </c>
      <c r="G117" s="1">
        <v>2610160030</v>
      </c>
      <c r="H117" s="1">
        <v>511</v>
      </c>
      <c r="I117" s="1">
        <v>47313</v>
      </c>
    </row>
    <row r="118" spans="3:9" ht="48" thickBot="1" x14ac:dyDescent="0.25">
      <c r="C118" s="120" t="s">
        <v>115</v>
      </c>
      <c r="D118" s="134" t="s">
        <v>113</v>
      </c>
      <c r="E118" s="134" t="s">
        <v>76</v>
      </c>
      <c r="F118" s="134" t="s">
        <v>114</v>
      </c>
      <c r="G118" s="133">
        <v>9980020000</v>
      </c>
      <c r="H118" s="118"/>
      <c r="I118" s="133">
        <f>SUM(I119:I124)</f>
        <v>4852</v>
      </c>
    </row>
    <row r="119" spans="3:9" ht="48" thickBot="1" x14ac:dyDescent="0.25">
      <c r="C119" s="5" t="s">
        <v>9</v>
      </c>
      <c r="D119" s="19" t="s">
        <v>113</v>
      </c>
      <c r="E119" s="19" t="s">
        <v>76</v>
      </c>
      <c r="F119" s="19" t="s">
        <v>114</v>
      </c>
      <c r="G119" s="3">
        <v>9980020000</v>
      </c>
      <c r="H119" s="3">
        <v>121</v>
      </c>
      <c r="I119" s="3">
        <v>3200</v>
      </c>
    </row>
    <row r="120" spans="3:9" ht="32.25" thickBot="1" x14ac:dyDescent="0.25">
      <c r="C120" s="39" t="s">
        <v>47</v>
      </c>
      <c r="D120" s="19" t="s">
        <v>113</v>
      </c>
      <c r="E120" s="19" t="s">
        <v>76</v>
      </c>
      <c r="F120" s="19" t="s">
        <v>114</v>
      </c>
      <c r="G120" s="3">
        <v>9980020000</v>
      </c>
      <c r="H120" s="3">
        <v>122</v>
      </c>
      <c r="I120" s="3">
        <v>30</v>
      </c>
    </row>
    <row r="121" spans="3:9" ht="63.75" thickBot="1" x14ac:dyDescent="0.25">
      <c r="C121" s="39" t="s">
        <v>10</v>
      </c>
      <c r="D121" s="19" t="s">
        <v>113</v>
      </c>
      <c r="E121" s="19" t="s">
        <v>76</v>
      </c>
      <c r="F121" s="19" t="s">
        <v>114</v>
      </c>
      <c r="G121" s="3">
        <v>9980020000</v>
      </c>
      <c r="H121" s="3">
        <v>129</v>
      </c>
      <c r="I121" s="3">
        <v>966</v>
      </c>
    </row>
    <row r="122" spans="3:9" ht="32.25" thickBot="1" x14ac:dyDescent="0.25">
      <c r="C122" s="39" t="s">
        <v>13</v>
      </c>
      <c r="D122" s="19" t="s">
        <v>113</v>
      </c>
      <c r="E122" s="19" t="s">
        <v>76</v>
      </c>
      <c r="F122" s="19" t="s">
        <v>114</v>
      </c>
      <c r="G122" s="3">
        <v>9980020000</v>
      </c>
      <c r="H122" s="3">
        <v>244</v>
      </c>
      <c r="I122" s="3">
        <v>513</v>
      </c>
    </row>
    <row r="123" spans="3:9" ht="16.5" thickBot="1" x14ac:dyDescent="0.25">
      <c r="C123" s="39" t="s">
        <v>511</v>
      </c>
      <c r="D123" s="19" t="s">
        <v>113</v>
      </c>
      <c r="E123" s="19" t="s">
        <v>76</v>
      </c>
      <c r="F123" s="19" t="s">
        <v>114</v>
      </c>
      <c r="G123" s="3">
        <v>9980020000</v>
      </c>
      <c r="H123" s="3">
        <v>247</v>
      </c>
      <c r="I123" s="3">
        <v>128</v>
      </c>
    </row>
    <row r="124" spans="3:9" ht="16.5" thickBot="1" x14ac:dyDescent="0.25">
      <c r="C124" s="5" t="s">
        <v>48</v>
      </c>
      <c r="D124" s="19" t="s">
        <v>113</v>
      </c>
      <c r="E124" s="19" t="s">
        <v>76</v>
      </c>
      <c r="F124" s="19" t="s">
        <v>114</v>
      </c>
      <c r="G124" s="3">
        <v>9980020000</v>
      </c>
      <c r="H124" s="3">
        <v>850</v>
      </c>
      <c r="I124" s="3">
        <v>15</v>
      </c>
    </row>
    <row r="125" spans="3:9" ht="48" thickBot="1" x14ac:dyDescent="0.25">
      <c r="C125" s="120" t="s">
        <v>22</v>
      </c>
      <c r="D125" s="117" t="s">
        <v>71</v>
      </c>
      <c r="E125" s="117" t="s">
        <v>111</v>
      </c>
      <c r="F125" s="117"/>
      <c r="G125" s="131"/>
      <c r="H125" s="122"/>
      <c r="I125" s="150">
        <f>SUM(I126)</f>
        <v>7427</v>
      </c>
    </row>
    <row r="126" spans="3:9" ht="63.75" thickBot="1" x14ac:dyDescent="0.25">
      <c r="C126" s="9" t="s">
        <v>49</v>
      </c>
      <c r="D126" s="8" t="s">
        <v>71</v>
      </c>
      <c r="E126" s="8" t="s">
        <v>111</v>
      </c>
      <c r="F126" s="8" t="s">
        <v>258</v>
      </c>
      <c r="G126" s="8">
        <v>740120000</v>
      </c>
      <c r="H126" s="8"/>
      <c r="I126" s="34">
        <f>SUM(I127:I131)</f>
        <v>7427</v>
      </c>
    </row>
    <row r="127" spans="3:9" ht="48" thickBot="1" x14ac:dyDescent="0.25">
      <c r="C127" s="10" t="s">
        <v>30</v>
      </c>
      <c r="D127" s="7" t="s">
        <v>71</v>
      </c>
      <c r="E127" s="7" t="s">
        <v>111</v>
      </c>
      <c r="F127" s="7" t="s">
        <v>258</v>
      </c>
      <c r="G127" s="7">
        <v>740120000</v>
      </c>
      <c r="H127" s="7">
        <v>111</v>
      </c>
      <c r="I127" s="96">
        <v>3500</v>
      </c>
    </row>
    <row r="128" spans="3:9" ht="16.5" thickBot="1" x14ac:dyDescent="0.25">
      <c r="C128" s="39" t="s">
        <v>348</v>
      </c>
      <c r="D128" s="7" t="s">
        <v>71</v>
      </c>
      <c r="E128" s="7" t="s">
        <v>111</v>
      </c>
      <c r="F128" s="7" t="s">
        <v>258</v>
      </c>
      <c r="G128" s="7">
        <v>740120000</v>
      </c>
      <c r="H128" s="7" t="s">
        <v>122</v>
      </c>
      <c r="I128" s="96">
        <v>30</v>
      </c>
    </row>
    <row r="129" spans="3:9" ht="63.75" thickBot="1" x14ac:dyDescent="0.25">
      <c r="C129" s="282" t="s">
        <v>10</v>
      </c>
      <c r="D129" s="7" t="s">
        <v>71</v>
      </c>
      <c r="E129" s="7" t="s">
        <v>111</v>
      </c>
      <c r="F129" s="7" t="s">
        <v>258</v>
      </c>
      <c r="G129" s="3">
        <v>740120000</v>
      </c>
      <c r="H129" s="3">
        <v>119</v>
      </c>
      <c r="I129" s="3">
        <v>1057</v>
      </c>
    </row>
    <row r="130" spans="3:9" ht="32.25" thickBot="1" x14ac:dyDescent="0.25">
      <c r="C130" s="39" t="s">
        <v>13</v>
      </c>
      <c r="D130" s="7" t="s">
        <v>71</v>
      </c>
      <c r="E130" s="7" t="s">
        <v>111</v>
      </c>
      <c r="F130" s="7" t="s">
        <v>258</v>
      </c>
      <c r="G130" s="3">
        <v>740120000</v>
      </c>
      <c r="H130" s="3">
        <v>244</v>
      </c>
      <c r="I130" s="3">
        <v>2830</v>
      </c>
    </row>
    <row r="131" spans="3:9" ht="16.5" thickBot="1" x14ac:dyDescent="0.25">
      <c r="C131" s="5" t="s">
        <v>48</v>
      </c>
      <c r="D131" s="7" t="s">
        <v>71</v>
      </c>
      <c r="E131" s="7" t="s">
        <v>111</v>
      </c>
      <c r="F131" s="7" t="s">
        <v>258</v>
      </c>
      <c r="G131" s="3">
        <v>740120000</v>
      </c>
      <c r="H131" s="3">
        <v>850</v>
      </c>
      <c r="I131" s="3">
        <v>10</v>
      </c>
    </row>
    <row r="132" spans="3:9" ht="16.5" thickBot="1" x14ac:dyDescent="0.25">
      <c r="C132" s="120" t="s">
        <v>23</v>
      </c>
      <c r="D132" s="117" t="s">
        <v>72</v>
      </c>
      <c r="E132" s="117" t="s">
        <v>73</v>
      </c>
      <c r="F132" s="117"/>
      <c r="G132" s="117"/>
      <c r="H132" s="117"/>
      <c r="I132" s="150">
        <f>SUM(I134)</f>
        <v>2013</v>
      </c>
    </row>
    <row r="133" spans="3:9" ht="16.5" thickBot="1" x14ac:dyDescent="0.25">
      <c r="C133" s="114" t="s">
        <v>50</v>
      </c>
      <c r="D133" s="8" t="s">
        <v>72</v>
      </c>
      <c r="E133" s="8" t="s">
        <v>73</v>
      </c>
      <c r="F133" s="8" t="s">
        <v>74</v>
      </c>
      <c r="G133" s="8"/>
      <c r="H133" s="8"/>
      <c r="I133" s="34">
        <f>SUM(I134)</f>
        <v>2013</v>
      </c>
    </row>
    <row r="134" spans="3:9" ht="16.5" thickBot="1" x14ac:dyDescent="0.25">
      <c r="C134" s="114" t="s">
        <v>51</v>
      </c>
      <c r="D134" s="8" t="s">
        <v>72</v>
      </c>
      <c r="E134" s="8" t="s">
        <v>73</v>
      </c>
      <c r="F134" s="8" t="s">
        <v>74</v>
      </c>
      <c r="G134" s="8">
        <v>1410211000</v>
      </c>
      <c r="H134" s="8"/>
      <c r="I134" s="34">
        <f>SUM(I135+I136+I137+I138)</f>
        <v>2013</v>
      </c>
    </row>
    <row r="135" spans="3:9" ht="48" thickBot="1" x14ac:dyDescent="0.25">
      <c r="C135" s="39" t="s">
        <v>9</v>
      </c>
      <c r="D135" s="7" t="s">
        <v>72</v>
      </c>
      <c r="E135" s="7" t="s">
        <v>73</v>
      </c>
      <c r="F135" s="7" t="s">
        <v>74</v>
      </c>
      <c r="G135" s="7">
        <v>1410211000</v>
      </c>
      <c r="H135" s="7">
        <v>121</v>
      </c>
      <c r="I135" s="96">
        <v>1200</v>
      </c>
    </row>
    <row r="136" spans="3:9" ht="63.75" thickBot="1" x14ac:dyDescent="0.25">
      <c r="C136" s="39" t="s">
        <v>10</v>
      </c>
      <c r="D136" s="7" t="s">
        <v>72</v>
      </c>
      <c r="E136" s="7" t="s">
        <v>73</v>
      </c>
      <c r="F136" s="7" t="s">
        <v>74</v>
      </c>
      <c r="G136" s="7">
        <v>1410211000</v>
      </c>
      <c r="H136" s="7">
        <v>129</v>
      </c>
      <c r="I136" s="96">
        <v>363</v>
      </c>
    </row>
    <row r="137" spans="3:9" ht="32.25" thickBot="1" x14ac:dyDescent="0.25">
      <c r="C137" s="39" t="s">
        <v>13</v>
      </c>
      <c r="D137" s="7" t="s">
        <v>72</v>
      </c>
      <c r="E137" s="7" t="s">
        <v>73</v>
      </c>
      <c r="F137" s="7" t="s">
        <v>74</v>
      </c>
      <c r="G137" s="7">
        <v>1410211000</v>
      </c>
      <c r="H137" s="7">
        <v>244</v>
      </c>
      <c r="I137" s="96">
        <v>447</v>
      </c>
    </row>
    <row r="138" spans="3:9" ht="16.5" thickBot="1" x14ac:dyDescent="0.25">
      <c r="C138" s="5" t="s">
        <v>48</v>
      </c>
      <c r="D138" s="7" t="s">
        <v>72</v>
      </c>
      <c r="E138" s="7" t="s">
        <v>73</v>
      </c>
      <c r="F138" s="7" t="s">
        <v>74</v>
      </c>
      <c r="G138" s="7">
        <v>1410211000</v>
      </c>
      <c r="H138" s="7">
        <v>850</v>
      </c>
      <c r="I138" s="96">
        <v>3</v>
      </c>
    </row>
    <row r="139" spans="3:9" ht="16.5" thickBot="1" x14ac:dyDescent="0.25">
      <c r="C139" s="120" t="s">
        <v>25</v>
      </c>
      <c r="D139" s="117" t="s">
        <v>178</v>
      </c>
      <c r="E139" s="117" t="s">
        <v>75</v>
      </c>
      <c r="F139" s="117"/>
      <c r="G139" s="117"/>
      <c r="H139" s="117"/>
      <c r="I139" s="119">
        <f>SUM(I140+I447+I831+I844)</f>
        <v>605528.30800000008</v>
      </c>
    </row>
    <row r="140" spans="3:9" ht="16.5" thickBot="1" x14ac:dyDescent="0.25">
      <c r="C140" s="120" t="s">
        <v>52</v>
      </c>
      <c r="D140" s="117" t="s">
        <v>178</v>
      </c>
      <c r="E140" s="117" t="s">
        <v>75</v>
      </c>
      <c r="F140" s="117"/>
      <c r="G140" s="117"/>
      <c r="H140" s="117"/>
      <c r="I140" s="119">
        <f>SUM(I141+I158+I175+I191+I207+I223+I239+I255+I271+I287+I303+I319+I335+I351+I367+I383+I399+I415+I431)</f>
        <v>140537.5</v>
      </c>
    </row>
    <row r="141" spans="3:9" ht="16.5" thickBot="1" x14ac:dyDescent="0.25">
      <c r="C141" s="151" t="s">
        <v>53</v>
      </c>
      <c r="D141" s="152" t="s">
        <v>77</v>
      </c>
      <c r="E141" s="152"/>
      <c r="F141" s="152"/>
      <c r="G141" s="152"/>
      <c r="H141" s="152"/>
      <c r="I141" s="171">
        <f>SUM(I142+I154)</f>
        <v>14866.1</v>
      </c>
    </row>
    <row r="142" spans="3:9" ht="16.5" thickBot="1" x14ac:dyDescent="0.25">
      <c r="C142" s="114" t="s">
        <v>52</v>
      </c>
      <c r="D142" s="15" t="s">
        <v>77</v>
      </c>
      <c r="E142" s="15" t="s">
        <v>75</v>
      </c>
      <c r="F142" s="15" t="s">
        <v>76</v>
      </c>
      <c r="G142" s="15"/>
      <c r="H142" s="15"/>
      <c r="I142" s="172">
        <f>SUM(I143+I149)</f>
        <v>14586.1</v>
      </c>
    </row>
    <row r="143" spans="3:9" ht="48" thickBot="1" x14ac:dyDescent="0.25">
      <c r="C143" s="114" t="s">
        <v>54</v>
      </c>
      <c r="D143" s="8" t="s">
        <v>77</v>
      </c>
      <c r="E143" s="8" t="s">
        <v>75</v>
      </c>
      <c r="F143" s="8" t="s">
        <v>76</v>
      </c>
      <c r="G143" s="11">
        <v>1910101590</v>
      </c>
      <c r="H143" s="8"/>
      <c r="I143" s="73">
        <f>SUM(I148+I146+I147+I145+I144)</f>
        <v>6014.1</v>
      </c>
    </row>
    <row r="144" spans="3:9" ht="48" thickBot="1" x14ac:dyDescent="0.25">
      <c r="C144" s="5" t="s">
        <v>30</v>
      </c>
      <c r="D144" s="7" t="s">
        <v>77</v>
      </c>
      <c r="E144" s="7" t="s">
        <v>75</v>
      </c>
      <c r="F144" s="7" t="s">
        <v>76</v>
      </c>
      <c r="G144" s="45">
        <v>1910101590</v>
      </c>
      <c r="H144" s="7">
        <v>111</v>
      </c>
      <c r="I144" s="7" t="s">
        <v>512</v>
      </c>
    </row>
    <row r="145" spans="3:9" ht="63.75" thickBot="1" x14ac:dyDescent="0.25">
      <c r="C145" s="282" t="s">
        <v>10</v>
      </c>
      <c r="D145" s="7" t="s">
        <v>77</v>
      </c>
      <c r="E145" s="7" t="s">
        <v>75</v>
      </c>
      <c r="F145" s="7" t="s">
        <v>76</v>
      </c>
      <c r="G145" s="45">
        <v>1910101590</v>
      </c>
      <c r="H145" s="7">
        <v>119</v>
      </c>
      <c r="I145" s="7" t="s">
        <v>513</v>
      </c>
    </row>
    <row r="146" spans="3:9" ht="32.25" thickBot="1" x14ac:dyDescent="0.25">
      <c r="C146" s="39" t="s">
        <v>13</v>
      </c>
      <c r="D146" s="7" t="s">
        <v>77</v>
      </c>
      <c r="E146" s="7" t="s">
        <v>75</v>
      </c>
      <c r="F146" s="7" t="s">
        <v>76</v>
      </c>
      <c r="G146" s="45">
        <v>1910101590</v>
      </c>
      <c r="H146" s="7">
        <v>244</v>
      </c>
      <c r="I146" s="7" t="s">
        <v>589</v>
      </c>
    </row>
    <row r="147" spans="3:9" ht="16.5" thickBot="1" x14ac:dyDescent="0.25">
      <c r="C147" s="39" t="s">
        <v>511</v>
      </c>
      <c r="D147" s="7" t="s">
        <v>77</v>
      </c>
      <c r="E147" s="7" t="s">
        <v>75</v>
      </c>
      <c r="F147" s="7" t="s">
        <v>76</v>
      </c>
      <c r="G147" s="45">
        <v>1910101590</v>
      </c>
      <c r="H147" s="7" t="s">
        <v>496</v>
      </c>
      <c r="I147" s="7" t="s">
        <v>536</v>
      </c>
    </row>
    <row r="148" spans="3:9" ht="16.5" thickBot="1" x14ac:dyDescent="0.25">
      <c r="C148" s="281" t="s">
        <v>48</v>
      </c>
      <c r="D148" s="7" t="s">
        <v>77</v>
      </c>
      <c r="E148" s="7" t="s">
        <v>75</v>
      </c>
      <c r="F148" s="7" t="s">
        <v>76</v>
      </c>
      <c r="G148" s="45">
        <v>1910101590</v>
      </c>
      <c r="H148" s="7">
        <v>850</v>
      </c>
      <c r="I148" s="7" t="s">
        <v>537</v>
      </c>
    </row>
    <row r="149" spans="3:9" ht="142.5" thickBot="1" x14ac:dyDescent="0.25">
      <c r="C149" s="114" t="s">
        <v>55</v>
      </c>
      <c r="D149" s="8" t="s">
        <v>77</v>
      </c>
      <c r="E149" s="8" t="s">
        <v>75</v>
      </c>
      <c r="F149" s="8" t="s">
        <v>76</v>
      </c>
      <c r="G149" s="11">
        <v>1910106590</v>
      </c>
      <c r="H149" s="8"/>
      <c r="I149" s="34">
        <f>SUM(I150+I152+I153+I151)</f>
        <v>8572</v>
      </c>
    </row>
    <row r="150" spans="3:9" ht="46.5" customHeight="1" thickBot="1" x14ac:dyDescent="0.25">
      <c r="C150" s="281" t="s">
        <v>56</v>
      </c>
      <c r="D150" s="7" t="s">
        <v>77</v>
      </c>
      <c r="E150" s="7" t="s">
        <v>75</v>
      </c>
      <c r="F150" s="7" t="s">
        <v>76</v>
      </c>
      <c r="G150" s="45">
        <v>1910106590</v>
      </c>
      <c r="H150" s="7">
        <v>111</v>
      </c>
      <c r="I150" s="7" t="s">
        <v>517</v>
      </c>
    </row>
    <row r="151" spans="3:9" ht="32.25" hidden="1" thickBot="1" x14ac:dyDescent="0.25">
      <c r="C151" s="281" t="s">
        <v>47</v>
      </c>
      <c r="D151" s="7" t="s">
        <v>77</v>
      </c>
      <c r="E151" s="7" t="s">
        <v>75</v>
      </c>
      <c r="F151" s="7" t="s">
        <v>76</v>
      </c>
      <c r="G151" s="45" t="s">
        <v>353</v>
      </c>
      <c r="H151" s="7" t="s">
        <v>122</v>
      </c>
      <c r="I151" s="7"/>
    </row>
    <row r="152" spans="3:9" ht="63.75" thickBot="1" x14ac:dyDescent="0.25">
      <c r="C152" s="282" t="s">
        <v>10</v>
      </c>
      <c r="D152" s="7" t="s">
        <v>77</v>
      </c>
      <c r="E152" s="7" t="s">
        <v>75</v>
      </c>
      <c r="F152" s="7" t="s">
        <v>76</v>
      </c>
      <c r="G152" s="45">
        <v>1910106590</v>
      </c>
      <c r="H152" s="7">
        <v>119</v>
      </c>
      <c r="I152" s="7" t="s">
        <v>518</v>
      </c>
    </row>
    <row r="153" spans="3:9" ht="32.25" thickBot="1" x14ac:dyDescent="0.25">
      <c r="C153" s="39" t="s">
        <v>13</v>
      </c>
      <c r="D153" s="7" t="s">
        <v>77</v>
      </c>
      <c r="E153" s="7" t="s">
        <v>75</v>
      </c>
      <c r="F153" s="7" t="s">
        <v>76</v>
      </c>
      <c r="G153" s="45">
        <v>1910106590</v>
      </c>
      <c r="H153" s="7">
        <v>244</v>
      </c>
      <c r="I153" s="7" t="s">
        <v>519</v>
      </c>
    </row>
    <row r="154" spans="3:9" ht="16.5" thickBot="1" x14ac:dyDescent="0.25">
      <c r="C154" s="114" t="s">
        <v>31</v>
      </c>
      <c r="D154" s="8" t="s">
        <v>77</v>
      </c>
      <c r="E154" s="8">
        <v>10</v>
      </c>
      <c r="F154" s="8"/>
      <c r="G154" s="8"/>
      <c r="H154" s="8"/>
      <c r="I154" s="8" t="s">
        <v>520</v>
      </c>
    </row>
    <row r="155" spans="3:9" ht="16.5" thickBot="1" x14ac:dyDescent="0.25">
      <c r="C155" s="114" t="s">
        <v>35</v>
      </c>
      <c r="D155" s="8" t="s">
        <v>77</v>
      </c>
      <c r="E155" s="8">
        <v>10</v>
      </c>
      <c r="F155" s="8" t="s">
        <v>73</v>
      </c>
      <c r="G155" s="8"/>
      <c r="H155" s="8"/>
      <c r="I155" s="8" t="s">
        <v>520</v>
      </c>
    </row>
    <row r="156" spans="3:9" ht="48" thickBot="1" x14ac:dyDescent="0.25">
      <c r="C156" s="114" t="s">
        <v>57</v>
      </c>
      <c r="D156" s="8" t="s">
        <v>77</v>
      </c>
      <c r="E156" s="8">
        <v>10</v>
      </c>
      <c r="F156" s="8" t="s">
        <v>73</v>
      </c>
      <c r="G156" s="8">
        <v>2230171540</v>
      </c>
      <c r="H156" s="8"/>
      <c r="I156" s="8" t="s">
        <v>520</v>
      </c>
    </row>
    <row r="157" spans="3:9" ht="32.25" thickBot="1" x14ac:dyDescent="0.25">
      <c r="C157" s="5" t="s">
        <v>34</v>
      </c>
      <c r="D157" s="7" t="s">
        <v>77</v>
      </c>
      <c r="E157" s="7">
        <v>10</v>
      </c>
      <c r="F157" s="7" t="s">
        <v>73</v>
      </c>
      <c r="G157" s="7">
        <v>2230171540</v>
      </c>
      <c r="H157" s="7">
        <v>313</v>
      </c>
      <c r="I157" s="7" t="s">
        <v>520</v>
      </c>
    </row>
    <row r="158" spans="3:9" ht="16.5" thickBot="1" x14ac:dyDescent="0.25">
      <c r="C158" s="151" t="s">
        <v>58</v>
      </c>
      <c r="D158" s="152" t="s">
        <v>78</v>
      </c>
      <c r="E158" s="152"/>
      <c r="F158" s="152"/>
      <c r="G158" s="152"/>
      <c r="H158" s="152"/>
      <c r="I158" s="153">
        <f>SUM(I159+I171)</f>
        <v>8722.7999999999993</v>
      </c>
    </row>
    <row r="159" spans="3:9" ht="16.5" thickBot="1" x14ac:dyDescent="0.25">
      <c r="C159" s="114" t="s">
        <v>52</v>
      </c>
      <c r="D159" s="15" t="s">
        <v>78</v>
      </c>
      <c r="E159" s="15" t="s">
        <v>75</v>
      </c>
      <c r="F159" s="15" t="s">
        <v>76</v>
      </c>
      <c r="G159" s="15"/>
      <c r="H159" s="15"/>
      <c r="I159" s="35">
        <f>SUM(I160+I166)</f>
        <v>8582.7999999999993</v>
      </c>
    </row>
    <row r="160" spans="3:9" ht="48" thickBot="1" x14ac:dyDescent="0.25">
      <c r="C160" s="114" t="s">
        <v>59</v>
      </c>
      <c r="D160" s="8" t="s">
        <v>78</v>
      </c>
      <c r="E160" s="8" t="s">
        <v>75</v>
      </c>
      <c r="F160" s="8" t="s">
        <v>76</v>
      </c>
      <c r="G160" s="11">
        <v>1910101590</v>
      </c>
      <c r="H160" s="8"/>
      <c r="I160" s="34">
        <f>SUM(I165+I164+I163+I162+I161)</f>
        <v>3263.8</v>
      </c>
    </row>
    <row r="161" spans="3:9" ht="48" thickBot="1" x14ac:dyDescent="0.25">
      <c r="C161" s="281" t="s">
        <v>30</v>
      </c>
      <c r="D161" s="7" t="s">
        <v>78</v>
      </c>
      <c r="E161" s="7" t="s">
        <v>75</v>
      </c>
      <c r="F161" s="7" t="s">
        <v>76</v>
      </c>
      <c r="G161" s="45">
        <v>1910101590</v>
      </c>
      <c r="H161" s="7">
        <v>111</v>
      </c>
      <c r="I161" s="7" t="s">
        <v>521</v>
      </c>
    </row>
    <row r="162" spans="3:9" ht="63.75" thickBot="1" x14ac:dyDescent="0.25">
      <c r="C162" s="282" t="s">
        <v>10</v>
      </c>
      <c r="D162" s="7" t="s">
        <v>78</v>
      </c>
      <c r="E162" s="7" t="s">
        <v>75</v>
      </c>
      <c r="F162" s="7" t="s">
        <v>76</v>
      </c>
      <c r="G162" s="45">
        <v>1910101590</v>
      </c>
      <c r="H162" s="7">
        <v>119</v>
      </c>
      <c r="I162" s="7" t="s">
        <v>522</v>
      </c>
    </row>
    <row r="163" spans="3:9" ht="32.25" thickBot="1" x14ac:dyDescent="0.25">
      <c r="C163" s="39" t="s">
        <v>13</v>
      </c>
      <c r="D163" s="7" t="s">
        <v>78</v>
      </c>
      <c r="E163" s="7" t="s">
        <v>75</v>
      </c>
      <c r="F163" s="7" t="s">
        <v>76</v>
      </c>
      <c r="G163" s="45">
        <v>1910101590</v>
      </c>
      <c r="H163" s="7">
        <v>244</v>
      </c>
      <c r="I163" s="7" t="s">
        <v>590</v>
      </c>
    </row>
    <row r="164" spans="3:9" ht="16.5" thickBot="1" x14ac:dyDescent="0.25">
      <c r="C164" s="39" t="s">
        <v>511</v>
      </c>
      <c r="D164" s="7" t="s">
        <v>78</v>
      </c>
      <c r="E164" s="7" t="s">
        <v>75</v>
      </c>
      <c r="F164" s="7" t="s">
        <v>76</v>
      </c>
      <c r="G164" s="45">
        <v>1910101590</v>
      </c>
      <c r="H164" s="7" t="s">
        <v>496</v>
      </c>
      <c r="I164" s="7" t="s">
        <v>477</v>
      </c>
    </row>
    <row r="165" spans="3:9" ht="16.5" thickBot="1" x14ac:dyDescent="0.25">
      <c r="C165" s="281" t="s">
        <v>48</v>
      </c>
      <c r="D165" s="7" t="s">
        <v>78</v>
      </c>
      <c r="E165" s="7" t="s">
        <v>75</v>
      </c>
      <c r="F165" s="7" t="s">
        <v>76</v>
      </c>
      <c r="G165" s="45">
        <v>1910101590</v>
      </c>
      <c r="H165" s="7">
        <v>850</v>
      </c>
      <c r="I165" s="7" t="s">
        <v>538</v>
      </c>
    </row>
    <row r="166" spans="3:9" ht="142.5" thickBot="1" x14ac:dyDescent="0.25">
      <c r="C166" s="114" t="s">
        <v>55</v>
      </c>
      <c r="D166" s="8" t="s">
        <v>78</v>
      </c>
      <c r="E166" s="8" t="s">
        <v>75</v>
      </c>
      <c r="F166" s="8" t="s">
        <v>76</v>
      </c>
      <c r="G166" s="11">
        <v>1910106590</v>
      </c>
      <c r="H166" s="8"/>
      <c r="I166" s="34">
        <f>SUM(I167+I169+I170+I168)</f>
        <v>5319</v>
      </c>
    </row>
    <row r="167" spans="3:9" ht="47.25" customHeight="1" thickBot="1" x14ac:dyDescent="0.25">
      <c r="C167" s="281" t="s">
        <v>56</v>
      </c>
      <c r="D167" s="7" t="s">
        <v>78</v>
      </c>
      <c r="E167" s="7" t="s">
        <v>75</v>
      </c>
      <c r="F167" s="7" t="s">
        <v>76</v>
      </c>
      <c r="G167" s="45">
        <v>1910106590</v>
      </c>
      <c r="H167" s="7">
        <v>111</v>
      </c>
      <c r="I167" s="7" t="s">
        <v>525</v>
      </c>
    </row>
    <row r="168" spans="3:9" ht="32.25" hidden="1" thickBot="1" x14ac:dyDescent="0.25">
      <c r="C168" s="281" t="s">
        <v>47</v>
      </c>
      <c r="D168" s="7" t="s">
        <v>78</v>
      </c>
      <c r="E168" s="7" t="s">
        <v>75</v>
      </c>
      <c r="F168" s="7" t="s">
        <v>76</v>
      </c>
      <c r="G168" s="45">
        <v>1910106590</v>
      </c>
      <c r="H168" s="7" t="s">
        <v>122</v>
      </c>
      <c r="I168" s="7"/>
    </row>
    <row r="169" spans="3:9" ht="63.75" thickBot="1" x14ac:dyDescent="0.25">
      <c r="C169" s="282" t="s">
        <v>10</v>
      </c>
      <c r="D169" s="7" t="s">
        <v>78</v>
      </c>
      <c r="E169" s="7" t="s">
        <v>75</v>
      </c>
      <c r="F169" s="7" t="s">
        <v>76</v>
      </c>
      <c r="G169" s="45">
        <v>1910106590</v>
      </c>
      <c r="H169" s="7">
        <v>119</v>
      </c>
      <c r="I169" s="7" t="s">
        <v>526</v>
      </c>
    </row>
    <row r="170" spans="3:9" ht="32.25" thickBot="1" x14ac:dyDescent="0.25">
      <c r="C170" s="39" t="s">
        <v>13</v>
      </c>
      <c r="D170" s="7" t="s">
        <v>78</v>
      </c>
      <c r="E170" s="7" t="s">
        <v>75</v>
      </c>
      <c r="F170" s="7" t="s">
        <v>76</v>
      </c>
      <c r="G170" s="45">
        <v>1910106590</v>
      </c>
      <c r="H170" s="7">
        <v>244</v>
      </c>
      <c r="I170" s="7" t="s">
        <v>122</v>
      </c>
    </row>
    <row r="171" spans="3:9" ht="16.5" thickBot="1" x14ac:dyDescent="0.25">
      <c r="C171" s="114" t="s">
        <v>31</v>
      </c>
      <c r="D171" s="8" t="s">
        <v>78</v>
      </c>
      <c r="E171" s="8">
        <v>10</v>
      </c>
      <c r="F171" s="8" t="s">
        <v>73</v>
      </c>
      <c r="G171" s="8"/>
      <c r="H171" s="8"/>
      <c r="I171" s="8" t="s">
        <v>527</v>
      </c>
    </row>
    <row r="172" spans="3:9" ht="16.5" thickBot="1" x14ac:dyDescent="0.25">
      <c r="C172" s="114" t="s">
        <v>35</v>
      </c>
      <c r="D172" s="8" t="s">
        <v>78</v>
      </c>
      <c r="E172" s="8">
        <v>10</v>
      </c>
      <c r="F172" s="8" t="s">
        <v>73</v>
      </c>
      <c r="G172" s="8"/>
      <c r="H172" s="8"/>
      <c r="I172" s="8" t="s">
        <v>527</v>
      </c>
    </row>
    <row r="173" spans="3:9" ht="48" thickBot="1" x14ac:dyDescent="0.25">
      <c r="C173" s="114" t="s">
        <v>57</v>
      </c>
      <c r="D173" s="8" t="s">
        <v>78</v>
      </c>
      <c r="E173" s="8">
        <v>10</v>
      </c>
      <c r="F173" s="8" t="s">
        <v>73</v>
      </c>
      <c r="G173" s="8">
        <v>2230171540</v>
      </c>
      <c r="H173" s="8"/>
      <c r="I173" s="8" t="s">
        <v>527</v>
      </c>
    </row>
    <row r="174" spans="3:9" ht="32.25" thickBot="1" x14ac:dyDescent="0.25">
      <c r="C174" s="5" t="s">
        <v>34</v>
      </c>
      <c r="D174" s="7" t="s">
        <v>78</v>
      </c>
      <c r="E174" s="7">
        <v>10</v>
      </c>
      <c r="F174" s="7" t="s">
        <v>73</v>
      </c>
      <c r="G174" s="7">
        <v>2230171540</v>
      </c>
      <c r="H174" s="7">
        <v>313</v>
      </c>
      <c r="I174" s="7" t="s">
        <v>527</v>
      </c>
    </row>
    <row r="175" spans="3:9" ht="16.5" thickBot="1" x14ac:dyDescent="0.25">
      <c r="C175" s="151" t="s">
        <v>60</v>
      </c>
      <c r="D175" s="152" t="s">
        <v>79</v>
      </c>
      <c r="E175" s="152"/>
      <c r="F175" s="152"/>
      <c r="G175" s="152"/>
      <c r="H175" s="152"/>
      <c r="I175" s="153">
        <f>SUM(I176+I187)</f>
        <v>12466.8</v>
      </c>
    </row>
    <row r="176" spans="3:9" ht="16.5" thickBot="1" x14ac:dyDescent="0.25">
      <c r="C176" s="114" t="s">
        <v>52</v>
      </c>
      <c r="D176" s="15" t="s">
        <v>79</v>
      </c>
      <c r="E176" s="15" t="s">
        <v>75</v>
      </c>
      <c r="F176" s="15" t="s">
        <v>76</v>
      </c>
      <c r="G176" s="15"/>
      <c r="H176" s="15"/>
      <c r="I176" s="35">
        <f>SUM(I177+I183)</f>
        <v>12236.8</v>
      </c>
    </row>
    <row r="177" spans="3:9" ht="48" thickBot="1" x14ac:dyDescent="0.25">
      <c r="C177" s="114" t="s">
        <v>59</v>
      </c>
      <c r="D177" s="8" t="s">
        <v>79</v>
      </c>
      <c r="E177" s="8" t="s">
        <v>75</v>
      </c>
      <c r="F177" s="8" t="s">
        <v>76</v>
      </c>
      <c r="G177" s="11">
        <v>1910101590</v>
      </c>
      <c r="H177" s="8"/>
      <c r="I177" s="34">
        <f>SUM(I178+I179+I180+I181+I182)</f>
        <v>4090.8</v>
      </c>
    </row>
    <row r="178" spans="3:9" ht="48" thickBot="1" x14ac:dyDescent="0.25">
      <c r="C178" s="281" t="s">
        <v>30</v>
      </c>
      <c r="D178" s="7" t="s">
        <v>79</v>
      </c>
      <c r="E178" s="7" t="s">
        <v>75</v>
      </c>
      <c r="F178" s="7" t="s">
        <v>76</v>
      </c>
      <c r="G178" s="45">
        <v>1910101590</v>
      </c>
      <c r="H178" s="7" t="s">
        <v>80</v>
      </c>
      <c r="I178" s="7" t="s">
        <v>521</v>
      </c>
    </row>
    <row r="179" spans="3:9" ht="63.75" thickBot="1" x14ac:dyDescent="0.25">
      <c r="C179" s="282" t="s">
        <v>10</v>
      </c>
      <c r="D179" s="7" t="s">
        <v>79</v>
      </c>
      <c r="E179" s="7" t="s">
        <v>75</v>
      </c>
      <c r="F179" s="7" t="s">
        <v>76</v>
      </c>
      <c r="G179" s="45">
        <v>1910101590</v>
      </c>
      <c r="H179" s="7">
        <v>119</v>
      </c>
      <c r="I179" s="3">
        <v>402.3</v>
      </c>
    </row>
    <row r="180" spans="3:9" ht="32.25" thickBot="1" x14ac:dyDescent="0.25">
      <c r="C180" s="39" t="s">
        <v>13</v>
      </c>
      <c r="D180" s="7" t="s">
        <v>79</v>
      </c>
      <c r="E180" s="7" t="s">
        <v>75</v>
      </c>
      <c r="F180" s="7" t="s">
        <v>76</v>
      </c>
      <c r="G180" s="45">
        <v>1910101590</v>
      </c>
      <c r="H180" s="7">
        <v>244</v>
      </c>
      <c r="I180" s="3">
        <v>1890</v>
      </c>
    </row>
    <row r="181" spans="3:9" ht="16.5" thickBot="1" x14ac:dyDescent="0.25">
      <c r="C181" s="39" t="s">
        <v>511</v>
      </c>
      <c r="D181" s="7" t="s">
        <v>79</v>
      </c>
      <c r="E181" s="7" t="s">
        <v>75</v>
      </c>
      <c r="F181" s="7" t="s">
        <v>76</v>
      </c>
      <c r="G181" s="45">
        <v>1910101590</v>
      </c>
      <c r="H181" s="7" t="s">
        <v>496</v>
      </c>
      <c r="I181" s="3">
        <v>427</v>
      </c>
    </row>
    <row r="182" spans="3:9" ht="16.5" thickBot="1" x14ac:dyDescent="0.25">
      <c r="C182" s="281" t="s">
        <v>48</v>
      </c>
      <c r="D182" s="7" t="s">
        <v>79</v>
      </c>
      <c r="E182" s="7" t="s">
        <v>75</v>
      </c>
      <c r="F182" s="7" t="s">
        <v>76</v>
      </c>
      <c r="G182" s="45">
        <v>1910101590</v>
      </c>
      <c r="H182" s="7">
        <v>850</v>
      </c>
      <c r="I182" s="3">
        <v>39.5</v>
      </c>
    </row>
    <row r="183" spans="3:9" ht="142.5" thickBot="1" x14ac:dyDescent="0.25">
      <c r="C183" s="114" t="s">
        <v>55</v>
      </c>
      <c r="D183" s="8" t="s">
        <v>79</v>
      </c>
      <c r="E183" s="8" t="s">
        <v>75</v>
      </c>
      <c r="F183" s="8" t="s">
        <v>76</v>
      </c>
      <c r="G183" s="11">
        <v>1910106590</v>
      </c>
      <c r="H183" s="8"/>
      <c r="I183" s="34">
        <f>SUM(I184+I185+I186)</f>
        <v>8146</v>
      </c>
    </row>
    <row r="184" spans="3:9" ht="48" thickBot="1" x14ac:dyDescent="0.25">
      <c r="C184" s="281" t="s">
        <v>56</v>
      </c>
      <c r="D184" s="7" t="s">
        <v>79</v>
      </c>
      <c r="E184" s="7" t="s">
        <v>75</v>
      </c>
      <c r="F184" s="7" t="s">
        <v>76</v>
      </c>
      <c r="G184" s="45">
        <v>1910106590</v>
      </c>
      <c r="H184" s="7">
        <v>111</v>
      </c>
      <c r="I184" s="3">
        <v>6108</v>
      </c>
    </row>
    <row r="185" spans="3:9" ht="63.75" thickBot="1" x14ac:dyDescent="0.25">
      <c r="C185" s="282" t="s">
        <v>10</v>
      </c>
      <c r="D185" s="7" t="s">
        <v>79</v>
      </c>
      <c r="E185" s="7" t="s">
        <v>75</v>
      </c>
      <c r="F185" s="7" t="s">
        <v>76</v>
      </c>
      <c r="G185" s="45">
        <v>1910106590</v>
      </c>
      <c r="H185" s="7">
        <v>119</v>
      </c>
      <c r="I185" s="3">
        <v>1845</v>
      </c>
    </row>
    <row r="186" spans="3:9" ht="32.25" thickBot="1" x14ac:dyDescent="0.25">
      <c r="C186" s="39" t="s">
        <v>13</v>
      </c>
      <c r="D186" s="7" t="s">
        <v>79</v>
      </c>
      <c r="E186" s="7" t="s">
        <v>75</v>
      </c>
      <c r="F186" s="7" t="s">
        <v>76</v>
      </c>
      <c r="G186" s="45">
        <v>1910106590</v>
      </c>
      <c r="H186" s="7">
        <v>244</v>
      </c>
      <c r="I186" s="3">
        <v>193</v>
      </c>
    </row>
    <row r="187" spans="3:9" ht="16.5" thickBot="1" x14ac:dyDescent="0.25">
      <c r="C187" s="114" t="s">
        <v>31</v>
      </c>
      <c r="D187" s="8" t="s">
        <v>79</v>
      </c>
      <c r="E187" s="8">
        <v>10</v>
      </c>
      <c r="F187" s="8" t="s">
        <v>73</v>
      </c>
      <c r="G187" s="8"/>
      <c r="H187" s="8"/>
      <c r="I187" s="1">
        <v>230</v>
      </c>
    </row>
    <row r="188" spans="3:9" ht="16.5" thickBot="1" x14ac:dyDescent="0.25">
      <c r="C188" s="114" t="s">
        <v>35</v>
      </c>
      <c r="D188" s="8" t="s">
        <v>79</v>
      </c>
      <c r="E188" s="8">
        <v>10</v>
      </c>
      <c r="F188" s="8" t="s">
        <v>73</v>
      </c>
      <c r="G188" s="8"/>
      <c r="H188" s="8"/>
      <c r="I188" s="1">
        <v>230</v>
      </c>
    </row>
    <row r="189" spans="3:9" ht="48" thickBot="1" x14ac:dyDescent="0.25">
      <c r="C189" s="114" t="s">
        <v>57</v>
      </c>
      <c r="D189" s="7" t="s">
        <v>79</v>
      </c>
      <c r="E189" s="7">
        <v>10</v>
      </c>
      <c r="F189" s="7" t="s">
        <v>73</v>
      </c>
      <c r="G189" s="7">
        <v>2230171540</v>
      </c>
      <c r="H189" s="7"/>
      <c r="I189" s="1">
        <v>230</v>
      </c>
    </row>
    <row r="190" spans="3:9" ht="32.25" thickBot="1" x14ac:dyDescent="0.25">
      <c r="C190" s="5" t="s">
        <v>34</v>
      </c>
      <c r="D190" s="7" t="s">
        <v>79</v>
      </c>
      <c r="E190" s="7">
        <v>10</v>
      </c>
      <c r="F190" s="7" t="s">
        <v>73</v>
      </c>
      <c r="G190" s="7">
        <v>2230171540</v>
      </c>
      <c r="H190" s="7">
        <v>313</v>
      </c>
      <c r="I190" s="3">
        <v>230</v>
      </c>
    </row>
    <row r="191" spans="3:9" ht="16.5" thickBot="1" x14ac:dyDescent="0.25">
      <c r="C191" s="151" t="s">
        <v>81</v>
      </c>
      <c r="D191" s="152" t="s">
        <v>82</v>
      </c>
      <c r="E191" s="152"/>
      <c r="F191" s="152"/>
      <c r="G191" s="152"/>
      <c r="H191" s="152"/>
      <c r="I191" s="154">
        <f>SUM(I192+I203)</f>
        <v>9551.2000000000007</v>
      </c>
    </row>
    <row r="192" spans="3:9" ht="16.5" thickBot="1" x14ac:dyDescent="0.25">
      <c r="C192" s="114" t="s">
        <v>52</v>
      </c>
      <c r="D192" s="8" t="s">
        <v>82</v>
      </c>
      <c r="E192" s="8" t="s">
        <v>75</v>
      </c>
      <c r="F192" s="8" t="s">
        <v>76</v>
      </c>
      <c r="G192" s="8"/>
      <c r="H192" s="8"/>
      <c r="I192" s="155">
        <f>SUM(I193+I199)</f>
        <v>9361.2000000000007</v>
      </c>
    </row>
    <row r="193" spans="3:9" ht="48" thickBot="1" x14ac:dyDescent="0.25">
      <c r="C193" s="114" t="s">
        <v>59</v>
      </c>
      <c r="D193" s="8" t="s">
        <v>82</v>
      </c>
      <c r="E193" s="8" t="s">
        <v>75</v>
      </c>
      <c r="F193" s="8" t="s">
        <v>76</v>
      </c>
      <c r="G193" s="11">
        <v>1910101590</v>
      </c>
      <c r="H193" s="8"/>
      <c r="I193" s="73">
        <f>SUM(I194:I198)</f>
        <v>3773.2</v>
      </c>
    </row>
    <row r="194" spans="3:9" ht="48" thickBot="1" x14ac:dyDescent="0.25">
      <c r="C194" s="281" t="s">
        <v>30</v>
      </c>
      <c r="D194" s="7" t="s">
        <v>82</v>
      </c>
      <c r="E194" s="7" t="s">
        <v>75</v>
      </c>
      <c r="F194" s="7" t="s">
        <v>76</v>
      </c>
      <c r="G194" s="45">
        <v>1910101590</v>
      </c>
      <c r="H194" s="7" t="s">
        <v>80</v>
      </c>
      <c r="I194" s="3">
        <v>1128</v>
      </c>
    </row>
    <row r="195" spans="3:9" ht="63.75" thickBot="1" x14ac:dyDescent="0.25">
      <c r="C195" s="282" t="s">
        <v>10</v>
      </c>
      <c r="D195" s="7" t="s">
        <v>82</v>
      </c>
      <c r="E195" s="7" t="s">
        <v>75</v>
      </c>
      <c r="F195" s="7" t="s">
        <v>76</v>
      </c>
      <c r="G195" s="45">
        <v>1910101590</v>
      </c>
      <c r="H195" s="7">
        <v>119</v>
      </c>
      <c r="I195" s="3">
        <v>340.7</v>
      </c>
    </row>
    <row r="196" spans="3:9" ht="32.25" thickBot="1" x14ac:dyDescent="0.25">
      <c r="C196" s="39" t="s">
        <v>13</v>
      </c>
      <c r="D196" s="7" t="s">
        <v>82</v>
      </c>
      <c r="E196" s="7" t="s">
        <v>75</v>
      </c>
      <c r="F196" s="7" t="s">
        <v>76</v>
      </c>
      <c r="G196" s="45">
        <v>1910101590</v>
      </c>
      <c r="H196" s="7">
        <v>244</v>
      </c>
      <c r="I196" s="3">
        <v>1999</v>
      </c>
    </row>
    <row r="197" spans="3:9" ht="16.5" thickBot="1" x14ac:dyDescent="0.25">
      <c r="C197" s="39" t="s">
        <v>511</v>
      </c>
      <c r="D197" s="7" t="s">
        <v>82</v>
      </c>
      <c r="E197" s="7" t="s">
        <v>75</v>
      </c>
      <c r="F197" s="7" t="s">
        <v>76</v>
      </c>
      <c r="G197" s="45">
        <v>1910101590</v>
      </c>
      <c r="H197" s="7" t="s">
        <v>496</v>
      </c>
      <c r="I197" s="3">
        <v>268</v>
      </c>
    </row>
    <row r="198" spans="3:9" ht="16.5" thickBot="1" x14ac:dyDescent="0.25">
      <c r="C198" s="281" t="s">
        <v>48</v>
      </c>
      <c r="D198" s="7" t="s">
        <v>82</v>
      </c>
      <c r="E198" s="7" t="s">
        <v>75</v>
      </c>
      <c r="F198" s="7" t="s">
        <v>76</v>
      </c>
      <c r="G198" s="45">
        <v>1910101590</v>
      </c>
      <c r="H198" s="7">
        <v>850</v>
      </c>
      <c r="I198" s="3">
        <v>37.5</v>
      </c>
    </row>
    <row r="199" spans="3:9" ht="142.5" thickBot="1" x14ac:dyDescent="0.25">
      <c r="C199" s="114" t="s">
        <v>55</v>
      </c>
      <c r="D199" s="8" t="s">
        <v>82</v>
      </c>
      <c r="E199" s="8" t="s">
        <v>75</v>
      </c>
      <c r="F199" s="8" t="s">
        <v>76</v>
      </c>
      <c r="G199" s="11">
        <v>1910106590</v>
      </c>
      <c r="H199" s="8"/>
      <c r="I199" s="34">
        <f>SUM(I200+I201+I202)</f>
        <v>5588</v>
      </c>
    </row>
    <row r="200" spans="3:9" ht="48" thickBot="1" x14ac:dyDescent="0.25">
      <c r="C200" s="281" t="s">
        <v>56</v>
      </c>
      <c r="D200" s="7" t="s">
        <v>82</v>
      </c>
      <c r="E200" s="7" t="s">
        <v>75</v>
      </c>
      <c r="F200" s="7" t="s">
        <v>76</v>
      </c>
      <c r="G200" s="45">
        <v>1910106590</v>
      </c>
      <c r="H200" s="7">
        <v>111</v>
      </c>
      <c r="I200" s="3">
        <v>4150</v>
      </c>
    </row>
    <row r="201" spans="3:9" ht="63.75" thickBot="1" x14ac:dyDescent="0.25">
      <c r="C201" s="282" t="s">
        <v>10</v>
      </c>
      <c r="D201" s="7" t="s">
        <v>82</v>
      </c>
      <c r="E201" s="7" t="s">
        <v>75</v>
      </c>
      <c r="F201" s="7" t="s">
        <v>76</v>
      </c>
      <c r="G201" s="45">
        <v>1910106590</v>
      </c>
      <c r="H201" s="7">
        <v>119</v>
      </c>
      <c r="I201" s="3">
        <v>1253</v>
      </c>
    </row>
    <row r="202" spans="3:9" ht="32.25" thickBot="1" x14ac:dyDescent="0.25">
      <c r="C202" s="39" t="s">
        <v>13</v>
      </c>
      <c r="D202" s="7" t="s">
        <v>82</v>
      </c>
      <c r="E202" s="7" t="s">
        <v>75</v>
      </c>
      <c r="F202" s="7" t="s">
        <v>76</v>
      </c>
      <c r="G202" s="45">
        <v>1910106590</v>
      </c>
      <c r="H202" s="7">
        <v>244</v>
      </c>
      <c r="I202" s="3">
        <v>185</v>
      </c>
    </row>
    <row r="203" spans="3:9" ht="16.5" thickBot="1" x14ac:dyDescent="0.25">
      <c r="C203" s="114" t="s">
        <v>31</v>
      </c>
      <c r="D203" s="8" t="s">
        <v>82</v>
      </c>
      <c r="E203" s="8">
        <v>10</v>
      </c>
      <c r="F203" s="8" t="s">
        <v>73</v>
      </c>
      <c r="G203" s="8"/>
      <c r="H203" s="8"/>
      <c r="I203" s="1">
        <v>190</v>
      </c>
    </row>
    <row r="204" spans="3:9" ht="16.5" thickBot="1" x14ac:dyDescent="0.25">
      <c r="C204" s="114" t="s">
        <v>35</v>
      </c>
      <c r="D204" s="8" t="s">
        <v>82</v>
      </c>
      <c r="E204" s="8">
        <v>10</v>
      </c>
      <c r="F204" s="8" t="s">
        <v>73</v>
      </c>
      <c r="G204" s="8"/>
      <c r="H204" s="8"/>
      <c r="I204" s="1">
        <v>190</v>
      </c>
    </row>
    <row r="205" spans="3:9" ht="48" thickBot="1" x14ac:dyDescent="0.25">
      <c r="C205" s="114" t="s">
        <v>57</v>
      </c>
      <c r="D205" s="8" t="s">
        <v>82</v>
      </c>
      <c r="E205" s="8">
        <v>10</v>
      </c>
      <c r="F205" s="8" t="s">
        <v>73</v>
      </c>
      <c r="G205" s="8">
        <v>2230171540</v>
      </c>
      <c r="H205" s="8"/>
      <c r="I205" s="1">
        <v>190</v>
      </c>
    </row>
    <row r="206" spans="3:9" ht="32.25" thickBot="1" x14ac:dyDescent="0.25">
      <c r="C206" s="5" t="s">
        <v>34</v>
      </c>
      <c r="D206" s="7" t="s">
        <v>82</v>
      </c>
      <c r="E206" s="7">
        <v>10</v>
      </c>
      <c r="F206" s="7" t="s">
        <v>73</v>
      </c>
      <c r="G206" s="7">
        <v>2230171540</v>
      </c>
      <c r="H206" s="7">
        <v>313</v>
      </c>
      <c r="I206" s="3">
        <v>190</v>
      </c>
    </row>
    <row r="207" spans="3:9" ht="16.5" thickBot="1" x14ac:dyDescent="0.25">
      <c r="C207" s="151" t="s">
        <v>83</v>
      </c>
      <c r="D207" s="152" t="s">
        <v>84</v>
      </c>
      <c r="E207" s="152"/>
      <c r="F207" s="152"/>
      <c r="G207" s="152"/>
      <c r="H207" s="152"/>
      <c r="I207" s="153">
        <f>SUM(I208+I219)</f>
        <v>4423</v>
      </c>
    </row>
    <row r="208" spans="3:9" ht="16.5" thickBot="1" x14ac:dyDescent="0.25">
      <c r="C208" s="114" t="s">
        <v>52</v>
      </c>
      <c r="D208" s="26" t="s">
        <v>84</v>
      </c>
      <c r="E208" s="26" t="s">
        <v>75</v>
      </c>
      <c r="F208" s="26" t="s">
        <v>76</v>
      </c>
      <c r="G208" s="12"/>
      <c r="H208" s="12"/>
      <c r="I208" s="35">
        <f>SUM(I209+I215)</f>
        <v>4378</v>
      </c>
    </row>
    <row r="209" spans="3:9" ht="48" thickBot="1" x14ac:dyDescent="0.25">
      <c r="C209" s="114" t="s">
        <v>59</v>
      </c>
      <c r="D209" s="26" t="s">
        <v>84</v>
      </c>
      <c r="E209" s="8" t="s">
        <v>75</v>
      </c>
      <c r="F209" s="8" t="s">
        <v>76</v>
      </c>
      <c r="G209" s="11">
        <v>1910101590</v>
      </c>
      <c r="H209" s="8"/>
      <c r="I209" s="34">
        <f>SUM(I214+I213+I212+I211+I210)</f>
        <v>2963</v>
      </c>
    </row>
    <row r="210" spans="3:9" ht="48" thickBot="1" x14ac:dyDescent="0.25">
      <c r="C210" s="281" t="s">
        <v>30</v>
      </c>
      <c r="D210" s="28" t="s">
        <v>84</v>
      </c>
      <c r="E210" s="7" t="s">
        <v>75</v>
      </c>
      <c r="F210" s="7" t="s">
        <v>76</v>
      </c>
      <c r="G210" s="45">
        <v>1910101590</v>
      </c>
      <c r="H210" s="7" t="s">
        <v>80</v>
      </c>
      <c r="I210" s="3">
        <v>1071</v>
      </c>
    </row>
    <row r="211" spans="3:9" ht="63.75" thickBot="1" x14ac:dyDescent="0.25">
      <c r="C211" s="282" t="s">
        <v>10</v>
      </c>
      <c r="D211" s="28" t="s">
        <v>84</v>
      </c>
      <c r="E211" s="7" t="s">
        <v>75</v>
      </c>
      <c r="F211" s="7" t="s">
        <v>76</v>
      </c>
      <c r="G211" s="45">
        <v>1910101590</v>
      </c>
      <c r="H211" s="7">
        <v>119</v>
      </c>
      <c r="I211" s="3">
        <v>324</v>
      </c>
    </row>
    <row r="212" spans="3:9" ht="32.25" thickBot="1" x14ac:dyDescent="0.25">
      <c r="C212" s="39" t="s">
        <v>13</v>
      </c>
      <c r="D212" s="28" t="s">
        <v>84</v>
      </c>
      <c r="E212" s="7" t="s">
        <v>75</v>
      </c>
      <c r="F212" s="7" t="s">
        <v>76</v>
      </c>
      <c r="G212" s="45">
        <v>1910101590</v>
      </c>
      <c r="H212" s="7">
        <v>244</v>
      </c>
      <c r="I212" s="3">
        <v>1385</v>
      </c>
    </row>
    <row r="213" spans="3:9" ht="16.5" thickBot="1" x14ac:dyDescent="0.25">
      <c r="C213" s="39" t="s">
        <v>511</v>
      </c>
      <c r="D213" s="28" t="s">
        <v>84</v>
      </c>
      <c r="E213" s="7" t="s">
        <v>75</v>
      </c>
      <c r="F213" s="7" t="s">
        <v>76</v>
      </c>
      <c r="G213" s="45">
        <v>1910101590</v>
      </c>
      <c r="H213" s="7" t="s">
        <v>496</v>
      </c>
      <c r="I213" s="3">
        <v>177</v>
      </c>
    </row>
    <row r="214" spans="3:9" ht="16.5" thickBot="1" x14ac:dyDescent="0.25">
      <c r="C214" s="281" t="s">
        <v>48</v>
      </c>
      <c r="D214" s="28" t="s">
        <v>84</v>
      </c>
      <c r="E214" s="7" t="s">
        <v>75</v>
      </c>
      <c r="F214" s="7" t="s">
        <v>76</v>
      </c>
      <c r="G214" s="45">
        <v>1910101590</v>
      </c>
      <c r="H214" s="7">
        <v>850</v>
      </c>
      <c r="I214" s="3">
        <v>6</v>
      </c>
    </row>
    <row r="215" spans="3:9" ht="142.5" thickBot="1" x14ac:dyDescent="0.25">
      <c r="C215" s="114" t="s">
        <v>55</v>
      </c>
      <c r="D215" s="26" t="s">
        <v>84</v>
      </c>
      <c r="E215" s="8" t="s">
        <v>75</v>
      </c>
      <c r="F215" s="8" t="s">
        <v>76</v>
      </c>
      <c r="G215" s="11">
        <v>1910106590</v>
      </c>
      <c r="H215" s="8"/>
      <c r="I215" s="1">
        <f>SUM(I216:I218)</f>
        <v>1415</v>
      </c>
    </row>
    <row r="216" spans="3:9" ht="48" thickBot="1" x14ac:dyDescent="0.25">
      <c r="C216" s="281" t="s">
        <v>56</v>
      </c>
      <c r="D216" s="28" t="s">
        <v>84</v>
      </c>
      <c r="E216" s="7" t="s">
        <v>75</v>
      </c>
      <c r="F216" s="7" t="s">
        <v>76</v>
      </c>
      <c r="G216" s="45">
        <v>1910106590</v>
      </c>
      <c r="H216" s="7">
        <v>111</v>
      </c>
      <c r="I216" s="3">
        <v>1028</v>
      </c>
    </row>
    <row r="217" spans="3:9" ht="63.75" thickBot="1" x14ac:dyDescent="0.25">
      <c r="C217" s="282" t="s">
        <v>10</v>
      </c>
      <c r="D217" s="28" t="s">
        <v>84</v>
      </c>
      <c r="E217" s="7" t="s">
        <v>75</v>
      </c>
      <c r="F217" s="7" t="s">
        <v>76</v>
      </c>
      <c r="G217" s="45">
        <v>1910106590</v>
      </c>
      <c r="H217" s="7">
        <v>119</v>
      </c>
      <c r="I217" s="3">
        <v>310</v>
      </c>
    </row>
    <row r="218" spans="3:9" ht="32.25" thickBot="1" x14ac:dyDescent="0.25">
      <c r="C218" s="39" t="s">
        <v>13</v>
      </c>
      <c r="D218" s="28" t="s">
        <v>84</v>
      </c>
      <c r="E218" s="7" t="s">
        <v>75</v>
      </c>
      <c r="F218" s="7" t="s">
        <v>76</v>
      </c>
      <c r="G218" s="45">
        <v>1910106590</v>
      </c>
      <c r="H218" s="7">
        <v>244</v>
      </c>
      <c r="I218" s="3">
        <v>77</v>
      </c>
    </row>
    <row r="219" spans="3:9" ht="16.5" thickBot="1" x14ac:dyDescent="0.25">
      <c r="C219" s="114" t="s">
        <v>31</v>
      </c>
      <c r="D219" s="26" t="s">
        <v>84</v>
      </c>
      <c r="E219" s="8">
        <v>10</v>
      </c>
      <c r="F219" s="8"/>
      <c r="G219" s="8"/>
      <c r="H219" s="8"/>
      <c r="I219" s="1">
        <v>45</v>
      </c>
    </row>
    <row r="220" spans="3:9" ht="16.5" thickBot="1" x14ac:dyDescent="0.25">
      <c r="C220" s="114" t="s">
        <v>35</v>
      </c>
      <c r="D220" s="26" t="s">
        <v>84</v>
      </c>
      <c r="E220" s="8">
        <v>10</v>
      </c>
      <c r="F220" s="8" t="s">
        <v>73</v>
      </c>
      <c r="G220" s="8"/>
      <c r="H220" s="8"/>
      <c r="I220" s="1">
        <v>45</v>
      </c>
    </row>
    <row r="221" spans="3:9" ht="48" thickBot="1" x14ac:dyDescent="0.25">
      <c r="C221" s="114" t="s">
        <v>57</v>
      </c>
      <c r="D221" s="26" t="s">
        <v>84</v>
      </c>
      <c r="E221" s="8">
        <v>10</v>
      </c>
      <c r="F221" s="8" t="s">
        <v>73</v>
      </c>
      <c r="G221" s="8">
        <v>2230171540</v>
      </c>
      <c r="H221" s="8"/>
      <c r="I221" s="1">
        <v>45</v>
      </c>
    </row>
    <row r="222" spans="3:9" ht="32.25" thickBot="1" x14ac:dyDescent="0.25">
      <c r="C222" s="5" t="s">
        <v>34</v>
      </c>
      <c r="D222" s="28" t="s">
        <v>84</v>
      </c>
      <c r="E222" s="7">
        <v>10</v>
      </c>
      <c r="F222" s="7" t="s">
        <v>73</v>
      </c>
      <c r="G222" s="7">
        <v>2230171540</v>
      </c>
      <c r="H222" s="7">
        <v>313</v>
      </c>
      <c r="I222" s="3">
        <v>45</v>
      </c>
    </row>
    <row r="223" spans="3:9" ht="16.5" thickBot="1" x14ac:dyDescent="0.25">
      <c r="C223" s="151" t="s">
        <v>85</v>
      </c>
      <c r="D223" s="152" t="s">
        <v>86</v>
      </c>
      <c r="E223" s="152"/>
      <c r="F223" s="152"/>
      <c r="G223" s="152"/>
      <c r="H223" s="152"/>
      <c r="I223" s="153">
        <f>SUM(I224+I235)</f>
        <v>11738.8</v>
      </c>
    </row>
    <row r="224" spans="3:9" ht="16.5" thickBot="1" x14ac:dyDescent="0.25">
      <c r="C224" s="114" t="s">
        <v>52</v>
      </c>
      <c r="D224" s="26" t="s">
        <v>86</v>
      </c>
      <c r="E224" s="8" t="s">
        <v>75</v>
      </c>
      <c r="F224" s="8" t="s">
        <v>76</v>
      </c>
      <c r="G224" s="12"/>
      <c r="H224" s="12"/>
      <c r="I224" s="35">
        <f>SUM(I225+I231)</f>
        <v>11503.8</v>
      </c>
    </row>
    <row r="225" spans="3:9" ht="48" thickBot="1" x14ac:dyDescent="0.25">
      <c r="C225" s="114" t="s">
        <v>59</v>
      </c>
      <c r="D225" s="26" t="s">
        <v>86</v>
      </c>
      <c r="E225" s="8" t="s">
        <v>75</v>
      </c>
      <c r="F225" s="8" t="s">
        <v>76</v>
      </c>
      <c r="G225" s="11">
        <v>1910101590</v>
      </c>
      <c r="H225" s="8"/>
      <c r="I225" s="34">
        <f>SUM(I226+I227+I228+I229+I230)</f>
        <v>4481.8</v>
      </c>
    </row>
    <row r="226" spans="3:9" ht="48" thickBot="1" x14ac:dyDescent="0.25">
      <c r="C226" s="281" t="s">
        <v>30</v>
      </c>
      <c r="D226" s="28" t="s">
        <v>86</v>
      </c>
      <c r="E226" s="7" t="s">
        <v>75</v>
      </c>
      <c r="F226" s="7" t="s">
        <v>76</v>
      </c>
      <c r="G226" s="45">
        <v>1910101590</v>
      </c>
      <c r="H226" s="7" t="s">
        <v>80</v>
      </c>
      <c r="I226" s="3">
        <v>1332</v>
      </c>
    </row>
    <row r="227" spans="3:9" ht="63.75" thickBot="1" x14ac:dyDescent="0.25">
      <c r="C227" s="282" t="s">
        <v>10</v>
      </c>
      <c r="D227" s="28" t="s">
        <v>86</v>
      </c>
      <c r="E227" s="7" t="s">
        <v>75</v>
      </c>
      <c r="F227" s="7" t="s">
        <v>76</v>
      </c>
      <c r="G227" s="45">
        <v>1910101590</v>
      </c>
      <c r="H227" s="7">
        <v>119</v>
      </c>
      <c r="I227" s="3">
        <v>402.3</v>
      </c>
    </row>
    <row r="228" spans="3:9" ht="32.25" thickBot="1" x14ac:dyDescent="0.25">
      <c r="C228" s="39" t="s">
        <v>13</v>
      </c>
      <c r="D228" s="28" t="s">
        <v>86</v>
      </c>
      <c r="E228" s="7" t="s">
        <v>75</v>
      </c>
      <c r="F228" s="7" t="s">
        <v>76</v>
      </c>
      <c r="G228" s="45">
        <v>1910101590</v>
      </c>
      <c r="H228" s="7">
        <v>244</v>
      </c>
      <c r="I228" s="3">
        <v>2424</v>
      </c>
    </row>
    <row r="229" spans="3:9" ht="16.5" thickBot="1" x14ac:dyDescent="0.25">
      <c r="C229" s="39" t="s">
        <v>511</v>
      </c>
      <c r="D229" s="28" t="s">
        <v>86</v>
      </c>
      <c r="E229" s="7" t="s">
        <v>75</v>
      </c>
      <c r="F229" s="7" t="s">
        <v>76</v>
      </c>
      <c r="G229" s="45">
        <v>1910101590</v>
      </c>
      <c r="H229" s="7" t="s">
        <v>496</v>
      </c>
      <c r="I229" s="3">
        <v>304</v>
      </c>
    </row>
    <row r="230" spans="3:9" ht="16.5" thickBot="1" x14ac:dyDescent="0.25">
      <c r="C230" s="281" t="s">
        <v>48</v>
      </c>
      <c r="D230" s="28" t="s">
        <v>86</v>
      </c>
      <c r="E230" s="7" t="s">
        <v>75</v>
      </c>
      <c r="F230" s="7" t="s">
        <v>76</v>
      </c>
      <c r="G230" s="45">
        <v>1910101590</v>
      </c>
      <c r="H230" s="7">
        <v>850</v>
      </c>
      <c r="I230" s="3">
        <v>19.5</v>
      </c>
    </row>
    <row r="231" spans="3:9" ht="142.5" thickBot="1" x14ac:dyDescent="0.25">
      <c r="C231" s="114" t="s">
        <v>55</v>
      </c>
      <c r="D231" s="26" t="s">
        <v>86</v>
      </c>
      <c r="E231" s="8" t="s">
        <v>75</v>
      </c>
      <c r="F231" s="8" t="s">
        <v>76</v>
      </c>
      <c r="G231" s="11">
        <v>1910106590</v>
      </c>
      <c r="H231" s="8"/>
      <c r="I231" s="1">
        <f>SUM(I232:I234)</f>
        <v>7022</v>
      </c>
    </row>
    <row r="232" spans="3:9" ht="48" thickBot="1" x14ac:dyDescent="0.25">
      <c r="C232" s="281" t="s">
        <v>56</v>
      </c>
      <c r="D232" s="28" t="s">
        <v>86</v>
      </c>
      <c r="E232" s="7" t="s">
        <v>75</v>
      </c>
      <c r="F232" s="7" t="s">
        <v>76</v>
      </c>
      <c r="G232" s="45">
        <v>1910106590</v>
      </c>
      <c r="H232" s="7">
        <v>111</v>
      </c>
      <c r="I232" s="3">
        <v>5203</v>
      </c>
    </row>
    <row r="233" spans="3:9" ht="63.75" thickBot="1" x14ac:dyDescent="0.25">
      <c r="C233" s="282" t="s">
        <v>10</v>
      </c>
      <c r="D233" s="28" t="s">
        <v>86</v>
      </c>
      <c r="E233" s="7" t="s">
        <v>75</v>
      </c>
      <c r="F233" s="7" t="s">
        <v>76</v>
      </c>
      <c r="G233" s="45">
        <v>1910106590</v>
      </c>
      <c r="H233" s="7">
        <v>119</v>
      </c>
      <c r="I233" s="3">
        <v>1571</v>
      </c>
    </row>
    <row r="234" spans="3:9" ht="32.25" thickBot="1" x14ac:dyDescent="0.25">
      <c r="C234" s="39" t="s">
        <v>13</v>
      </c>
      <c r="D234" s="28" t="s">
        <v>86</v>
      </c>
      <c r="E234" s="7" t="s">
        <v>75</v>
      </c>
      <c r="F234" s="7" t="s">
        <v>76</v>
      </c>
      <c r="G234" s="45">
        <v>1910106590</v>
      </c>
      <c r="H234" s="7">
        <v>244</v>
      </c>
      <c r="I234" s="3">
        <v>248</v>
      </c>
    </row>
    <row r="235" spans="3:9" ht="16.5" thickBot="1" x14ac:dyDescent="0.25">
      <c r="C235" s="114" t="s">
        <v>31</v>
      </c>
      <c r="D235" s="26" t="s">
        <v>86</v>
      </c>
      <c r="E235" s="8">
        <v>10</v>
      </c>
      <c r="F235" s="8"/>
      <c r="G235" s="8"/>
      <c r="H235" s="8"/>
      <c r="I235" s="1">
        <v>235</v>
      </c>
    </row>
    <row r="236" spans="3:9" ht="16.5" thickBot="1" x14ac:dyDescent="0.25">
      <c r="C236" s="114" t="s">
        <v>35</v>
      </c>
      <c r="D236" s="26" t="s">
        <v>86</v>
      </c>
      <c r="E236" s="8">
        <v>10</v>
      </c>
      <c r="F236" s="8" t="s">
        <v>73</v>
      </c>
      <c r="G236" s="8"/>
      <c r="H236" s="8"/>
      <c r="I236" s="1">
        <v>235</v>
      </c>
    </row>
    <row r="237" spans="3:9" ht="48" thickBot="1" x14ac:dyDescent="0.25">
      <c r="C237" s="114" t="s">
        <v>57</v>
      </c>
      <c r="D237" s="26" t="s">
        <v>86</v>
      </c>
      <c r="E237" s="8">
        <v>10</v>
      </c>
      <c r="F237" s="8" t="s">
        <v>73</v>
      </c>
      <c r="G237" s="8">
        <v>2230171540</v>
      </c>
      <c r="H237" s="8"/>
      <c r="I237" s="1">
        <v>235</v>
      </c>
    </row>
    <row r="238" spans="3:9" ht="32.25" thickBot="1" x14ac:dyDescent="0.25">
      <c r="C238" s="5" t="s">
        <v>34</v>
      </c>
      <c r="D238" s="28" t="s">
        <v>86</v>
      </c>
      <c r="E238" s="7">
        <v>10</v>
      </c>
      <c r="F238" s="7" t="s">
        <v>73</v>
      </c>
      <c r="G238" s="7">
        <v>2230171540</v>
      </c>
      <c r="H238" s="7">
        <v>313</v>
      </c>
      <c r="I238" s="3">
        <v>235</v>
      </c>
    </row>
    <row r="239" spans="3:9" ht="32.25" thickBot="1" x14ac:dyDescent="0.25">
      <c r="C239" s="151" t="s">
        <v>87</v>
      </c>
      <c r="D239" s="152" t="s">
        <v>88</v>
      </c>
      <c r="E239" s="152"/>
      <c r="F239" s="152"/>
      <c r="G239" s="152"/>
      <c r="H239" s="152"/>
      <c r="I239" s="153">
        <f>SUM(I240+I251)</f>
        <v>2885.7</v>
      </c>
    </row>
    <row r="240" spans="3:9" ht="16.5" thickBot="1" x14ac:dyDescent="0.25">
      <c r="C240" s="114" t="s">
        <v>52</v>
      </c>
      <c r="D240" s="26" t="s">
        <v>88</v>
      </c>
      <c r="E240" s="8" t="s">
        <v>75</v>
      </c>
      <c r="F240" s="8" t="s">
        <v>76</v>
      </c>
      <c r="G240" s="12"/>
      <c r="H240" s="12"/>
      <c r="I240" s="35">
        <f>SUM(I241+I247)</f>
        <v>2846.7</v>
      </c>
    </row>
    <row r="241" spans="3:9" ht="48" thickBot="1" x14ac:dyDescent="0.25">
      <c r="C241" s="114" t="s">
        <v>59</v>
      </c>
      <c r="D241" s="26" t="s">
        <v>88</v>
      </c>
      <c r="E241" s="8" t="s">
        <v>75</v>
      </c>
      <c r="F241" s="8" t="s">
        <v>76</v>
      </c>
      <c r="G241" s="11">
        <v>1910101590</v>
      </c>
      <c r="H241" s="8"/>
      <c r="I241" s="34">
        <f>SUM(I242+I243+I244+I245+I246)</f>
        <v>1563.3</v>
      </c>
    </row>
    <row r="242" spans="3:9" ht="48" thickBot="1" x14ac:dyDescent="0.25">
      <c r="C242" s="281" t="s">
        <v>30</v>
      </c>
      <c r="D242" s="28" t="s">
        <v>88</v>
      </c>
      <c r="E242" s="7" t="s">
        <v>75</v>
      </c>
      <c r="F242" s="7" t="s">
        <v>76</v>
      </c>
      <c r="G242" s="45">
        <v>1910101590</v>
      </c>
      <c r="H242" s="7" t="s">
        <v>80</v>
      </c>
      <c r="I242" s="3">
        <v>723</v>
      </c>
    </row>
    <row r="243" spans="3:9" ht="63.75" thickBot="1" x14ac:dyDescent="0.25">
      <c r="C243" s="282" t="s">
        <v>10</v>
      </c>
      <c r="D243" s="28" t="s">
        <v>88</v>
      </c>
      <c r="E243" s="7" t="s">
        <v>75</v>
      </c>
      <c r="F243" s="7" t="s">
        <v>76</v>
      </c>
      <c r="G243" s="45">
        <v>1910101590</v>
      </c>
      <c r="H243" s="7">
        <v>119</v>
      </c>
      <c r="I243" s="3">
        <v>218.3</v>
      </c>
    </row>
    <row r="244" spans="3:9" ht="32.25" thickBot="1" x14ac:dyDescent="0.25">
      <c r="C244" s="39" t="s">
        <v>13</v>
      </c>
      <c r="D244" s="28" t="s">
        <v>88</v>
      </c>
      <c r="E244" s="7" t="s">
        <v>75</v>
      </c>
      <c r="F244" s="7" t="s">
        <v>76</v>
      </c>
      <c r="G244" s="45">
        <v>1910101590</v>
      </c>
      <c r="H244" s="7">
        <v>244</v>
      </c>
      <c r="I244" s="3">
        <v>521</v>
      </c>
    </row>
    <row r="245" spans="3:9" ht="16.5" thickBot="1" x14ac:dyDescent="0.25">
      <c r="C245" s="39" t="s">
        <v>511</v>
      </c>
      <c r="D245" s="28" t="s">
        <v>88</v>
      </c>
      <c r="E245" s="7" t="s">
        <v>75</v>
      </c>
      <c r="F245" s="7" t="s">
        <v>76</v>
      </c>
      <c r="G245" s="45">
        <v>1910101590</v>
      </c>
      <c r="H245" s="7" t="s">
        <v>496</v>
      </c>
      <c r="I245" s="3">
        <v>83</v>
      </c>
    </row>
    <row r="246" spans="3:9" ht="16.5" thickBot="1" x14ac:dyDescent="0.25">
      <c r="C246" s="281" t="s">
        <v>48</v>
      </c>
      <c r="D246" s="28" t="s">
        <v>88</v>
      </c>
      <c r="E246" s="7" t="s">
        <v>75</v>
      </c>
      <c r="F246" s="7" t="s">
        <v>76</v>
      </c>
      <c r="G246" s="45">
        <v>1910101590</v>
      </c>
      <c r="H246" s="7">
        <v>850</v>
      </c>
      <c r="I246" s="3">
        <v>18</v>
      </c>
    </row>
    <row r="247" spans="3:9" ht="142.5" thickBot="1" x14ac:dyDescent="0.25">
      <c r="C247" s="114" t="s">
        <v>55</v>
      </c>
      <c r="D247" s="26" t="s">
        <v>88</v>
      </c>
      <c r="E247" s="8" t="s">
        <v>75</v>
      </c>
      <c r="F247" s="8" t="s">
        <v>76</v>
      </c>
      <c r="G247" s="11">
        <v>1910106590</v>
      </c>
      <c r="H247" s="8"/>
      <c r="I247" s="1">
        <f>SUM(I248:I250)</f>
        <v>1283.4000000000001</v>
      </c>
    </row>
    <row r="248" spans="3:9" ht="48" thickBot="1" x14ac:dyDescent="0.25">
      <c r="C248" s="281" t="s">
        <v>56</v>
      </c>
      <c r="D248" s="28" t="s">
        <v>88</v>
      </c>
      <c r="E248" s="7" t="s">
        <v>75</v>
      </c>
      <c r="F248" s="7" t="s">
        <v>76</v>
      </c>
      <c r="G248" s="45">
        <v>1910106590</v>
      </c>
      <c r="H248" s="7">
        <v>111</v>
      </c>
      <c r="I248" s="3">
        <v>956</v>
      </c>
    </row>
    <row r="249" spans="3:9" ht="63.75" thickBot="1" x14ac:dyDescent="0.25">
      <c r="C249" s="282" t="s">
        <v>10</v>
      </c>
      <c r="D249" s="28" t="s">
        <v>88</v>
      </c>
      <c r="E249" s="7" t="s">
        <v>75</v>
      </c>
      <c r="F249" s="7" t="s">
        <v>76</v>
      </c>
      <c r="G249" s="45">
        <v>1910106590</v>
      </c>
      <c r="H249" s="7">
        <v>119</v>
      </c>
      <c r="I249" s="3">
        <v>289</v>
      </c>
    </row>
    <row r="250" spans="3:9" ht="32.25" thickBot="1" x14ac:dyDescent="0.25">
      <c r="C250" s="39" t="s">
        <v>13</v>
      </c>
      <c r="D250" s="28" t="s">
        <v>88</v>
      </c>
      <c r="E250" s="7" t="s">
        <v>75</v>
      </c>
      <c r="F250" s="7" t="s">
        <v>76</v>
      </c>
      <c r="G250" s="45">
        <v>1910106590</v>
      </c>
      <c r="H250" s="7">
        <v>244</v>
      </c>
      <c r="I250" s="3">
        <v>38.4</v>
      </c>
    </row>
    <row r="251" spans="3:9" ht="16.5" thickBot="1" x14ac:dyDescent="0.25">
      <c r="C251" s="114" t="s">
        <v>31</v>
      </c>
      <c r="D251" s="26" t="s">
        <v>88</v>
      </c>
      <c r="E251" s="8">
        <v>10</v>
      </c>
      <c r="F251" s="8" t="s">
        <v>73</v>
      </c>
      <c r="G251" s="8"/>
      <c r="H251" s="8"/>
      <c r="I251" s="1">
        <v>39</v>
      </c>
    </row>
    <row r="252" spans="3:9" ht="16.5" thickBot="1" x14ac:dyDescent="0.25">
      <c r="C252" s="114" t="s">
        <v>35</v>
      </c>
      <c r="D252" s="26" t="s">
        <v>88</v>
      </c>
      <c r="E252" s="8">
        <v>10</v>
      </c>
      <c r="F252" s="8" t="s">
        <v>73</v>
      </c>
      <c r="G252" s="8"/>
      <c r="H252" s="8"/>
      <c r="I252" s="1">
        <v>39</v>
      </c>
    </row>
    <row r="253" spans="3:9" ht="48" thickBot="1" x14ac:dyDescent="0.25">
      <c r="C253" s="114" t="s">
        <v>57</v>
      </c>
      <c r="D253" s="26" t="s">
        <v>88</v>
      </c>
      <c r="E253" s="8">
        <v>10</v>
      </c>
      <c r="F253" s="8" t="s">
        <v>73</v>
      </c>
      <c r="G253" s="8">
        <v>2230171540</v>
      </c>
      <c r="H253" s="8"/>
      <c r="I253" s="1">
        <v>39</v>
      </c>
    </row>
    <row r="254" spans="3:9" ht="32.25" thickBot="1" x14ac:dyDescent="0.25">
      <c r="C254" s="5" t="s">
        <v>34</v>
      </c>
      <c r="D254" s="28" t="s">
        <v>88</v>
      </c>
      <c r="E254" s="7">
        <v>10</v>
      </c>
      <c r="F254" s="7" t="s">
        <v>73</v>
      </c>
      <c r="G254" s="7">
        <v>2230171540</v>
      </c>
      <c r="H254" s="7">
        <v>313</v>
      </c>
      <c r="I254" s="3">
        <v>39</v>
      </c>
    </row>
    <row r="255" spans="3:9" ht="16.5" thickBot="1" x14ac:dyDescent="0.25">
      <c r="C255" s="151" t="s">
        <v>89</v>
      </c>
      <c r="D255" s="152" t="s">
        <v>90</v>
      </c>
      <c r="E255" s="152"/>
      <c r="F255" s="152"/>
      <c r="G255" s="152"/>
      <c r="H255" s="152"/>
      <c r="I255" s="153">
        <f>SUM(I256+I267)</f>
        <v>4027.4</v>
      </c>
    </row>
    <row r="256" spans="3:9" ht="16.5" thickBot="1" x14ac:dyDescent="0.25">
      <c r="C256" s="114" t="s">
        <v>52</v>
      </c>
      <c r="D256" s="26" t="s">
        <v>90</v>
      </c>
      <c r="E256" s="8" t="s">
        <v>75</v>
      </c>
      <c r="F256" s="8" t="s">
        <v>76</v>
      </c>
      <c r="G256" s="12"/>
      <c r="H256" s="12"/>
      <c r="I256" s="35">
        <f>SUM(I257+I263)</f>
        <v>3989.4</v>
      </c>
    </row>
    <row r="257" spans="3:9" ht="48" thickBot="1" x14ac:dyDescent="0.25">
      <c r="C257" s="114" t="s">
        <v>59</v>
      </c>
      <c r="D257" s="26" t="s">
        <v>90</v>
      </c>
      <c r="E257" s="8" t="s">
        <v>75</v>
      </c>
      <c r="F257" s="8" t="s">
        <v>76</v>
      </c>
      <c r="G257" s="11">
        <v>1910101590</v>
      </c>
      <c r="H257" s="8"/>
      <c r="I257" s="34">
        <f>SUM(I258+I259+I260+I261+I262)</f>
        <v>2691</v>
      </c>
    </row>
    <row r="258" spans="3:9" ht="48" thickBot="1" x14ac:dyDescent="0.25">
      <c r="C258" s="281" t="s">
        <v>30</v>
      </c>
      <c r="D258" s="28" t="s">
        <v>90</v>
      </c>
      <c r="E258" s="7" t="s">
        <v>75</v>
      </c>
      <c r="F258" s="7" t="s">
        <v>76</v>
      </c>
      <c r="G258" s="45">
        <v>1910101590</v>
      </c>
      <c r="H258" s="7" t="s">
        <v>80</v>
      </c>
      <c r="I258" s="3">
        <v>1071</v>
      </c>
    </row>
    <row r="259" spans="3:9" ht="63.75" thickBot="1" x14ac:dyDescent="0.25">
      <c r="C259" s="282" t="s">
        <v>10</v>
      </c>
      <c r="D259" s="28" t="s">
        <v>90</v>
      </c>
      <c r="E259" s="7" t="s">
        <v>75</v>
      </c>
      <c r="F259" s="7" t="s">
        <v>76</v>
      </c>
      <c r="G259" s="45">
        <v>1910101590</v>
      </c>
      <c r="H259" s="7">
        <v>119</v>
      </c>
      <c r="I259" s="3">
        <v>324</v>
      </c>
    </row>
    <row r="260" spans="3:9" ht="32.25" thickBot="1" x14ac:dyDescent="0.25">
      <c r="C260" s="39" t="s">
        <v>13</v>
      </c>
      <c r="D260" s="28" t="s">
        <v>90</v>
      </c>
      <c r="E260" s="7" t="s">
        <v>75</v>
      </c>
      <c r="F260" s="7" t="s">
        <v>76</v>
      </c>
      <c r="G260" s="45">
        <v>1910101590</v>
      </c>
      <c r="H260" s="7">
        <v>244</v>
      </c>
      <c r="I260" s="3">
        <v>1158</v>
      </c>
    </row>
    <row r="261" spans="3:9" ht="16.5" thickBot="1" x14ac:dyDescent="0.25">
      <c r="C261" s="39" t="s">
        <v>511</v>
      </c>
      <c r="D261" s="28" t="s">
        <v>90</v>
      </c>
      <c r="E261" s="7" t="s">
        <v>75</v>
      </c>
      <c r="F261" s="7" t="s">
        <v>76</v>
      </c>
      <c r="G261" s="45">
        <v>1910101590</v>
      </c>
      <c r="H261" s="7" t="s">
        <v>496</v>
      </c>
      <c r="I261" s="3">
        <v>125</v>
      </c>
    </row>
    <row r="262" spans="3:9" ht="16.5" thickBot="1" x14ac:dyDescent="0.25">
      <c r="C262" s="281" t="s">
        <v>48</v>
      </c>
      <c r="D262" s="28" t="s">
        <v>90</v>
      </c>
      <c r="E262" s="7" t="s">
        <v>75</v>
      </c>
      <c r="F262" s="7" t="s">
        <v>76</v>
      </c>
      <c r="G262" s="45">
        <v>1910101590</v>
      </c>
      <c r="H262" s="7">
        <v>850</v>
      </c>
      <c r="I262" s="3">
        <v>13</v>
      </c>
    </row>
    <row r="263" spans="3:9" ht="142.5" thickBot="1" x14ac:dyDescent="0.25">
      <c r="C263" s="114" t="s">
        <v>55</v>
      </c>
      <c r="D263" s="26" t="s">
        <v>90</v>
      </c>
      <c r="E263" s="8" t="s">
        <v>75</v>
      </c>
      <c r="F263" s="8" t="s">
        <v>76</v>
      </c>
      <c r="G263" s="11">
        <v>1910106590</v>
      </c>
      <c r="H263" s="8"/>
      <c r="I263" s="1">
        <f>SUM(I264:I266)</f>
        <v>1298.4000000000001</v>
      </c>
    </row>
    <row r="264" spans="3:9" ht="48" thickBot="1" x14ac:dyDescent="0.25">
      <c r="C264" s="281" t="s">
        <v>56</v>
      </c>
      <c r="D264" s="28" t="s">
        <v>90</v>
      </c>
      <c r="E264" s="7" t="s">
        <v>75</v>
      </c>
      <c r="F264" s="7" t="s">
        <v>76</v>
      </c>
      <c r="G264" s="45">
        <v>1910106590</v>
      </c>
      <c r="H264" s="7">
        <v>111</v>
      </c>
      <c r="I264" s="3">
        <v>968</v>
      </c>
    </row>
    <row r="265" spans="3:9" ht="63.75" thickBot="1" x14ac:dyDescent="0.25">
      <c r="C265" s="282" t="s">
        <v>10</v>
      </c>
      <c r="D265" s="28" t="s">
        <v>90</v>
      </c>
      <c r="E265" s="7" t="s">
        <v>75</v>
      </c>
      <c r="F265" s="7" t="s">
        <v>76</v>
      </c>
      <c r="G265" s="45">
        <v>1910106590</v>
      </c>
      <c r="H265" s="7">
        <v>119</v>
      </c>
      <c r="I265" s="3">
        <v>292</v>
      </c>
    </row>
    <row r="266" spans="3:9" ht="32.25" thickBot="1" x14ac:dyDescent="0.25">
      <c r="C266" s="39" t="s">
        <v>13</v>
      </c>
      <c r="D266" s="28" t="s">
        <v>90</v>
      </c>
      <c r="E266" s="7" t="s">
        <v>75</v>
      </c>
      <c r="F266" s="7" t="s">
        <v>76</v>
      </c>
      <c r="G266" s="45">
        <v>1910106590</v>
      </c>
      <c r="H266" s="7">
        <v>244</v>
      </c>
      <c r="I266" s="3">
        <v>38.4</v>
      </c>
    </row>
    <row r="267" spans="3:9" ht="16.5" thickBot="1" x14ac:dyDescent="0.25">
      <c r="C267" s="114" t="s">
        <v>31</v>
      </c>
      <c r="D267" s="26" t="s">
        <v>90</v>
      </c>
      <c r="E267" s="8">
        <v>10</v>
      </c>
      <c r="F267" s="8" t="s">
        <v>73</v>
      </c>
      <c r="G267" s="8"/>
      <c r="H267" s="8"/>
      <c r="I267" s="1">
        <v>38</v>
      </c>
    </row>
    <row r="268" spans="3:9" ht="16.5" thickBot="1" x14ac:dyDescent="0.25">
      <c r="C268" s="114" t="s">
        <v>35</v>
      </c>
      <c r="D268" s="26" t="s">
        <v>90</v>
      </c>
      <c r="E268" s="8">
        <v>10</v>
      </c>
      <c r="F268" s="8" t="s">
        <v>73</v>
      </c>
      <c r="G268" s="8"/>
      <c r="H268" s="8"/>
      <c r="I268" s="1">
        <v>38</v>
      </c>
    </row>
    <row r="269" spans="3:9" ht="48" thickBot="1" x14ac:dyDescent="0.25">
      <c r="C269" s="114" t="s">
        <v>57</v>
      </c>
      <c r="D269" s="26" t="s">
        <v>90</v>
      </c>
      <c r="E269" s="8">
        <v>10</v>
      </c>
      <c r="F269" s="8" t="s">
        <v>73</v>
      </c>
      <c r="G269" s="8">
        <v>2230171540</v>
      </c>
      <c r="H269" s="8"/>
      <c r="I269" s="1">
        <v>38</v>
      </c>
    </row>
    <row r="270" spans="3:9" ht="32.25" thickBot="1" x14ac:dyDescent="0.25">
      <c r="C270" s="5" t="s">
        <v>34</v>
      </c>
      <c r="D270" s="28" t="s">
        <v>90</v>
      </c>
      <c r="E270" s="7">
        <v>10</v>
      </c>
      <c r="F270" s="7" t="s">
        <v>73</v>
      </c>
      <c r="G270" s="7">
        <v>2230171540</v>
      </c>
      <c r="H270" s="7">
        <v>313</v>
      </c>
      <c r="I270" s="3">
        <v>38</v>
      </c>
    </row>
    <row r="271" spans="3:9" ht="16.5" thickBot="1" x14ac:dyDescent="0.25">
      <c r="C271" s="151" t="s">
        <v>91</v>
      </c>
      <c r="D271" s="152" t="s">
        <v>92</v>
      </c>
      <c r="E271" s="152"/>
      <c r="F271" s="152"/>
      <c r="G271" s="152"/>
      <c r="H271" s="152"/>
      <c r="I271" s="153">
        <f>SUM(I272+I283)</f>
        <v>3034.8</v>
      </c>
    </row>
    <row r="272" spans="3:9" ht="16.5" thickBot="1" x14ac:dyDescent="0.25">
      <c r="C272" s="114" t="s">
        <v>52</v>
      </c>
      <c r="D272" s="26" t="s">
        <v>92</v>
      </c>
      <c r="E272" s="8" t="s">
        <v>75</v>
      </c>
      <c r="F272" s="8" t="s">
        <v>76</v>
      </c>
      <c r="G272" s="12"/>
      <c r="H272" s="12"/>
      <c r="I272" s="35">
        <f>SUM(I273+I279)</f>
        <v>3001.8</v>
      </c>
    </row>
    <row r="273" spans="3:9" ht="48" thickBot="1" x14ac:dyDescent="0.25">
      <c r="C273" s="114" t="s">
        <v>59</v>
      </c>
      <c r="D273" s="26" t="s">
        <v>92</v>
      </c>
      <c r="E273" s="8" t="s">
        <v>75</v>
      </c>
      <c r="F273" s="8" t="s">
        <v>76</v>
      </c>
      <c r="G273" s="11">
        <v>1910101590</v>
      </c>
      <c r="H273" s="8"/>
      <c r="I273" s="34">
        <f>SUM(I274+I275+I276+I277+I278)</f>
        <v>1613.8</v>
      </c>
    </row>
    <row r="274" spans="3:9" ht="48" thickBot="1" x14ac:dyDescent="0.25">
      <c r="C274" s="281" t="s">
        <v>30</v>
      </c>
      <c r="D274" s="28" t="s">
        <v>92</v>
      </c>
      <c r="E274" s="7" t="s">
        <v>75</v>
      </c>
      <c r="F274" s="7" t="s">
        <v>76</v>
      </c>
      <c r="G274" s="45">
        <v>1910101590</v>
      </c>
      <c r="H274" s="7" t="s">
        <v>80</v>
      </c>
      <c r="I274" s="3">
        <v>771</v>
      </c>
    </row>
    <row r="275" spans="3:9" ht="63.75" thickBot="1" x14ac:dyDescent="0.25">
      <c r="C275" s="282" t="s">
        <v>10</v>
      </c>
      <c r="D275" s="28" t="s">
        <v>92</v>
      </c>
      <c r="E275" s="7" t="s">
        <v>75</v>
      </c>
      <c r="F275" s="7" t="s">
        <v>76</v>
      </c>
      <c r="G275" s="45">
        <v>1910101590</v>
      </c>
      <c r="H275" s="7">
        <v>119</v>
      </c>
      <c r="I275" s="3">
        <v>232.8</v>
      </c>
    </row>
    <row r="276" spans="3:9" ht="32.25" thickBot="1" x14ac:dyDescent="0.25">
      <c r="C276" s="39" t="s">
        <v>13</v>
      </c>
      <c r="D276" s="28" t="s">
        <v>92</v>
      </c>
      <c r="E276" s="7" t="s">
        <v>75</v>
      </c>
      <c r="F276" s="7" t="s">
        <v>76</v>
      </c>
      <c r="G276" s="45">
        <v>1910101590</v>
      </c>
      <c r="H276" s="7">
        <v>244</v>
      </c>
      <c r="I276" s="3">
        <v>432</v>
      </c>
    </row>
    <row r="277" spans="3:9" ht="16.5" thickBot="1" x14ac:dyDescent="0.25">
      <c r="C277" s="39" t="s">
        <v>511</v>
      </c>
      <c r="D277" s="28" t="s">
        <v>92</v>
      </c>
      <c r="E277" s="7" t="s">
        <v>75</v>
      </c>
      <c r="F277" s="7" t="s">
        <v>76</v>
      </c>
      <c r="G277" s="45">
        <v>1910101590</v>
      </c>
      <c r="H277" s="7" t="s">
        <v>496</v>
      </c>
      <c r="I277" s="3">
        <v>144</v>
      </c>
    </row>
    <row r="278" spans="3:9" ht="16.5" thickBot="1" x14ac:dyDescent="0.25">
      <c r="C278" s="281" t="s">
        <v>48</v>
      </c>
      <c r="D278" s="28" t="s">
        <v>92</v>
      </c>
      <c r="E278" s="7" t="s">
        <v>75</v>
      </c>
      <c r="F278" s="7" t="s">
        <v>76</v>
      </c>
      <c r="G278" s="45">
        <v>1910101590</v>
      </c>
      <c r="H278" s="7">
        <v>850</v>
      </c>
      <c r="I278" s="3">
        <v>34</v>
      </c>
    </row>
    <row r="279" spans="3:9" ht="142.5" thickBot="1" x14ac:dyDescent="0.25">
      <c r="C279" s="114" t="s">
        <v>55</v>
      </c>
      <c r="D279" s="26" t="s">
        <v>92</v>
      </c>
      <c r="E279" s="8" t="s">
        <v>75</v>
      </c>
      <c r="F279" s="8" t="s">
        <v>76</v>
      </c>
      <c r="G279" s="11">
        <v>1910106590</v>
      </c>
      <c r="H279" s="8"/>
      <c r="I279" s="1">
        <f>SUM(I280:I282)</f>
        <v>1388</v>
      </c>
    </row>
    <row r="280" spans="3:9" ht="48" thickBot="1" x14ac:dyDescent="0.25">
      <c r="C280" s="281" t="s">
        <v>56</v>
      </c>
      <c r="D280" s="28" t="s">
        <v>92</v>
      </c>
      <c r="E280" s="7" t="s">
        <v>75</v>
      </c>
      <c r="F280" s="7" t="s">
        <v>76</v>
      </c>
      <c r="G280" s="45">
        <v>1910106590</v>
      </c>
      <c r="H280" s="7">
        <v>111</v>
      </c>
      <c r="I280" s="3">
        <v>1039</v>
      </c>
    </row>
    <row r="281" spans="3:9" ht="63.75" thickBot="1" x14ac:dyDescent="0.25">
      <c r="C281" s="282" t="s">
        <v>10</v>
      </c>
      <c r="D281" s="28" t="s">
        <v>92</v>
      </c>
      <c r="E281" s="7" t="s">
        <v>75</v>
      </c>
      <c r="F281" s="7" t="s">
        <v>76</v>
      </c>
      <c r="G281" s="45">
        <v>1910106590</v>
      </c>
      <c r="H281" s="7">
        <v>119</v>
      </c>
      <c r="I281" s="3">
        <v>314</v>
      </c>
    </row>
    <row r="282" spans="3:9" ht="32.25" thickBot="1" x14ac:dyDescent="0.25">
      <c r="C282" s="39" t="s">
        <v>13</v>
      </c>
      <c r="D282" s="28" t="s">
        <v>92</v>
      </c>
      <c r="E282" s="7" t="s">
        <v>75</v>
      </c>
      <c r="F282" s="7" t="s">
        <v>76</v>
      </c>
      <c r="G282" s="45">
        <v>1910106590</v>
      </c>
      <c r="H282" s="7">
        <v>244</v>
      </c>
      <c r="I282" s="3">
        <v>35</v>
      </c>
    </row>
    <row r="283" spans="3:9" ht="16.5" thickBot="1" x14ac:dyDescent="0.25">
      <c r="C283" s="114" t="s">
        <v>31</v>
      </c>
      <c r="D283" s="26" t="s">
        <v>92</v>
      </c>
      <c r="E283" s="8">
        <v>10</v>
      </c>
      <c r="F283" s="8" t="s">
        <v>73</v>
      </c>
      <c r="G283" s="8"/>
      <c r="H283" s="8"/>
      <c r="I283" s="1">
        <v>33</v>
      </c>
    </row>
    <row r="284" spans="3:9" ht="16.5" thickBot="1" x14ac:dyDescent="0.25">
      <c r="C284" s="114" t="s">
        <v>35</v>
      </c>
      <c r="D284" s="26" t="s">
        <v>92</v>
      </c>
      <c r="E284" s="8">
        <v>10</v>
      </c>
      <c r="F284" s="8" t="s">
        <v>73</v>
      </c>
      <c r="G284" s="8"/>
      <c r="H284" s="8"/>
      <c r="I284" s="1">
        <v>33</v>
      </c>
    </row>
    <row r="285" spans="3:9" ht="48" thickBot="1" x14ac:dyDescent="0.25">
      <c r="C285" s="114" t="s">
        <v>57</v>
      </c>
      <c r="D285" s="26" t="s">
        <v>92</v>
      </c>
      <c r="E285" s="8">
        <v>10</v>
      </c>
      <c r="F285" s="8" t="s">
        <v>73</v>
      </c>
      <c r="G285" s="8">
        <v>2230171540</v>
      </c>
      <c r="H285" s="8"/>
      <c r="I285" s="1">
        <v>33</v>
      </c>
    </row>
    <row r="286" spans="3:9" ht="32.25" thickBot="1" x14ac:dyDescent="0.25">
      <c r="C286" s="5" t="s">
        <v>34</v>
      </c>
      <c r="D286" s="28" t="s">
        <v>92</v>
      </c>
      <c r="E286" s="7">
        <v>10</v>
      </c>
      <c r="F286" s="7" t="s">
        <v>73</v>
      </c>
      <c r="G286" s="7">
        <v>2230171540</v>
      </c>
      <c r="H286" s="7">
        <v>313</v>
      </c>
      <c r="I286" s="3">
        <v>33</v>
      </c>
    </row>
    <row r="287" spans="3:9" ht="32.25" thickBot="1" x14ac:dyDescent="0.25">
      <c r="C287" s="151" t="s">
        <v>93</v>
      </c>
      <c r="D287" s="152" t="s">
        <v>94</v>
      </c>
      <c r="E287" s="152"/>
      <c r="F287" s="152"/>
      <c r="G287" s="152"/>
      <c r="H287" s="152"/>
      <c r="I287" s="153">
        <f>SUM(I288+I299)</f>
        <v>4503.5</v>
      </c>
    </row>
    <row r="288" spans="3:9" ht="16.5" thickBot="1" x14ac:dyDescent="0.25">
      <c r="C288" s="114" t="s">
        <v>52</v>
      </c>
      <c r="D288" s="26" t="s">
        <v>94</v>
      </c>
      <c r="E288" s="8" t="s">
        <v>75</v>
      </c>
      <c r="F288" s="8" t="s">
        <v>76</v>
      </c>
      <c r="G288" s="12"/>
      <c r="H288" s="12"/>
      <c r="I288" s="35">
        <f>SUM(I289+I295)</f>
        <v>4453.5</v>
      </c>
    </row>
    <row r="289" spans="3:9" ht="48" thickBot="1" x14ac:dyDescent="0.25">
      <c r="C289" s="114" t="s">
        <v>59</v>
      </c>
      <c r="D289" s="26" t="s">
        <v>94</v>
      </c>
      <c r="E289" s="8" t="s">
        <v>75</v>
      </c>
      <c r="F289" s="8" t="s">
        <v>76</v>
      </c>
      <c r="G289" s="11">
        <v>1910101590</v>
      </c>
      <c r="H289" s="8"/>
      <c r="I289" s="34">
        <f>SUM(I290+I291+I292+I293+I294)</f>
        <v>2078.5</v>
      </c>
    </row>
    <row r="290" spans="3:9" ht="48" thickBot="1" x14ac:dyDescent="0.25">
      <c r="C290" s="281" t="s">
        <v>30</v>
      </c>
      <c r="D290" s="28" t="s">
        <v>94</v>
      </c>
      <c r="E290" s="7" t="s">
        <v>75</v>
      </c>
      <c r="F290" s="7" t="s">
        <v>76</v>
      </c>
      <c r="G290" s="45">
        <v>1910101590</v>
      </c>
      <c r="H290" s="7" t="s">
        <v>80</v>
      </c>
      <c r="I290" s="3">
        <v>975</v>
      </c>
    </row>
    <row r="291" spans="3:9" ht="63.75" thickBot="1" x14ac:dyDescent="0.25">
      <c r="C291" s="282" t="s">
        <v>10</v>
      </c>
      <c r="D291" s="28" t="s">
        <v>94</v>
      </c>
      <c r="E291" s="7" t="s">
        <v>75</v>
      </c>
      <c r="F291" s="7" t="s">
        <v>76</v>
      </c>
      <c r="G291" s="45">
        <v>1910101590</v>
      </c>
      <c r="H291" s="7">
        <v>119</v>
      </c>
      <c r="I291" s="3">
        <v>294.5</v>
      </c>
    </row>
    <row r="292" spans="3:9" ht="32.25" thickBot="1" x14ac:dyDescent="0.25">
      <c r="C292" s="39" t="s">
        <v>13</v>
      </c>
      <c r="D292" s="28" t="s">
        <v>94</v>
      </c>
      <c r="E292" s="7" t="s">
        <v>75</v>
      </c>
      <c r="F292" s="7" t="s">
        <v>76</v>
      </c>
      <c r="G292" s="45">
        <v>1910101590</v>
      </c>
      <c r="H292" s="7">
        <v>244</v>
      </c>
      <c r="I292" s="3">
        <v>659</v>
      </c>
    </row>
    <row r="293" spans="3:9" ht="16.5" thickBot="1" x14ac:dyDescent="0.25">
      <c r="C293" s="39" t="s">
        <v>511</v>
      </c>
      <c r="D293" s="28" t="s">
        <v>94</v>
      </c>
      <c r="E293" s="7" t="s">
        <v>75</v>
      </c>
      <c r="F293" s="7" t="s">
        <v>76</v>
      </c>
      <c r="G293" s="45">
        <v>1910101590</v>
      </c>
      <c r="H293" s="7" t="s">
        <v>496</v>
      </c>
      <c r="I293" s="3">
        <v>143</v>
      </c>
    </row>
    <row r="294" spans="3:9" ht="16.5" thickBot="1" x14ac:dyDescent="0.25">
      <c r="C294" s="281" t="s">
        <v>48</v>
      </c>
      <c r="D294" s="28" t="s">
        <v>94</v>
      </c>
      <c r="E294" s="7" t="s">
        <v>75</v>
      </c>
      <c r="F294" s="7" t="s">
        <v>76</v>
      </c>
      <c r="G294" s="45">
        <v>1910101590</v>
      </c>
      <c r="H294" s="7">
        <v>850</v>
      </c>
      <c r="I294" s="3">
        <v>7</v>
      </c>
    </row>
    <row r="295" spans="3:9" ht="142.5" thickBot="1" x14ac:dyDescent="0.25">
      <c r="C295" s="114" t="s">
        <v>55</v>
      </c>
      <c r="D295" s="26" t="s">
        <v>94</v>
      </c>
      <c r="E295" s="8" t="s">
        <v>75</v>
      </c>
      <c r="F295" s="8" t="s">
        <v>76</v>
      </c>
      <c r="G295" s="11">
        <v>1910106590</v>
      </c>
      <c r="H295" s="8"/>
      <c r="I295" s="1">
        <f>SUM(I296:I298)</f>
        <v>2375</v>
      </c>
    </row>
    <row r="296" spans="3:9" ht="48" thickBot="1" x14ac:dyDescent="0.25">
      <c r="C296" s="281" t="s">
        <v>56</v>
      </c>
      <c r="D296" s="28" t="s">
        <v>94</v>
      </c>
      <c r="E296" s="7" t="s">
        <v>75</v>
      </c>
      <c r="F296" s="7" t="s">
        <v>76</v>
      </c>
      <c r="G296" s="45">
        <v>1910106590</v>
      </c>
      <c r="H296" s="7">
        <v>111</v>
      </c>
      <c r="I296" s="3">
        <v>1796</v>
      </c>
    </row>
    <row r="297" spans="3:9" ht="63.75" thickBot="1" x14ac:dyDescent="0.25">
      <c r="C297" s="282" t="s">
        <v>10</v>
      </c>
      <c r="D297" s="28" t="s">
        <v>94</v>
      </c>
      <c r="E297" s="7" t="s">
        <v>75</v>
      </c>
      <c r="F297" s="7" t="s">
        <v>76</v>
      </c>
      <c r="G297" s="45">
        <v>1910106590</v>
      </c>
      <c r="H297" s="7">
        <v>119</v>
      </c>
      <c r="I297" s="3">
        <v>542</v>
      </c>
    </row>
    <row r="298" spans="3:9" ht="32.25" thickBot="1" x14ac:dyDescent="0.25">
      <c r="C298" s="39" t="s">
        <v>13</v>
      </c>
      <c r="D298" s="28" t="s">
        <v>94</v>
      </c>
      <c r="E298" s="7" t="s">
        <v>75</v>
      </c>
      <c r="F298" s="7" t="s">
        <v>76</v>
      </c>
      <c r="G298" s="45">
        <v>1910106590</v>
      </c>
      <c r="H298" s="7">
        <v>244</v>
      </c>
      <c r="I298" s="3">
        <v>37</v>
      </c>
    </row>
    <row r="299" spans="3:9" ht="16.5" thickBot="1" x14ac:dyDescent="0.25">
      <c r="C299" s="114" t="s">
        <v>31</v>
      </c>
      <c r="D299" s="26" t="s">
        <v>94</v>
      </c>
      <c r="E299" s="8">
        <v>10</v>
      </c>
      <c r="F299" s="8" t="s">
        <v>73</v>
      </c>
      <c r="G299" s="8"/>
      <c r="H299" s="8"/>
      <c r="I299" s="1">
        <v>50</v>
      </c>
    </row>
    <row r="300" spans="3:9" ht="16.5" thickBot="1" x14ac:dyDescent="0.25">
      <c r="C300" s="114" t="s">
        <v>35</v>
      </c>
      <c r="D300" s="26" t="s">
        <v>94</v>
      </c>
      <c r="E300" s="8">
        <v>10</v>
      </c>
      <c r="F300" s="8" t="s">
        <v>73</v>
      </c>
      <c r="G300" s="8"/>
      <c r="H300" s="8"/>
      <c r="I300" s="1">
        <v>50</v>
      </c>
    </row>
    <row r="301" spans="3:9" ht="48" thickBot="1" x14ac:dyDescent="0.25">
      <c r="C301" s="114" t="s">
        <v>57</v>
      </c>
      <c r="D301" s="26" t="s">
        <v>94</v>
      </c>
      <c r="E301" s="8">
        <v>10</v>
      </c>
      <c r="F301" s="8" t="s">
        <v>73</v>
      </c>
      <c r="G301" s="8">
        <v>2230171540</v>
      </c>
      <c r="H301" s="8"/>
      <c r="I301" s="1">
        <v>50</v>
      </c>
    </row>
    <row r="302" spans="3:9" ht="32.25" thickBot="1" x14ac:dyDescent="0.25">
      <c r="C302" s="5" t="s">
        <v>34</v>
      </c>
      <c r="D302" s="28" t="s">
        <v>94</v>
      </c>
      <c r="E302" s="7">
        <v>10</v>
      </c>
      <c r="F302" s="7" t="s">
        <v>73</v>
      </c>
      <c r="G302" s="7">
        <v>2230171540</v>
      </c>
      <c r="H302" s="7">
        <v>313</v>
      </c>
      <c r="I302" s="3">
        <v>50</v>
      </c>
    </row>
    <row r="303" spans="3:9" ht="16.5" thickBot="1" x14ac:dyDescent="0.25">
      <c r="C303" s="151" t="s">
        <v>96</v>
      </c>
      <c r="D303" s="152" t="s">
        <v>95</v>
      </c>
      <c r="E303" s="152"/>
      <c r="F303" s="152"/>
      <c r="G303" s="152"/>
      <c r="H303" s="152"/>
      <c r="I303" s="153">
        <f>SUM(I304+I315)</f>
        <v>4507</v>
      </c>
    </row>
    <row r="304" spans="3:9" ht="16.5" thickBot="1" x14ac:dyDescent="0.25">
      <c r="C304" s="114" t="s">
        <v>52</v>
      </c>
      <c r="D304" s="26" t="s">
        <v>95</v>
      </c>
      <c r="E304" s="8" t="s">
        <v>75</v>
      </c>
      <c r="F304" s="8" t="s">
        <v>76</v>
      </c>
      <c r="G304" s="12"/>
      <c r="H304" s="12"/>
      <c r="I304" s="35">
        <f>SUM(I305+I311)</f>
        <v>4442</v>
      </c>
    </row>
    <row r="305" spans="3:9" ht="48" thickBot="1" x14ac:dyDescent="0.25">
      <c r="C305" s="114" t="s">
        <v>59</v>
      </c>
      <c r="D305" s="26" t="s">
        <v>95</v>
      </c>
      <c r="E305" s="8" t="s">
        <v>75</v>
      </c>
      <c r="F305" s="8" t="s">
        <v>76</v>
      </c>
      <c r="G305" s="11">
        <v>1910101590</v>
      </c>
      <c r="H305" s="8"/>
      <c r="I305" s="34">
        <f>SUM(I310+I309+I308+I307+I306)</f>
        <v>2046</v>
      </c>
    </row>
    <row r="306" spans="3:9" ht="48" thickBot="1" x14ac:dyDescent="0.25">
      <c r="C306" s="281" t="s">
        <v>30</v>
      </c>
      <c r="D306" s="28" t="s">
        <v>95</v>
      </c>
      <c r="E306" s="7" t="s">
        <v>75</v>
      </c>
      <c r="F306" s="7" t="s">
        <v>76</v>
      </c>
      <c r="G306" s="45">
        <v>1910101590</v>
      </c>
      <c r="H306" s="7" t="s">
        <v>80</v>
      </c>
      <c r="I306" s="3">
        <v>927</v>
      </c>
    </row>
    <row r="307" spans="3:9" ht="63.75" thickBot="1" x14ac:dyDescent="0.25">
      <c r="C307" s="282" t="s">
        <v>10</v>
      </c>
      <c r="D307" s="28" t="s">
        <v>95</v>
      </c>
      <c r="E307" s="7" t="s">
        <v>75</v>
      </c>
      <c r="F307" s="7" t="s">
        <v>76</v>
      </c>
      <c r="G307" s="45">
        <v>1910101590</v>
      </c>
      <c r="H307" s="7">
        <v>119</v>
      </c>
      <c r="I307" s="3">
        <v>280</v>
      </c>
    </row>
    <row r="308" spans="3:9" ht="32.25" thickBot="1" x14ac:dyDescent="0.25">
      <c r="C308" s="39" t="s">
        <v>13</v>
      </c>
      <c r="D308" s="28" t="s">
        <v>95</v>
      </c>
      <c r="E308" s="7" t="s">
        <v>75</v>
      </c>
      <c r="F308" s="7" t="s">
        <v>76</v>
      </c>
      <c r="G308" s="45">
        <v>1910101590</v>
      </c>
      <c r="H308" s="7">
        <v>244</v>
      </c>
      <c r="I308" s="3">
        <v>660</v>
      </c>
    </row>
    <row r="309" spans="3:9" ht="16.5" thickBot="1" x14ac:dyDescent="0.25">
      <c r="C309" s="39" t="s">
        <v>511</v>
      </c>
      <c r="D309" s="28" t="s">
        <v>95</v>
      </c>
      <c r="E309" s="7" t="s">
        <v>75</v>
      </c>
      <c r="F309" s="7" t="s">
        <v>76</v>
      </c>
      <c r="G309" s="45">
        <v>1910101590</v>
      </c>
      <c r="H309" s="7" t="s">
        <v>496</v>
      </c>
      <c r="I309" s="3">
        <v>164</v>
      </c>
    </row>
    <row r="310" spans="3:9" ht="16.5" thickBot="1" x14ac:dyDescent="0.25">
      <c r="C310" s="281" t="s">
        <v>48</v>
      </c>
      <c r="D310" s="28" t="s">
        <v>95</v>
      </c>
      <c r="E310" s="7" t="s">
        <v>75</v>
      </c>
      <c r="F310" s="7" t="s">
        <v>76</v>
      </c>
      <c r="G310" s="45">
        <v>1910101590</v>
      </c>
      <c r="H310" s="7">
        <v>850</v>
      </c>
      <c r="I310" s="3">
        <v>15</v>
      </c>
    </row>
    <row r="311" spans="3:9" ht="142.5" thickBot="1" x14ac:dyDescent="0.25">
      <c r="C311" s="114" t="s">
        <v>55</v>
      </c>
      <c r="D311" s="26" t="s">
        <v>95</v>
      </c>
      <c r="E311" s="8" t="s">
        <v>75</v>
      </c>
      <c r="F311" s="8" t="s">
        <v>76</v>
      </c>
      <c r="G311" s="11">
        <v>1910106590</v>
      </c>
      <c r="H311" s="8"/>
      <c r="I311" s="1">
        <f>SUM(I312:I314)</f>
        <v>2396</v>
      </c>
    </row>
    <row r="312" spans="3:9" ht="48" thickBot="1" x14ac:dyDescent="0.25">
      <c r="C312" s="281" t="s">
        <v>56</v>
      </c>
      <c r="D312" s="28" t="s">
        <v>95</v>
      </c>
      <c r="E312" s="7" t="s">
        <v>75</v>
      </c>
      <c r="F312" s="7" t="s">
        <v>76</v>
      </c>
      <c r="G312" s="45">
        <v>1910106590</v>
      </c>
      <c r="H312" s="7">
        <v>111</v>
      </c>
      <c r="I312" s="3">
        <v>1794</v>
      </c>
    </row>
    <row r="313" spans="3:9" ht="63.75" thickBot="1" x14ac:dyDescent="0.25">
      <c r="C313" s="282" t="s">
        <v>10</v>
      </c>
      <c r="D313" s="28" t="s">
        <v>95</v>
      </c>
      <c r="E313" s="7" t="s">
        <v>75</v>
      </c>
      <c r="F313" s="7" t="s">
        <v>76</v>
      </c>
      <c r="G313" s="45">
        <v>1910106590</v>
      </c>
      <c r="H313" s="7">
        <v>119</v>
      </c>
      <c r="I313" s="3">
        <v>542</v>
      </c>
    </row>
    <row r="314" spans="3:9" ht="32.25" thickBot="1" x14ac:dyDescent="0.25">
      <c r="C314" s="39" t="s">
        <v>13</v>
      </c>
      <c r="D314" s="28" t="s">
        <v>95</v>
      </c>
      <c r="E314" s="7" t="s">
        <v>75</v>
      </c>
      <c r="F314" s="7" t="s">
        <v>76</v>
      </c>
      <c r="G314" s="45">
        <v>1910106590</v>
      </c>
      <c r="H314" s="7">
        <v>244</v>
      </c>
      <c r="I314" s="3">
        <v>60</v>
      </c>
    </row>
    <row r="315" spans="3:9" ht="16.5" thickBot="1" x14ac:dyDescent="0.25">
      <c r="C315" s="114" t="s">
        <v>31</v>
      </c>
      <c r="D315" s="26" t="s">
        <v>95</v>
      </c>
      <c r="E315" s="8">
        <v>10</v>
      </c>
      <c r="F315" s="8" t="s">
        <v>73</v>
      </c>
      <c r="G315" s="8"/>
      <c r="H315" s="8"/>
      <c r="I315" s="1">
        <v>65</v>
      </c>
    </row>
    <row r="316" spans="3:9" ht="16.5" thickBot="1" x14ac:dyDescent="0.25">
      <c r="C316" s="114" t="s">
        <v>35</v>
      </c>
      <c r="D316" s="26" t="s">
        <v>95</v>
      </c>
      <c r="E316" s="8">
        <v>10</v>
      </c>
      <c r="F316" s="8" t="s">
        <v>73</v>
      </c>
      <c r="G316" s="8"/>
      <c r="H316" s="8"/>
      <c r="I316" s="1">
        <v>65</v>
      </c>
    </row>
    <row r="317" spans="3:9" ht="48" thickBot="1" x14ac:dyDescent="0.25">
      <c r="C317" s="114" t="s">
        <v>57</v>
      </c>
      <c r="D317" s="26" t="s">
        <v>95</v>
      </c>
      <c r="E317" s="8">
        <v>10</v>
      </c>
      <c r="F317" s="8" t="s">
        <v>73</v>
      </c>
      <c r="G317" s="8">
        <v>2230171540</v>
      </c>
      <c r="H317" s="8"/>
      <c r="I317" s="1">
        <v>65</v>
      </c>
    </row>
    <row r="318" spans="3:9" ht="32.25" thickBot="1" x14ac:dyDescent="0.25">
      <c r="C318" s="5" t="s">
        <v>34</v>
      </c>
      <c r="D318" s="28" t="s">
        <v>95</v>
      </c>
      <c r="E318" s="7">
        <v>10</v>
      </c>
      <c r="F318" s="7" t="s">
        <v>73</v>
      </c>
      <c r="G318" s="7">
        <v>2230171540</v>
      </c>
      <c r="H318" s="7">
        <v>313</v>
      </c>
      <c r="I318" s="3">
        <v>65</v>
      </c>
    </row>
    <row r="319" spans="3:9" ht="16.5" thickBot="1" x14ac:dyDescent="0.25">
      <c r="C319" s="151" t="s">
        <v>97</v>
      </c>
      <c r="D319" s="152" t="s">
        <v>98</v>
      </c>
      <c r="E319" s="152"/>
      <c r="F319" s="152"/>
      <c r="G319" s="152"/>
      <c r="H319" s="152"/>
      <c r="I319" s="153">
        <f>SUM(I320+I331)</f>
        <v>2876.5</v>
      </c>
    </row>
    <row r="320" spans="3:9" ht="16.5" thickBot="1" x14ac:dyDescent="0.25">
      <c r="C320" s="114" t="s">
        <v>52</v>
      </c>
      <c r="D320" s="26" t="s">
        <v>98</v>
      </c>
      <c r="E320" s="8" t="s">
        <v>75</v>
      </c>
      <c r="F320" s="8" t="s">
        <v>76</v>
      </c>
      <c r="G320" s="12"/>
      <c r="H320" s="12"/>
      <c r="I320" s="35">
        <f>SUM(I321+I327)</f>
        <v>2836.5</v>
      </c>
    </row>
    <row r="321" spans="3:9" ht="48" thickBot="1" x14ac:dyDescent="0.25">
      <c r="C321" s="114" t="s">
        <v>59</v>
      </c>
      <c r="D321" s="26" t="s">
        <v>98</v>
      </c>
      <c r="E321" s="8" t="s">
        <v>75</v>
      </c>
      <c r="F321" s="8" t="s">
        <v>76</v>
      </c>
      <c r="G321" s="11">
        <v>1910101590</v>
      </c>
      <c r="H321" s="8"/>
      <c r="I321" s="34">
        <f>SUM(I322+I323+I324+I325+I326)</f>
        <v>1581.5</v>
      </c>
    </row>
    <row r="322" spans="3:9" ht="48" thickBot="1" x14ac:dyDescent="0.25">
      <c r="C322" s="281" t="s">
        <v>30</v>
      </c>
      <c r="D322" s="28" t="s">
        <v>98</v>
      </c>
      <c r="E322" s="7" t="s">
        <v>75</v>
      </c>
      <c r="F322" s="7" t="s">
        <v>76</v>
      </c>
      <c r="G322" s="45">
        <v>1910101590</v>
      </c>
      <c r="H322" s="7" t="s">
        <v>80</v>
      </c>
      <c r="I322" s="3">
        <v>771</v>
      </c>
    </row>
    <row r="323" spans="3:9" ht="63.75" thickBot="1" x14ac:dyDescent="0.25">
      <c r="C323" s="282" t="s">
        <v>10</v>
      </c>
      <c r="D323" s="28" t="s">
        <v>98</v>
      </c>
      <c r="E323" s="7" t="s">
        <v>75</v>
      </c>
      <c r="F323" s="7" t="s">
        <v>76</v>
      </c>
      <c r="G323" s="45">
        <v>1910101590</v>
      </c>
      <c r="H323" s="7">
        <v>119</v>
      </c>
      <c r="I323" s="3">
        <v>232.8</v>
      </c>
    </row>
    <row r="324" spans="3:9" ht="32.25" thickBot="1" x14ac:dyDescent="0.25">
      <c r="C324" s="39" t="s">
        <v>13</v>
      </c>
      <c r="D324" s="28" t="s">
        <v>98</v>
      </c>
      <c r="E324" s="7" t="s">
        <v>75</v>
      </c>
      <c r="F324" s="7" t="s">
        <v>76</v>
      </c>
      <c r="G324" s="45">
        <v>1910101590</v>
      </c>
      <c r="H324" s="7">
        <v>244</v>
      </c>
      <c r="I324" s="3">
        <v>495</v>
      </c>
    </row>
    <row r="325" spans="3:9" ht="16.5" thickBot="1" x14ac:dyDescent="0.25">
      <c r="C325" s="39" t="s">
        <v>511</v>
      </c>
      <c r="D325" s="28" t="s">
        <v>98</v>
      </c>
      <c r="E325" s="7" t="s">
        <v>75</v>
      </c>
      <c r="F325" s="7" t="s">
        <v>76</v>
      </c>
      <c r="G325" s="45">
        <v>1910101590</v>
      </c>
      <c r="H325" s="7" t="s">
        <v>496</v>
      </c>
      <c r="I325" s="3">
        <v>77</v>
      </c>
    </row>
    <row r="326" spans="3:9" ht="16.5" thickBot="1" x14ac:dyDescent="0.25">
      <c r="C326" s="281" t="s">
        <v>48</v>
      </c>
      <c r="D326" s="28" t="s">
        <v>98</v>
      </c>
      <c r="E326" s="7" t="s">
        <v>75</v>
      </c>
      <c r="F326" s="7" t="s">
        <v>76</v>
      </c>
      <c r="G326" s="45">
        <v>1910101590</v>
      </c>
      <c r="H326" s="7">
        <v>850</v>
      </c>
      <c r="I326" s="3">
        <v>5.7</v>
      </c>
    </row>
    <row r="327" spans="3:9" ht="142.5" thickBot="1" x14ac:dyDescent="0.25">
      <c r="C327" s="114" t="s">
        <v>55</v>
      </c>
      <c r="D327" s="26" t="s">
        <v>98</v>
      </c>
      <c r="E327" s="8" t="s">
        <v>75</v>
      </c>
      <c r="F327" s="8" t="s">
        <v>76</v>
      </c>
      <c r="G327" s="11">
        <v>1910106590</v>
      </c>
      <c r="H327" s="8"/>
      <c r="I327" s="1">
        <f>SUM(I328:I330)</f>
        <v>1255</v>
      </c>
    </row>
    <row r="328" spans="3:9" ht="48" thickBot="1" x14ac:dyDescent="0.25">
      <c r="C328" s="281" t="s">
        <v>56</v>
      </c>
      <c r="D328" s="28" t="s">
        <v>98</v>
      </c>
      <c r="E328" s="7" t="s">
        <v>75</v>
      </c>
      <c r="F328" s="7" t="s">
        <v>76</v>
      </c>
      <c r="G328" s="45">
        <v>1910106590</v>
      </c>
      <c r="H328" s="7">
        <v>111</v>
      </c>
      <c r="I328" s="3">
        <v>937</v>
      </c>
    </row>
    <row r="329" spans="3:9" ht="63.75" thickBot="1" x14ac:dyDescent="0.25">
      <c r="C329" s="282" t="s">
        <v>10</v>
      </c>
      <c r="D329" s="28" t="s">
        <v>98</v>
      </c>
      <c r="E329" s="7" t="s">
        <v>75</v>
      </c>
      <c r="F329" s="7" t="s">
        <v>76</v>
      </c>
      <c r="G329" s="45">
        <v>1910106590</v>
      </c>
      <c r="H329" s="7">
        <v>119</v>
      </c>
      <c r="I329" s="3">
        <v>283</v>
      </c>
    </row>
    <row r="330" spans="3:9" ht="32.25" thickBot="1" x14ac:dyDescent="0.25">
      <c r="C330" s="39" t="s">
        <v>13</v>
      </c>
      <c r="D330" s="28" t="s">
        <v>98</v>
      </c>
      <c r="E330" s="7" t="s">
        <v>75</v>
      </c>
      <c r="F330" s="7" t="s">
        <v>76</v>
      </c>
      <c r="G330" s="45">
        <v>1910106590</v>
      </c>
      <c r="H330" s="7">
        <v>244</v>
      </c>
      <c r="I330" s="3">
        <v>35</v>
      </c>
    </row>
    <row r="331" spans="3:9" ht="16.5" thickBot="1" x14ac:dyDescent="0.25">
      <c r="C331" s="114" t="s">
        <v>31</v>
      </c>
      <c r="D331" s="26" t="s">
        <v>98</v>
      </c>
      <c r="E331" s="8">
        <v>10</v>
      </c>
      <c r="F331" s="8" t="s">
        <v>73</v>
      </c>
      <c r="G331" s="8"/>
      <c r="H331" s="8"/>
      <c r="I331" s="1">
        <v>40</v>
      </c>
    </row>
    <row r="332" spans="3:9" ht="16.5" thickBot="1" x14ac:dyDescent="0.25">
      <c r="C332" s="114" t="s">
        <v>35</v>
      </c>
      <c r="D332" s="26" t="s">
        <v>98</v>
      </c>
      <c r="E332" s="8">
        <v>10</v>
      </c>
      <c r="F332" s="8" t="s">
        <v>73</v>
      </c>
      <c r="G332" s="8"/>
      <c r="H332" s="8"/>
      <c r="I332" s="1">
        <v>40</v>
      </c>
    </row>
    <row r="333" spans="3:9" ht="48" thickBot="1" x14ac:dyDescent="0.25">
      <c r="C333" s="114" t="s">
        <v>57</v>
      </c>
      <c r="D333" s="26" t="s">
        <v>98</v>
      </c>
      <c r="E333" s="8">
        <v>10</v>
      </c>
      <c r="F333" s="8" t="s">
        <v>73</v>
      </c>
      <c r="G333" s="8">
        <v>2230171540</v>
      </c>
      <c r="H333" s="8"/>
      <c r="I333" s="1">
        <v>40</v>
      </c>
    </row>
    <row r="334" spans="3:9" ht="32.25" thickBot="1" x14ac:dyDescent="0.25">
      <c r="C334" s="5" t="s">
        <v>34</v>
      </c>
      <c r="D334" s="28" t="s">
        <v>98</v>
      </c>
      <c r="E334" s="7">
        <v>10</v>
      </c>
      <c r="F334" s="7" t="s">
        <v>73</v>
      </c>
      <c r="G334" s="7">
        <v>2230171540</v>
      </c>
      <c r="H334" s="7">
        <v>313</v>
      </c>
      <c r="I334" s="3">
        <v>40</v>
      </c>
    </row>
    <row r="335" spans="3:9" ht="16.5" thickBot="1" x14ac:dyDescent="0.25">
      <c r="C335" s="151" t="s">
        <v>99</v>
      </c>
      <c r="D335" s="152" t="s">
        <v>100</v>
      </c>
      <c r="E335" s="152"/>
      <c r="F335" s="152"/>
      <c r="G335" s="152"/>
      <c r="H335" s="152"/>
      <c r="I335" s="153">
        <f>SUM(I336+I347)</f>
        <v>6409.6</v>
      </c>
    </row>
    <row r="336" spans="3:9" ht="16.5" thickBot="1" x14ac:dyDescent="0.25">
      <c r="C336" s="114" t="s">
        <v>52</v>
      </c>
      <c r="D336" s="26" t="s">
        <v>100</v>
      </c>
      <c r="E336" s="8" t="s">
        <v>75</v>
      </c>
      <c r="F336" s="8" t="s">
        <v>76</v>
      </c>
      <c r="G336" s="12"/>
      <c r="H336" s="12"/>
      <c r="I336" s="35">
        <f>SUM(I337+I343)</f>
        <v>6308.6</v>
      </c>
    </row>
    <row r="337" spans="3:9" ht="48" thickBot="1" x14ac:dyDescent="0.25">
      <c r="C337" s="114" t="s">
        <v>59</v>
      </c>
      <c r="D337" s="26" t="s">
        <v>100</v>
      </c>
      <c r="E337" s="8" t="s">
        <v>75</v>
      </c>
      <c r="F337" s="8" t="s">
        <v>76</v>
      </c>
      <c r="G337" s="11">
        <v>1910101590</v>
      </c>
      <c r="H337" s="8"/>
      <c r="I337" s="34">
        <f>SUM(I338+I339+I340+I341+I342)</f>
        <v>2610.1999999999998</v>
      </c>
    </row>
    <row r="338" spans="3:9" ht="48" thickBot="1" x14ac:dyDescent="0.25">
      <c r="C338" s="281" t="s">
        <v>30</v>
      </c>
      <c r="D338" s="28" t="s">
        <v>100</v>
      </c>
      <c r="E338" s="7" t="s">
        <v>75</v>
      </c>
      <c r="F338" s="7" t="s">
        <v>76</v>
      </c>
      <c r="G338" s="45">
        <v>1910101590</v>
      </c>
      <c r="H338" s="7" t="s">
        <v>80</v>
      </c>
      <c r="I338" s="3">
        <v>855</v>
      </c>
    </row>
    <row r="339" spans="3:9" ht="63.75" thickBot="1" x14ac:dyDescent="0.25">
      <c r="C339" s="282" t="s">
        <v>10</v>
      </c>
      <c r="D339" s="28" t="s">
        <v>100</v>
      </c>
      <c r="E339" s="7" t="s">
        <v>75</v>
      </c>
      <c r="F339" s="7" t="s">
        <v>76</v>
      </c>
      <c r="G339" s="45">
        <v>1910101590</v>
      </c>
      <c r="H339" s="7">
        <v>119</v>
      </c>
      <c r="I339" s="3">
        <v>258.2</v>
      </c>
    </row>
    <row r="340" spans="3:9" ht="32.25" thickBot="1" x14ac:dyDescent="0.25">
      <c r="C340" s="39" t="s">
        <v>13</v>
      </c>
      <c r="D340" s="28" t="s">
        <v>100</v>
      </c>
      <c r="E340" s="7" t="s">
        <v>75</v>
      </c>
      <c r="F340" s="7" t="s">
        <v>76</v>
      </c>
      <c r="G340" s="45">
        <v>1910101590</v>
      </c>
      <c r="H340" s="7">
        <v>244</v>
      </c>
      <c r="I340" s="3">
        <v>1376</v>
      </c>
    </row>
    <row r="341" spans="3:9" ht="16.5" thickBot="1" x14ac:dyDescent="0.25">
      <c r="C341" s="39" t="s">
        <v>511</v>
      </c>
      <c r="D341" s="28" t="s">
        <v>100</v>
      </c>
      <c r="E341" s="7" t="s">
        <v>75</v>
      </c>
      <c r="F341" s="7" t="s">
        <v>76</v>
      </c>
      <c r="G341" s="45">
        <v>1910101590</v>
      </c>
      <c r="H341" s="7" t="s">
        <v>496</v>
      </c>
      <c r="I341" s="3">
        <v>110</v>
      </c>
    </row>
    <row r="342" spans="3:9" ht="16.5" thickBot="1" x14ac:dyDescent="0.25">
      <c r="C342" s="281" t="s">
        <v>48</v>
      </c>
      <c r="D342" s="28" t="s">
        <v>100</v>
      </c>
      <c r="E342" s="7" t="s">
        <v>75</v>
      </c>
      <c r="F342" s="7" t="s">
        <v>76</v>
      </c>
      <c r="G342" s="45">
        <v>1910101590</v>
      </c>
      <c r="H342" s="7">
        <v>850</v>
      </c>
      <c r="I342" s="3">
        <v>11</v>
      </c>
    </row>
    <row r="343" spans="3:9" ht="142.5" thickBot="1" x14ac:dyDescent="0.25">
      <c r="C343" s="114" t="s">
        <v>55</v>
      </c>
      <c r="D343" s="26" t="s">
        <v>100</v>
      </c>
      <c r="E343" s="8" t="s">
        <v>75</v>
      </c>
      <c r="F343" s="8" t="s">
        <v>76</v>
      </c>
      <c r="G343" s="11">
        <v>1910106590</v>
      </c>
      <c r="H343" s="8"/>
      <c r="I343" s="1">
        <f>SUM(I344:I346)</f>
        <v>3698.4</v>
      </c>
    </row>
    <row r="344" spans="3:9" ht="48" thickBot="1" x14ac:dyDescent="0.25">
      <c r="C344" s="281" t="s">
        <v>56</v>
      </c>
      <c r="D344" s="28" t="s">
        <v>100</v>
      </c>
      <c r="E344" s="7" t="s">
        <v>75</v>
      </c>
      <c r="F344" s="7" t="s">
        <v>76</v>
      </c>
      <c r="G344" s="45">
        <v>1910106590</v>
      </c>
      <c r="H344" s="7">
        <v>111</v>
      </c>
      <c r="I344" s="3">
        <v>2765</v>
      </c>
    </row>
    <row r="345" spans="3:9" ht="63.75" thickBot="1" x14ac:dyDescent="0.25">
      <c r="C345" s="282" t="s">
        <v>10</v>
      </c>
      <c r="D345" s="28" t="s">
        <v>100</v>
      </c>
      <c r="E345" s="7" t="s">
        <v>75</v>
      </c>
      <c r="F345" s="7" t="s">
        <v>76</v>
      </c>
      <c r="G345" s="45">
        <v>1910106590</v>
      </c>
      <c r="H345" s="7">
        <v>119</v>
      </c>
      <c r="I345" s="3">
        <v>835</v>
      </c>
    </row>
    <row r="346" spans="3:9" ht="32.25" thickBot="1" x14ac:dyDescent="0.25">
      <c r="C346" s="39" t="s">
        <v>13</v>
      </c>
      <c r="D346" s="28" t="s">
        <v>100</v>
      </c>
      <c r="E346" s="7" t="s">
        <v>75</v>
      </c>
      <c r="F346" s="7" t="s">
        <v>76</v>
      </c>
      <c r="G346" s="45">
        <v>1910106590</v>
      </c>
      <c r="H346" s="7">
        <v>244</v>
      </c>
      <c r="I346" s="3">
        <v>98.4</v>
      </c>
    </row>
    <row r="347" spans="3:9" ht="16.5" thickBot="1" x14ac:dyDescent="0.25">
      <c r="C347" s="114" t="s">
        <v>31</v>
      </c>
      <c r="D347" s="26" t="s">
        <v>100</v>
      </c>
      <c r="E347" s="8">
        <v>10</v>
      </c>
      <c r="F347" s="8" t="s">
        <v>73</v>
      </c>
      <c r="G347" s="8"/>
      <c r="H347" s="8"/>
      <c r="I347" s="1">
        <v>101</v>
      </c>
    </row>
    <row r="348" spans="3:9" ht="16.5" thickBot="1" x14ac:dyDescent="0.25">
      <c r="C348" s="114" t="s">
        <v>35</v>
      </c>
      <c r="D348" s="26" t="s">
        <v>100</v>
      </c>
      <c r="E348" s="8">
        <v>10</v>
      </c>
      <c r="F348" s="8" t="s">
        <v>73</v>
      </c>
      <c r="G348" s="8"/>
      <c r="H348" s="8"/>
      <c r="I348" s="1">
        <v>101</v>
      </c>
    </row>
    <row r="349" spans="3:9" ht="48" thickBot="1" x14ac:dyDescent="0.25">
      <c r="C349" s="114" t="s">
        <v>57</v>
      </c>
      <c r="D349" s="26" t="s">
        <v>100</v>
      </c>
      <c r="E349" s="8">
        <v>10</v>
      </c>
      <c r="F349" s="8" t="s">
        <v>73</v>
      </c>
      <c r="G349" s="8">
        <v>2230171540</v>
      </c>
      <c r="H349" s="8"/>
      <c r="I349" s="1">
        <v>101</v>
      </c>
    </row>
    <row r="350" spans="3:9" ht="32.25" thickBot="1" x14ac:dyDescent="0.25">
      <c r="C350" s="5" t="s">
        <v>34</v>
      </c>
      <c r="D350" s="28" t="s">
        <v>100</v>
      </c>
      <c r="E350" s="7">
        <v>10</v>
      </c>
      <c r="F350" s="7" t="s">
        <v>73</v>
      </c>
      <c r="G350" s="7">
        <v>2230171540</v>
      </c>
      <c r="H350" s="7">
        <v>313</v>
      </c>
      <c r="I350" s="3">
        <v>101</v>
      </c>
    </row>
    <row r="351" spans="3:9" ht="16.5" thickBot="1" x14ac:dyDescent="0.25">
      <c r="C351" s="151" t="s">
        <v>101</v>
      </c>
      <c r="D351" s="152" t="s">
        <v>102</v>
      </c>
      <c r="E351" s="152" t="s">
        <v>75</v>
      </c>
      <c r="F351" s="152"/>
      <c r="G351" s="152"/>
      <c r="H351" s="152"/>
      <c r="I351" s="153">
        <f>SUM(I352+I363)</f>
        <v>3152.1000000000004</v>
      </c>
    </row>
    <row r="352" spans="3:9" ht="16.5" thickBot="1" x14ac:dyDescent="0.25">
      <c r="C352" s="114" t="s">
        <v>52</v>
      </c>
      <c r="D352" s="26" t="s">
        <v>102</v>
      </c>
      <c r="E352" s="8" t="s">
        <v>75</v>
      </c>
      <c r="F352" s="8" t="s">
        <v>76</v>
      </c>
      <c r="G352" s="12"/>
      <c r="H352" s="12"/>
      <c r="I352" s="35">
        <f>SUM(I353+I359)</f>
        <v>3112.1000000000004</v>
      </c>
    </row>
    <row r="353" spans="3:9" ht="48" thickBot="1" x14ac:dyDescent="0.25">
      <c r="C353" s="114" t="s">
        <v>59</v>
      </c>
      <c r="D353" s="26" t="s">
        <v>102</v>
      </c>
      <c r="E353" s="8" t="s">
        <v>75</v>
      </c>
      <c r="F353" s="8" t="s">
        <v>76</v>
      </c>
      <c r="G353" s="11">
        <v>1910101590</v>
      </c>
      <c r="H353" s="8"/>
      <c r="I353" s="34">
        <f>SUM(I354+I355+I356+I357+I358)</f>
        <v>1835.7</v>
      </c>
    </row>
    <row r="354" spans="3:9" ht="48" thickBot="1" x14ac:dyDescent="0.25">
      <c r="C354" s="281" t="s">
        <v>30</v>
      </c>
      <c r="D354" s="28" t="s">
        <v>102</v>
      </c>
      <c r="E354" s="7" t="s">
        <v>75</v>
      </c>
      <c r="F354" s="7" t="s">
        <v>76</v>
      </c>
      <c r="G354" s="45">
        <v>1910101590</v>
      </c>
      <c r="H354" s="7" t="s">
        <v>80</v>
      </c>
      <c r="I354" s="3">
        <v>807</v>
      </c>
    </row>
    <row r="355" spans="3:9" ht="63.75" thickBot="1" x14ac:dyDescent="0.25">
      <c r="C355" s="282" t="s">
        <v>10</v>
      </c>
      <c r="D355" s="28" t="s">
        <v>102</v>
      </c>
      <c r="E355" s="7" t="s">
        <v>75</v>
      </c>
      <c r="F355" s="7" t="s">
        <v>76</v>
      </c>
      <c r="G355" s="45">
        <v>1910101590</v>
      </c>
      <c r="H355" s="7">
        <v>119</v>
      </c>
      <c r="I355" s="3">
        <v>243.7</v>
      </c>
    </row>
    <row r="356" spans="3:9" ht="32.25" thickBot="1" x14ac:dyDescent="0.25">
      <c r="C356" s="39" t="s">
        <v>13</v>
      </c>
      <c r="D356" s="28" t="s">
        <v>102</v>
      </c>
      <c r="E356" s="7" t="s">
        <v>75</v>
      </c>
      <c r="F356" s="7" t="s">
        <v>76</v>
      </c>
      <c r="G356" s="45">
        <v>1910101590</v>
      </c>
      <c r="H356" s="7">
        <v>244</v>
      </c>
      <c r="I356" s="3">
        <v>735</v>
      </c>
    </row>
    <row r="357" spans="3:9" ht="16.5" thickBot="1" x14ac:dyDescent="0.25">
      <c r="C357" s="39" t="s">
        <v>511</v>
      </c>
      <c r="D357" s="28" t="s">
        <v>102</v>
      </c>
      <c r="E357" s="7" t="s">
        <v>75</v>
      </c>
      <c r="F357" s="7" t="s">
        <v>76</v>
      </c>
      <c r="G357" s="45">
        <v>1910101590</v>
      </c>
      <c r="H357" s="7" t="s">
        <v>496</v>
      </c>
      <c r="I357" s="3">
        <v>41</v>
      </c>
    </row>
    <row r="358" spans="3:9" ht="16.5" thickBot="1" x14ac:dyDescent="0.25">
      <c r="C358" s="281" t="s">
        <v>48</v>
      </c>
      <c r="D358" s="28" t="s">
        <v>102</v>
      </c>
      <c r="E358" s="7" t="s">
        <v>75</v>
      </c>
      <c r="F358" s="7" t="s">
        <v>76</v>
      </c>
      <c r="G358" s="45">
        <v>1910101590</v>
      </c>
      <c r="H358" s="7">
        <v>850</v>
      </c>
      <c r="I358" s="3">
        <v>9</v>
      </c>
    </row>
    <row r="359" spans="3:9" ht="142.5" thickBot="1" x14ac:dyDescent="0.25">
      <c r="C359" s="114" t="s">
        <v>55</v>
      </c>
      <c r="D359" s="26" t="s">
        <v>102</v>
      </c>
      <c r="E359" s="8" t="s">
        <v>75</v>
      </c>
      <c r="F359" s="8" t="s">
        <v>76</v>
      </c>
      <c r="G359" s="11">
        <v>1910106590</v>
      </c>
      <c r="H359" s="8"/>
      <c r="I359" s="1">
        <f>SUM(I360:I362)</f>
        <v>1276.4000000000001</v>
      </c>
    </row>
    <row r="360" spans="3:9" ht="48" thickBot="1" x14ac:dyDescent="0.25">
      <c r="C360" s="281" t="s">
        <v>56</v>
      </c>
      <c r="D360" s="28" t="s">
        <v>102</v>
      </c>
      <c r="E360" s="7" t="s">
        <v>75</v>
      </c>
      <c r="F360" s="7" t="s">
        <v>76</v>
      </c>
      <c r="G360" s="45">
        <v>1910106590</v>
      </c>
      <c r="H360" s="7">
        <v>111</v>
      </c>
      <c r="I360" s="3">
        <v>951</v>
      </c>
    </row>
    <row r="361" spans="3:9" ht="63.75" thickBot="1" x14ac:dyDescent="0.25">
      <c r="C361" s="282" t="s">
        <v>10</v>
      </c>
      <c r="D361" s="28" t="s">
        <v>102</v>
      </c>
      <c r="E361" s="7" t="s">
        <v>75</v>
      </c>
      <c r="F361" s="7" t="s">
        <v>76</v>
      </c>
      <c r="G361" s="45">
        <v>1910106590</v>
      </c>
      <c r="H361" s="7">
        <v>119</v>
      </c>
      <c r="I361" s="3">
        <v>287</v>
      </c>
    </row>
    <row r="362" spans="3:9" ht="32.25" thickBot="1" x14ac:dyDescent="0.25">
      <c r="C362" s="39" t="s">
        <v>13</v>
      </c>
      <c r="D362" s="28" t="s">
        <v>102</v>
      </c>
      <c r="E362" s="7" t="s">
        <v>75</v>
      </c>
      <c r="F362" s="7" t="s">
        <v>76</v>
      </c>
      <c r="G362" s="45">
        <v>1910106590</v>
      </c>
      <c r="H362" s="7">
        <v>244</v>
      </c>
      <c r="I362" s="3">
        <v>38.4</v>
      </c>
    </row>
    <row r="363" spans="3:9" ht="16.5" thickBot="1" x14ac:dyDescent="0.25">
      <c r="C363" s="114" t="s">
        <v>31</v>
      </c>
      <c r="D363" s="26" t="s">
        <v>102</v>
      </c>
      <c r="E363" s="8">
        <v>10</v>
      </c>
      <c r="F363" s="8" t="s">
        <v>73</v>
      </c>
      <c r="G363" s="8"/>
      <c r="H363" s="8"/>
      <c r="I363" s="1">
        <v>40</v>
      </c>
    </row>
    <row r="364" spans="3:9" ht="16.5" thickBot="1" x14ac:dyDescent="0.25">
      <c r="C364" s="114" t="s">
        <v>35</v>
      </c>
      <c r="D364" s="26" t="s">
        <v>102</v>
      </c>
      <c r="E364" s="8">
        <v>10</v>
      </c>
      <c r="F364" s="8" t="s">
        <v>73</v>
      </c>
      <c r="G364" s="8"/>
      <c r="H364" s="8"/>
      <c r="I364" s="1">
        <v>40</v>
      </c>
    </row>
    <row r="365" spans="3:9" ht="48" thickBot="1" x14ac:dyDescent="0.25">
      <c r="C365" s="114" t="s">
        <v>57</v>
      </c>
      <c r="D365" s="26" t="s">
        <v>102</v>
      </c>
      <c r="E365" s="8">
        <v>10</v>
      </c>
      <c r="F365" s="8" t="s">
        <v>73</v>
      </c>
      <c r="G365" s="8">
        <v>2230171540</v>
      </c>
      <c r="H365" s="8"/>
      <c r="I365" s="1">
        <v>40</v>
      </c>
    </row>
    <row r="366" spans="3:9" ht="32.25" thickBot="1" x14ac:dyDescent="0.25">
      <c r="C366" s="5" t="s">
        <v>34</v>
      </c>
      <c r="D366" s="28" t="s">
        <v>102</v>
      </c>
      <c r="E366" s="7">
        <v>10</v>
      </c>
      <c r="F366" s="7" t="s">
        <v>73</v>
      </c>
      <c r="G366" s="7">
        <v>2230171540</v>
      </c>
      <c r="H366" s="7">
        <v>313</v>
      </c>
      <c r="I366" s="3">
        <v>40</v>
      </c>
    </row>
    <row r="367" spans="3:9" ht="16.5" thickBot="1" x14ac:dyDescent="0.25">
      <c r="C367" s="151" t="s">
        <v>103</v>
      </c>
      <c r="D367" s="152" t="s">
        <v>104</v>
      </c>
      <c r="E367" s="152" t="s">
        <v>75</v>
      </c>
      <c r="F367" s="152"/>
      <c r="G367" s="152"/>
      <c r="H367" s="152"/>
      <c r="I367" s="153">
        <f>SUM(I368+I379)</f>
        <v>4519.6000000000004</v>
      </c>
    </row>
    <row r="368" spans="3:9" ht="16.5" thickBot="1" x14ac:dyDescent="0.25">
      <c r="C368" s="114" t="s">
        <v>52</v>
      </c>
      <c r="D368" s="26" t="s">
        <v>104</v>
      </c>
      <c r="E368" s="8" t="s">
        <v>75</v>
      </c>
      <c r="F368" s="8" t="s">
        <v>76</v>
      </c>
      <c r="G368" s="12"/>
      <c r="H368" s="12"/>
      <c r="I368" s="35">
        <f>SUM(I369+I375)</f>
        <v>4486.6000000000004</v>
      </c>
    </row>
    <row r="369" spans="3:9" ht="48" thickBot="1" x14ac:dyDescent="0.25">
      <c r="C369" s="114" t="s">
        <v>59</v>
      </c>
      <c r="D369" s="26" t="s">
        <v>104</v>
      </c>
      <c r="E369" s="8" t="s">
        <v>75</v>
      </c>
      <c r="F369" s="8" t="s">
        <v>76</v>
      </c>
      <c r="G369" s="11">
        <v>1910101590</v>
      </c>
      <c r="H369" s="8"/>
      <c r="I369" s="34">
        <f>SUM(I370+I371+I372+I373+I374)</f>
        <v>1900.5</v>
      </c>
    </row>
    <row r="370" spans="3:9" ht="48" thickBot="1" x14ac:dyDescent="0.25">
      <c r="C370" s="281" t="s">
        <v>30</v>
      </c>
      <c r="D370" s="28" t="s">
        <v>104</v>
      </c>
      <c r="E370" s="7" t="s">
        <v>75</v>
      </c>
      <c r="F370" s="7" t="s">
        <v>76</v>
      </c>
      <c r="G370" s="45">
        <v>1910101590</v>
      </c>
      <c r="H370" s="7" t="s">
        <v>80</v>
      </c>
      <c r="I370" s="3">
        <v>975</v>
      </c>
    </row>
    <row r="371" spans="3:9" ht="63.75" thickBot="1" x14ac:dyDescent="0.25">
      <c r="C371" s="282" t="s">
        <v>10</v>
      </c>
      <c r="D371" s="28" t="s">
        <v>104</v>
      </c>
      <c r="E371" s="7" t="s">
        <v>75</v>
      </c>
      <c r="F371" s="7" t="s">
        <v>76</v>
      </c>
      <c r="G371" s="45">
        <v>1910101590</v>
      </c>
      <c r="H371" s="7">
        <v>119</v>
      </c>
      <c r="I371" s="3">
        <v>294.5</v>
      </c>
    </row>
    <row r="372" spans="3:9" ht="32.25" thickBot="1" x14ac:dyDescent="0.25">
      <c r="C372" s="39" t="s">
        <v>13</v>
      </c>
      <c r="D372" s="28" t="s">
        <v>104</v>
      </c>
      <c r="E372" s="7" t="s">
        <v>75</v>
      </c>
      <c r="F372" s="7" t="s">
        <v>76</v>
      </c>
      <c r="G372" s="45">
        <v>1910101590</v>
      </c>
      <c r="H372" s="7">
        <v>244</v>
      </c>
      <c r="I372" s="3">
        <v>453</v>
      </c>
    </row>
    <row r="373" spans="3:9" ht="16.5" thickBot="1" x14ac:dyDescent="0.25">
      <c r="C373" s="39" t="s">
        <v>511</v>
      </c>
      <c r="D373" s="28" t="s">
        <v>104</v>
      </c>
      <c r="E373" s="7" t="s">
        <v>75</v>
      </c>
      <c r="F373" s="7" t="s">
        <v>76</v>
      </c>
      <c r="G373" s="45">
        <v>1910101590</v>
      </c>
      <c r="H373" s="7" t="s">
        <v>496</v>
      </c>
      <c r="I373" s="3">
        <v>160</v>
      </c>
    </row>
    <row r="374" spans="3:9" ht="16.5" thickBot="1" x14ac:dyDescent="0.25">
      <c r="C374" s="281" t="s">
        <v>48</v>
      </c>
      <c r="D374" s="28" t="s">
        <v>104</v>
      </c>
      <c r="E374" s="7" t="s">
        <v>75</v>
      </c>
      <c r="F374" s="7" t="s">
        <v>76</v>
      </c>
      <c r="G374" s="45">
        <v>1910101590</v>
      </c>
      <c r="H374" s="7">
        <v>850</v>
      </c>
      <c r="I374" s="3">
        <v>18</v>
      </c>
    </row>
    <row r="375" spans="3:9" ht="142.5" thickBot="1" x14ac:dyDescent="0.25">
      <c r="C375" s="114" t="s">
        <v>55</v>
      </c>
      <c r="D375" s="26" t="s">
        <v>104</v>
      </c>
      <c r="E375" s="8" t="s">
        <v>75</v>
      </c>
      <c r="F375" s="8" t="s">
        <v>76</v>
      </c>
      <c r="G375" s="11">
        <v>1910106590</v>
      </c>
      <c r="H375" s="8"/>
      <c r="I375" s="1">
        <f>SUM(I376:I378)</f>
        <v>2586.1</v>
      </c>
    </row>
    <row r="376" spans="3:9" ht="48" thickBot="1" x14ac:dyDescent="0.25">
      <c r="C376" s="281" t="s">
        <v>56</v>
      </c>
      <c r="D376" s="28" t="s">
        <v>104</v>
      </c>
      <c r="E376" s="7" t="s">
        <v>75</v>
      </c>
      <c r="F376" s="7" t="s">
        <v>76</v>
      </c>
      <c r="G376" s="45">
        <v>1910106590</v>
      </c>
      <c r="H376" s="7">
        <v>111</v>
      </c>
      <c r="I376" s="3">
        <v>1958</v>
      </c>
    </row>
    <row r="377" spans="3:9" ht="63.75" thickBot="1" x14ac:dyDescent="0.25">
      <c r="C377" s="282" t="s">
        <v>10</v>
      </c>
      <c r="D377" s="28" t="s">
        <v>104</v>
      </c>
      <c r="E377" s="7" t="s">
        <v>75</v>
      </c>
      <c r="F377" s="7" t="s">
        <v>76</v>
      </c>
      <c r="G377" s="45">
        <v>1910106590</v>
      </c>
      <c r="H377" s="7">
        <v>119</v>
      </c>
      <c r="I377" s="3">
        <v>591</v>
      </c>
    </row>
    <row r="378" spans="3:9" ht="32.25" thickBot="1" x14ac:dyDescent="0.25">
      <c r="C378" s="39" t="s">
        <v>13</v>
      </c>
      <c r="D378" s="28" t="s">
        <v>104</v>
      </c>
      <c r="E378" s="7" t="s">
        <v>75</v>
      </c>
      <c r="F378" s="7" t="s">
        <v>76</v>
      </c>
      <c r="G378" s="45">
        <v>1910106590</v>
      </c>
      <c r="H378" s="7">
        <v>244</v>
      </c>
      <c r="I378" s="3">
        <v>37.1</v>
      </c>
    </row>
    <row r="379" spans="3:9" ht="16.5" thickBot="1" x14ac:dyDescent="0.25">
      <c r="C379" s="114" t="s">
        <v>31</v>
      </c>
      <c r="D379" s="26" t="s">
        <v>104</v>
      </c>
      <c r="E379" s="8">
        <v>10</v>
      </c>
      <c r="F379" s="8" t="s">
        <v>73</v>
      </c>
      <c r="G379" s="8"/>
      <c r="H379" s="8"/>
      <c r="I379" s="1">
        <v>33</v>
      </c>
    </row>
    <row r="380" spans="3:9" ht="16.5" thickBot="1" x14ac:dyDescent="0.25">
      <c r="C380" s="114" t="s">
        <v>35</v>
      </c>
      <c r="D380" s="26" t="s">
        <v>104</v>
      </c>
      <c r="E380" s="8">
        <v>10</v>
      </c>
      <c r="F380" s="8" t="s">
        <v>73</v>
      </c>
      <c r="G380" s="8"/>
      <c r="H380" s="8"/>
      <c r="I380" s="1">
        <v>33</v>
      </c>
    </row>
    <row r="381" spans="3:9" ht="48" thickBot="1" x14ac:dyDescent="0.25">
      <c r="C381" s="114" t="s">
        <v>57</v>
      </c>
      <c r="D381" s="26" t="s">
        <v>104</v>
      </c>
      <c r="E381" s="8">
        <v>10</v>
      </c>
      <c r="F381" s="8" t="s">
        <v>73</v>
      </c>
      <c r="G381" s="8">
        <v>2230171540</v>
      </c>
      <c r="H381" s="8"/>
      <c r="I381" s="1">
        <v>33</v>
      </c>
    </row>
    <row r="382" spans="3:9" ht="32.25" thickBot="1" x14ac:dyDescent="0.25">
      <c r="C382" s="5" t="s">
        <v>34</v>
      </c>
      <c r="D382" s="28" t="s">
        <v>104</v>
      </c>
      <c r="E382" s="7">
        <v>10</v>
      </c>
      <c r="F382" s="7" t="s">
        <v>73</v>
      </c>
      <c r="G382" s="7">
        <v>2230171540</v>
      </c>
      <c r="H382" s="7">
        <v>313</v>
      </c>
      <c r="I382" s="3">
        <v>33</v>
      </c>
    </row>
    <row r="383" spans="3:9" ht="32.25" thickBot="1" x14ac:dyDescent="0.25">
      <c r="C383" s="151" t="s">
        <v>105</v>
      </c>
      <c r="D383" s="152" t="s">
        <v>106</v>
      </c>
      <c r="E383" s="152" t="s">
        <v>75</v>
      </c>
      <c r="F383" s="152"/>
      <c r="G383" s="152"/>
      <c r="H383" s="152"/>
      <c r="I383" s="153">
        <f>SUM(I384+I395)</f>
        <v>4549.1000000000004</v>
      </c>
    </row>
    <row r="384" spans="3:9" ht="16.5" thickBot="1" x14ac:dyDescent="0.25">
      <c r="C384" s="114" t="s">
        <v>52</v>
      </c>
      <c r="D384" s="26" t="s">
        <v>106</v>
      </c>
      <c r="E384" s="8" t="s">
        <v>75</v>
      </c>
      <c r="F384" s="8" t="s">
        <v>76</v>
      </c>
      <c r="G384" s="12"/>
      <c r="H384" s="12"/>
      <c r="I384" s="35">
        <f>SUM(I385+I391)</f>
        <v>4484.1000000000004</v>
      </c>
    </row>
    <row r="385" spans="3:9" ht="48" thickBot="1" x14ac:dyDescent="0.25">
      <c r="C385" s="114" t="s">
        <v>59</v>
      </c>
      <c r="D385" s="26" t="s">
        <v>106</v>
      </c>
      <c r="E385" s="8" t="s">
        <v>75</v>
      </c>
      <c r="F385" s="8" t="s">
        <v>76</v>
      </c>
      <c r="G385" s="11">
        <v>1910101590</v>
      </c>
      <c r="H385" s="8"/>
      <c r="I385" s="34">
        <f>SUM(I386+I387+I388+I389+I390)</f>
        <v>1958.1</v>
      </c>
    </row>
    <row r="386" spans="3:9" ht="48" thickBot="1" x14ac:dyDescent="0.25">
      <c r="C386" s="281" t="s">
        <v>30</v>
      </c>
      <c r="D386" s="28" t="s">
        <v>106</v>
      </c>
      <c r="E386" s="7" t="s">
        <v>75</v>
      </c>
      <c r="F386" s="7" t="s">
        <v>76</v>
      </c>
      <c r="G386" s="45">
        <v>1910101590</v>
      </c>
      <c r="H386" s="7" t="s">
        <v>80</v>
      </c>
      <c r="I386" s="3">
        <v>891</v>
      </c>
    </row>
    <row r="387" spans="3:9" ht="63.75" thickBot="1" x14ac:dyDescent="0.25">
      <c r="C387" s="282" t="s">
        <v>10</v>
      </c>
      <c r="D387" s="28" t="s">
        <v>106</v>
      </c>
      <c r="E387" s="7" t="s">
        <v>75</v>
      </c>
      <c r="F387" s="7" t="s">
        <v>76</v>
      </c>
      <c r="G387" s="45">
        <v>1910101590</v>
      </c>
      <c r="H387" s="7">
        <v>119</v>
      </c>
      <c r="I387" s="3">
        <v>269.10000000000002</v>
      </c>
    </row>
    <row r="388" spans="3:9" ht="32.25" thickBot="1" x14ac:dyDescent="0.25">
      <c r="C388" s="39" t="s">
        <v>13</v>
      </c>
      <c r="D388" s="28" t="s">
        <v>106</v>
      </c>
      <c r="E388" s="7" t="s">
        <v>75</v>
      </c>
      <c r="F388" s="7" t="s">
        <v>76</v>
      </c>
      <c r="G388" s="45">
        <v>1910101590</v>
      </c>
      <c r="H388" s="7">
        <v>244</v>
      </c>
      <c r="I388" s="3">
        <v>681</v>
      </c>
    </row>
    <row r="389" spans="3:9" ht="16.5" thickBot="1" x14ac:dyDescent="0.25">
      <c r="C389" s="39" t="s">
        <v>511</v>
      </c>
      <c r="D389" s="28" t="s">
        <v>106</v>
      </c>
      <c r="E389" s="7" t="s">
        <v>75</v>
      </c>
      <c r="F389" s="7" t="s">
        <v>76</v>
      </c>
      <c r="G389" s="45">
        <v>1910101590</v>
      </c>
      <c r="H389" s="7" t="s">
        <v>496</v>
      </c>
      <c r="I389" s="3">
        <v>104</v>
      </c>
    </row>
    <row r="390" spans="3:9" ht="16.5" thickBot="1" x14ac:dyDescent="0.25">
      <c r="C390" s="281" t="s">
        <v>48</v>
      </c>
      <c r="D390" s="28" t="s">
        <v>106</v>
      </c>
      <c r="E390" s="7" t="s">
        <v>75</v>
      </c>
      <c r="F390" s="7" t="s">
        <v>76</v>
      </c>
      <c r="G390" s="45">
        <v>1910101590</v>
      </c>
      <c r="H390" s="7">
        <v>850</v>
      </c>
      <c r="I390" s="3">
        <v>13</v>
      </c>
    </row>
    <row r="391" spans="3:9" ht="142.5" thickBot="1" x14ac:dyDescent="0.25">
      <c r="C391" s="114" t="s">
        <v>55</v>
      </c>
      <c r="D391" s="26" t="s">
        <v>106</v>
      </c>
      <c r="E391" s="8" t="s">
        <v>75</v>
      </c>
      <c r="F391" s="8" t="s">
        <v>76</v>
      </c>
      <c r="G391" s="11">
        <v>1910106590</v>
      </c>
      <c r="H391" s="8"/>
      <c r="I391" s="1">
        <f>SUM(I392:I394)</f>
        <v>2526</v>
      </c>
    </row>
    <row r="392" spans="3:9" ht="48" thickBot="1" x14ac:dyDescent="0.25">
      <c r="C392" s="281" t="s">
        <v>56</v>
      </c>
      <c r="D392" s="28" t="s">
        <v>106</v>
      </c>
      <c r="E392" s="7" t="s">
        <v>75</v>
      </c>
      <c r="F392" s="7" t="s">
        <v>76</v>
      </c>
      <c r="G392" s="45">
        <v>1910106590</v>
      </c>
      <c r="H392" s="7">
        <v>111</v>
      </c>
      <c r="I392" s="3">
        <v>1894</v>
      </c>
    </row>
    <row r="393" spans="3:9" ht="63.75" thickBot="1" x14ac:dyDescent="0.25">
      <c r="C393" s="282" t="s">
        <v>10</v>
      </c>
      <c r="D393" s="28" t="s">
        <v>106</v>
      </c>
      <c r="E393" s="7" t="s">
        <v>75</v>
      </c>
      <c r="F393" s="7" t="s">
        <v>76</v>
      </c>
      <c r="G393" s="45">
        <v>1910106590</v>
      </c>
      <c r="H393" s="7">
        <v>119</v>
      </c>
      <c r="I393" s="3">
        <v>572</v>
      </c>
    </row>
    <row r="394" spans="3:9" ht="32.25" thickBot="1" x14ac:dyDescent="0.25">
      <c r="C394" s="39" t="s">
        <v>13</v>
      </c>
      <c r="D394" s="28" t="s">
        <v>106</v>
      </c>
      <c r="E394" s="7" t="s">
        <v>75</v>
      </c>
      <c r="F394" s="7" t="s">
        <v>76</v>
      </c>
      <c r="G394" s="45">
        <v>1910106590</v>
      </c>
      <c r="H394" s="7">
        <v>244</v>
      </c>
      <c r="I394" s="3">
        <v>60</v>
      </c>
    </row>
    <row r="395" spans="3:9" ht="16.5" thickBot="1" x14ac:dyDescent="0.25">
      <c r="C395" s="114" t="s">
        <v>31</v>
      </c>
      <c r="D395" s="26" t="s">
        <v>106</v>
      </c>
      <c r="E395" s="8">
        <v>10</v>
      </c>
      <c r="F395" s="8" t="s">
        <v>73</v>
      </c>
      <c r="G395" s="8"/>
      <c r="H395" s="8"/>
      <c r="I395" s="1">
        <v>65</v>
      </c>
    </row>
    <row r="396" spans="3:9" ht="16.5" thickBot="1" x14ac:dyDescent="0.25">
      <c r="C396" s="114" t="s">
        <v>35</v>
      </c>
      <c r="D396" s="26" t="s">
        <v>106</v>
      </c>
      <c r="E396" s="8">
        <v>10</v>
      </c>
      <c r="F396" s="8" t="s">
        <v>73</v>
      </c>
      <c r="G396" s="8"/>
      <c r="H396" s="8"/>
      <c r="I396" s="1">
        <v>65</v>
      </c>
    </row>
    <row r="397" spans="3:9" ht="48" thickBot="1" x14ac:dyDescent="0.25">
      <c r="C397" s="114" t="s">
        <v>57</v>
      </c>
      <c r="D397" s="26" t="s">
        <v>106</v>
      </c>
      <c r="E397" s="8">
        <v>10</v>
      </c>
      <c r="F397" s="8" t="s">
        <v>73</v>
      </c>
      <c r="G397" s="8">
        <v>2230171540</v>
      </c>
      <c r="H397" s="8"/>
      <c r="I397" s="1">
        <v>65</v>
      </c>
    </row>
    <row r="398" spans="3:9" ht="32.25" thickBot="1" x14ac:dyDescent="0.25">
      <c r="C398" s="5" t="s">
        <v>34</v>
      </c>
      <c r="D398" s="28" t="s">
        <v>106</v>
      </c>
      <c r="E398" s="7">
        <v>10</v>
      </c>
      <c r="F398" s="7" t="s">
        <v>73</v>
      </c>
      <c r="G398" s="7">
        <v>2230171540</v>
      </c>
      <c r="H398" s="7">
        <v>313</v>
      </c>
      <c r="I398" s="3">
        <v>65</v>
      </c>
    </row>
    <row r="399" spans="3:9" ht="16.5" thickBot="1" x14ac:dyDescent="0.25">
      <c r="C399" s="151" t="s">
        <v>107</v>
      </c>
      <c r="D399" s="152" t="s">
        <v>108</v>
      </c>
      <c r="E399" s="152" t="s">
        <v>75</v>
      </c>
      <c r="F399" s="152"/>
      <c r="G399" s="152"/>
      <c r="H399" s="152"/>
      <c r="I399" s="153">
        <f>SUM(I400+I411)</f>
        <v>4508.2</v>
      </c>
    </row>
    <row r="400" spans="3:9" ht="16.5" thickBot="1" x14ac:dyDescent="0.25">
      <c r="C400" s="114" t="s">
        <v>52</v>
      </c>
      <c r="D400" s="26" t="s">
        <v>108</v>
      </c>
      <c r="E400" s="8" t="s">
        <v>75</v>
      </c>
      <c r="F400" s="8" t="s">
        <v>76</v>
      </c>
      <c r="G400" s="12"/>
      <c r="H400" s="12"/>
      <c r="I400" s="35">
        <f>SUM(I401+I407)</f>
        <v>4448.2</v>
      </c>
    </row>
    <row r="401" spans="3:9" ht="48" thickBot="1" x14ac:dyDescent="0.25">
      <c r="C401" s="114" t="s">
        <v>59</v>
      </c>
      <c r="D401" s="26" t="s">
        <v>108</v>
      </c>
      <c r="E401" s="8" t="s">
        <v>75</v>
      </c>
      <c r="F401" s="8" t="s">
        <v>76</v>
      </c>
      <c r="G401" s="11">
        <v>1910101590</v>
      </c>
      <c r="H401" s="8"/>
      <c r="I401" s="34">
        <f>SUM(I402+I403+I404+I405+I406)</f>
        <v>2063.1999999999998</v>
      </c>
    </row>
    <row r="402" spans="3:9" ht="48" thickBot="1" x14ac:dyDescent="0.25">
      <c r="C402" s="281" t="s">
        <v>30</v>
      </c>
      <c r="D402" s="28" t="s">
        <v>108</v>
      </c>
      <c r="E402" s="7" t="s">
        <v>75</v>
      </c>
      <c r="F402" s="7" t="s">
        <v>76</v>
      </c>
      <c r="G402" s="45">
        <v>1910101590</v>
      </c>
      <c r="H402" s="7" t="s">
        <v>80</v>
      </c>
      <c r="I402" s="3">
        <v>855</v>
      </c>
    </row>
    <row r="403" spans="3:9" ht="63.75" thickBot="1" x14ac:dyDescent="0.25">
      <c r="C403" s="282" t="s">
        <v>10</v>
      </c>
      <c r="D403" s="28" t="s">
        <v>108</v>
      </c>
      <c r="E403" s="7" t="s">
        <v>75</v>
      </c>
      <c r="F403" s="7" t="s">
        <v>76</v>
      </c>
      <c r="G403" s="45">
        <v>1910101590</v>
      </c>
      <c r="H403" s="7">
        <v>119</v>
      </c>
      <c r="I403" s="3">
        <v>258.2</v>
      </c>
    </row>
    <row r="404" spans="3:9" ht="32.25" thickBot="1" x14ac:dyDescent="0.25">
      <c r="C404" s="39" t="s">
        <v>13</v>
      </c>
      <c r="D404" s="28" t="s">
        <v>108</v>
      </c>
      <c r="E404" s="7" t="s">
        <v>75</v>
      </c>
      <c r="F404" s="7" t="s">
        <v>76</v>
      </c>
      <c r="G404" s="45">
        <v>1910101590</v>
      </c>
      <c r="H404" s="7">
        <v>244</v>
      </c>
      <c r="I404" s="3">
        <v>884</v>
      </c>
    </row>
    <row r="405" spans="3:9" ht="16.5" thickBot="1" x14ac:dyDescent="0.25">
      <c r="C405" s="39" t="s">
        <v>511</v>
      </c>
      <c r="D405" s="28" t="s">
        <v>108</v>
      </c>
      <c r="E405" s="7" t="s">
        <v>75</v>
      </c>
      <c r="F405" s="7" t="s">
        <v>76</v>
      </c>
      <c r="G405" s="45">
        <v>1910101590</v>
      </c>
      <c r="H405" s="7" t="s">
        <v>496</v>
      </c>
      <c r="I405" s="3">
        <v>54</v>
      </c>
    </row>
    <row r="406" spans="3:9" ht="16.5" thickBot="1" x14ac:dyDescent="0.25">
      <c r="C406" s="281" t="s">
        <v>48</v>
      </c>
      <c r="D406" s="28" t="s">
        <v>108</v>
      </c>
      <c r="E406" s="7" t="s">
        <v>75</v>
      </c>
      <c r="F406" s="7" t="s">
        <v>76</v>
      </c>
      <c r="G406" s="45">
        <v>1910101590</v>
      </c>
      <c r="H406" s="7">
        <v>850</v>
      </c>
      <c r="I406" s="3">
        <v>12</v>
      </c>
    </row>
    <row r="407" spans="3:9" ht="142.5" thickBot="1" x14ac:dyDescent="0.25">
      <c r="C407" s="114" t="s">
        <v>55</v>
      </c>
      <c r="D407" s="26" t="s">
        <v>108</v>
      </c>
      <c r="E407" s="8" t="s">
        <v>75</v>
      </c>
      <c r="F407" s="8" t="s">
        <v>76</v>
      </c>
      <c r="G407" s="11">
        <v>1910106590</v>
      </c>
      <c r="H407" s="8"/>
      <c r="I407" s="1">
        <f>SUM(I408:I410)</f>
        <v>2385</v>
      </c>
    </row>
    <row r="408" spans="3:9" ht="48" thickBot="1" x14ac:dyDescent="0.25">
      <c r="C408" s="281" t="s">
        <v>56</v>
      </c>
      <c r="D408" s="28" t="s">
        <v>108</v>
      </c>
      <c r="E408" s="7" t="s">
        <v>75</v>
      </c>
      <c r="F408" s="7" t="s">
        <v>76</v>
      </c>
      <c r="G408" s="45">
        <v>1910106590</v>
      </c>
      <c r="H408" s="7">
        <v>111</v>
      </c>
      <c r="I408" s="3">
        <v>1786</v>
      </c>
    </row>
    <row r="409" spans="3:9" ht="63.75" thickBot="1" x14ac:dyDescent="0.25">
      <c r="C409" s="282" t="s">
        <v>10</v>
      </c>
      <c r="D409" s="28" t="s">
        <v>108</v>
      </c>
      <c r="E409" s="7" t="s">
        <v>75</v>
      </c>
      <c r="F409" s="7" t="s">
        <v>76</v>
      </c>
      <c r="G409" s="45">
        <v>1910106590</v>
      </c>
      <c r="H409" s="7">
        <v>119</v>
      </c>
      <c r="I409" s="3">
        <v>539</v>
      </c>
    </row>
    <row r="410" spans="3:9" ht="32.25" thickBot="1" x14ac:dyDescent="0.25">
      <c r="C410" s="39" t="s">
        <v>13</v>
      </c>
      <c r="D410" s="28" t="s">
        <v>108</v>
      </c>
      <c r="E410" s="7" t="s">
        <v>75</v>
      </c>
      <c r="F410" s="7" t="s">
        <v>76</v>
      </c>
      <c r="G410" s="45">
        <v>1910106590</v>
      </c>
      <c r="H410" s="7">
        <v>244</v>
      </c>
      <c r="I410" s="3">
        <v>60</v>
      </c>
    </row>
    <row r="411" spans="3:9" ht="16.5" thickBot="1" x14ac:dyDescent="0.25">
      <c r="C411" s="114" t="s">
        <v>31</v>
      </c>
      <c r="D411" s="26" t="s">
        <v>108</v>
      </c>
      <c r="E411" s="8">
        <v>10</v>
      </c>
      <c r="F411" s="8" t="s">
        <v>73</v>
      </c>
      <c r="G411" s="8"/>
      <c r="H411" s="8"/>
      <c r="I411" s="1">
        <v>60</v>
      </c>
    </row>
    <row r="412" spans="3:9" ht="16.5" thickBot="1" x14ac:dyDescent="0.25">
      <c r="C412" s="114" t="s">
        <v>35</v>
      </c>
      <c r="D412" s="26" t="s">
        <v>108</v>
      </c>
      <c r="E412" s="8">
        <v>10</v>
      </c>
      <c r="F412" s="8" t="s">
        <v>73</v>
      </c>
      <c r="G412" s="8"/>
      <c r="H412" s="8"/>
      <c r="I412" s="1">
        <v>60</v>
      </c>
    </row>
    <row r="413" spans="3:9" ht="48" thickBot="1" x14ac:dyDescent="0.25">
      <c r="C413" s="114" t="s">
        <v>57</v>
      </c>
      <c r="D413" s="26" t="s">
        <v>108</v>
      </c>
      <c r="E413" s="8">
        <v>10</v>
      </c>
      <c r="F413" s="8" t="s">
        <v>73</v>
      </c>
      <c r="G413" s="8">
        <v>2230171540</v>
      </c>
      <c r="H413" s="8"/>
      <c r="I413" s="1">
        <v>60</v>
      </c>
    </row>
    <row r="414" spans="3:9" ht="32.25" thickBot="1" x14ac:dyDescent="0.25">
      <c r="C414" s="5" t="s">
        <v>34</v>
      </c>
      <c r="D414" s="28" t="s">
        <v>108</v>
      </c>
      <c r="E414" s="7">
        <v>10</v>
      </c>
      <c r="F414" s="7" t="s">
        <v>73</v>
      </c>
      <c r="G414" s="7">
        <v>2230171540</v>
      </c>
      <c r="H414" s="7">
        <v>313</v>
      </c>
      <c r="I414" s="3">
        <v>60</v>
      </c>
    </row>
    <row r="415" spans="3:9" ht="16.5" thickBot="1" x14ac:dyDescent="0.25">
      <c r="C415" s="151" t="s">
        <v>109</v>
      </c>
      <c r="D415" s="152" t="s">
        <v>110</v>
      </c>
      <c r="E415" s="152" t="s">
        <v>75</v>
      </c>
      <c r="F415" s="152"/>
      <c r="G415" s="152"/>
      <c r="H415" s="152"/>
      <c r="I415" s="153">
        <f>SUM(I416+I427)</f>
        <v>20675.399999999998</v>
      </c>
    </row>
    <row r="416" spans="3:9" ht="16.5" thickBot="1" x14ac:dyDescent="0.25">
      <c r="C416" s="114" t="s">
        <v>52</v>
      </c>
      <c r="D416" s="26" t="s">
        <v>110</v>
      </c>
      <c r="E416" s="8" t="s">
        <v>75</v>
      </c>
      <c r="F416" s="8" t="s">
        <v>76</v>
      </c>
      <c r="G416" s="12"/>
      <c r="H416" s="12"/>
      <c r="I416" s="35">
        <f>SUM(I417+I423)</f>
        <v>20124.3</v>
      </c>
    </row>
    <row r="417" spans="3:9" ht="48" thickBot="1" x14ac:dyDescent="0.25">
      <c r="C417" s="114" t="s">
        <v>59</v>
      </c>
      <c r="D417" s="26" t="s">
        <v>110</v>
      </c>
      <c r="E417" s="8" t="s">
        <v>75</v>
      </c>
      <c r="F417" s="8" t="s">
        <v>76</v>
      </c>
      <c r="G417" s="11">
        <v>1910101590</v>
      </c>
      <c r="H417" s="8"/>
      <c r="I417" s="34">
        <f>SUM(I418:I422)</f>
        <v>8118</v>
      </c>
    </row>
    <row r="418" spans="3:9" ht="48" thickBot="1" x14ac:dyDescent="0.25">
      <c r="C418" s="281" t="s">
        <v>30</v>
      </c>
      <c r="D418" s="28" t="s">
        <v>110</v>
      </c>
      <c r="E418" s="7" t="s">
        <v>75</v>
      </c>
      <c r="F418" s="7" t="s">
        <v>76</v>
      </c>
      <c r="G418" s="45">
        <v>1910101590</v>
      </c>
      <c r="H418" s="7" t="s">
        <v>80</v>
      </c>
      <c r="I418" s="3">
        <v>2487</v>
      </c>
    </row>
    <row r="419" spans="3:9" ht="63.75" thickBot="1" x14ac:dyDescent="0.25">
      <c r="C419" s="282" t="s">
        <v>10</v>
      </c>
      <c r="D419" s="28" t="s">
        <v>110</v>
      </c>
      <c r="E419" s="7" t="s">
        <v>75</v>
      </c>
      <c r="F419" s="7" t="s">
        <v>76</v>
      </c>
      <c r="G419" s="45">
        <v>1910101590</v>
      </c>
      <c r="H419" s="7">
        <v>119</v>
      </c>
      <c r="I419" s="3">
        <v>751</v>
      </c>
    </row>
    <row r="420" spans="3:9" ht="32.25" thickBot="1" x14ac:dyDescent="0.25">
      <c r="C420" s="39" t="s">
        <v>13</v>
      </c>
      <c r="D420" s="28" t="s">
        <v>110</v>
      </c>
      <c r="E420" s="7" t="s">
        <v>75</v>
      </c>
      <c r="F420" s="7" t="s">
        <v>76</v>
      </c>
      <c r="G420" s="45">
        <v>1910101590</v>
      </c>
      <c r="H420" s="7">
        <v>244</v>
      </c>
      <c r="I420" s="3">
        <v>3869</v>
      </c>
    </row>
    <row r="421" spans="3:9" ht="16.5" thickBot="1" x14ac:dyDescent="0.25">
      <c r="C421" s="39" t="s">
        <v>511</v>
      </c>
      <c r="D421" s="28" t="s">
        <v>110</v>
      </c>
      <c r="E421" s="7" t="s">
        <v>75</v>
      </c>
      <c r="F421" s="7" t="s">
        <v>76</v>
      </c>
      <c r="G421" s="45">
        <v>1910101590</v>
      </c>
      <c r="H421" s="7" t="s">
        <v>496</v>
      </c>
      <c r="I421" s="3">
        <v>571</v>
      </c>
    </row>
    <row r="422" spans="3:9" ht="16.5" thickBot="1" x14ac:dyDescent="0.25">
      <c r="C422" s="281" t="s">
        <v>48</v>
      </c>
      <c r="D422" s="28" t="s">
        <v>110</v>
      </c>
      <c r="E422" s="7" t="s">
        <v>75</v>
      </c>
      <c r="F422" s="7" t="s">
        <v>76</v>
      </c>
      <c r="G422" s="45">
        <v>1910101590</v>
      </c>
      <c r="H422" s="7">
        <v>850</v>
      </c>
      <c r="I422" s="3">
        <v>440</v>
      </c>
    </row>
    <row r="423" spans="3:9" ht="142.5" thickBot="1" x14ac:dyDescent="0.25">
      <c r="C423" s="114" t="s">
        <v>55</v>
      </c>
      <c r="D423" s="26" t="s">
        <v>110</v>
      </c>
      <c r="E423" s="8" t="s">
        <v>75</v>
      </c>
      <c r="F423" s="8" t="s">
        <v>76</v>
      </c>
      <c r="G423" s="11">
        <v>1910106590</v>
      </c>
      <c r="H423" s="8"/>
      <c r="I423" s="1">
        <f>SUM(I424:I426)</f>
        <v>12006.3</v>
      </c>
    </row>
    <row r="424" spans="3:9" ht="48" thickBot="1" x14ac:dyDescent="0.25">
      <c r="C424" s="281" t="s">
        <v>56</v>
      </c>
      <c r="D424" s="28" t="s">
        <v>110</v>
      </c>
      <c r="E424" s="7" t="s">
        <v>75</v>
      </c>
      <c r="F424" s="7" t="s">
        <v>76</v>
      </c>
      <c r="G424" s="45">
        <v>1910106590</v>
      </c>
      <c r="H424" s="7">
        <v>111</v>
      </c>
      <c r="I424" s="3">
        <v>8913.2999999999993</v>
      </c>
    </row>
    <row r="425" spans="3:9" ht="63.75" thickBot="1" x14ac:dyDescent="0.25">
      <c r="C425" s="282" t="s">
        <v>10</v>
      </c>
      <c r="D425" s="28" t="s">
        <v>110</v>
      </c>
      <c r="E425" s="7" t="s">
        <v>75</v>
      </c>
      <c r="F425" s="7" t="s">
        <v>76</v>
      </c>
      <c r="G425" s="45">
        <v>1910106590</v>
      </c>
      <c r="H425" s="7">
        <v>119</v>
      </c>
      <c r="I425" s="3">
        <v>2692</v>
      </c>
    </row>
    <row r="426" spans="3:9" ht="32.25" thickBot="1" x14ac:dyDescent="0.25">
      <c r="C426" s="39" t="s">
        <v>13</v>
      </c>
      <c r="D426" s="28" t="s">
        <v>110</v>
      </c>
      <c r="E426" s="7" t="s">
        <v>75</v>
      </c>
      <c r="F426" s="7" t="s">
        <v>76</v>
      </c>
      <c r="G426" s="45">
        <v>1910106590</v>
      </c>
      <c r="H426" s="7">
        <v>244</v>
      </c>
      <c r="I426" s="3">
        <v>401</v>
      </c>
    </row>
    <row r="427" spans="3:9" ht="16.5" thickBot="1" x14ac:dyDescent="0.25">
      <c r="C427" s="114" t="s">
        <v>31</v>
      </c>
      <c r="D427" s="26" t="s">
        <v>110</v>
      </c>
      <c r="E427" s="8">
        <v>10</v>
      </c>
      <c r="F427" s="8" t="s">
        <v>73</v>
      </c>
      <c r="G427" s="8"/>
      <c r="H427" s="8"/>
      <c r="I427" s="1">
        <v>551.1</v>
      </c>
    </row>
    <row r="428" spans="3:9" ht="16.5" thickBot="1" x14ac:dyDescent="0.25">
      <c r="C428" s="114" t="s">
        <v>35</v>
      </c>
      <c r="D428" s="26" t="s">
        <v>110</v>
      </c>
      <c r="E428" s="8">
        <v>10</v>
      </c>
      <c r="F428" s="8" t="s">
        <v>73</v>
      </c>
      <c r="G428" s="8"/>
      <c r="H428" s="8"/>
      <c r="I428" s="1">
        <v>551.1</v>
      </c>
    </row>
    <row r="429" spans="3:9" ht="48" thickBot="1" x14ac:dyDescent="0.25">
      <c r="C429" s="114" t="s">
        <v>57</v>
      </c>
      <c r="D429" s="26" t="s">
        <v>110</v>
      </c>
      <c r="E429" s="8">
        <v>10</v>
      </c>
      <c r="F429" s="8" t="s">
        <v>73</v>
      </c>
      <c r="G429" s="8">
        <v>2230171540</v>
      </c>
      <c r="H429" s="8"/>
      <c r="I429" s="1">
        <v>551.1</v>
      </c>
    </row>
    <row r="430" spans="3:9" ht="32.25" thickBot="1" x14ac:dyDescent="0.25">
      <c r="C430" s="5" t="s">
        <v>34</v>
      </c>
      <c r="D430" s="28" t="s">
        <v>110</v>
      </c>
      <c r="E430" s="7">
        <v>10</v>
      </c>
      <c r="F430" s="7" t="s">
        <v>73</v>
      </c>
      <c r="G430" s="7">
        <v>2230171540</v>
      </c>
      <c r="H430" s="7">
        <v>313</v>
      </c>
      <c r="I430" s="3">
        <v>551.1</v>
      </c>
    </row>
    <row r="431" spans="3:9" ht="16.5" thickBot="1" x14ac:dyDescent="0.25">
      <c r="C431" s="151" t="s">
        <v>447</v>
      </c>
      <c r="D431" s="152" t="s">
        <v>466</v>
      </c>
      <c r="E431" s="152" t="s">
        <v>75</v>
      </c>
      <c r="F431" s="152"/>
      <c r="G431" s="152"/>
      <c r="H431" s="152"/>
      <c r="I431" s="154">
        <f>SUM(I432+I443)</f>
        <v>13119.9</v>
      </c>
    </row>
    <row r="432" spans="3:9" ht="16.5" thickBot="1" x14ac:dyDescent="0.25">
      <c r="C432" s="114" t="s">
        <v>52</v>
      </c>
      <c r="D432" s="26" t="s">
        <v>466</v>
      </c>
      <c r="E432" s="8" t="s">
        <v>75</v>
      </c>
      <c r="F432" s="8" t="s">
        <v>76</v>
      </c>
      <c r="G432" s="12"/>
      <c r="H432" s="12"/>
      <c r="I432" s="155">
        <f>SUM(I433+I439)</f>
        <v>12969.9</v>
      </c>
    </row>
    <row r="433" spans="3:9" ht="48" thickBot="1" x14ac:dyDescent="0.25">
      <c r="C433" s="114" t="s">
        <v>59</v>
      </c>
      <c r="D433" s="26" t="s">
        <v>466</v>
      </c>
      <c r="E433" s="8" t="s">
        <v>75</v>
      </c>
      <c r="F433" s="8" t="s">
        <v>76</v>
      </c>
      <c r="G433" s="11">
        <v>1910101590</v>
      </c>
      <c r="H433" s="8"/>
      <c r="I433" s="73">
        <f>SUM(I434:I438)</f>
        <v>5000.8999999999996</v>
      </c>
    </row>
    <row r="434" spans="3:9" ht="48" thickBot="1" x14ac:dyDescent="0.25">
      <c r="C434" s="281" t="s">
        <v>30</v>
      </c>
      <c r="D434" s="28" t="s">
        <v>466</v>
      </c>
      <c r="E434" s="7" t="s">
        <v>75</v>
      </c>
      <c r="F434" s="7" t="s">
        <v>76</v>
      </c>
      <c r="G434" s="45">
        <v>1910101590</v>
      </c>
      <c r="H434" s="7" t="s">
        <v>80</v>
      </c>
      <c r="I434" s="3">
        <v>1503</v>
      </c>
    </row>
    <row r="435" spans="3:9" ht="63.75" thickBot="1" x14ac:dyDescent="0.25">
      <c r="C435" s="282" t="s">
        <v>10</v>
      </c>
      <c r="D435" s="28" t="s">
        <v>466</v>
      </c>
      <c r="E435" s="7" t="s">
        <v>75</v>
      </c>
      <c r="F435" s="7" t="s">
        <v>76</v>
      </c>
      <c r="G435" s="45">
        <v>1910101590</v>
      </c>
      <c r="H435" s="7">
        <v>119</v>
      </c>
      <c r="I435" s="3">
        <v>453.9</v>
      </c>
    </row>
    <row r="436" spans="3:9" ht="32.25" thickBot="1" x14ac:dyDescent="0.25">
      <c r="C436" s="39" t="s">
        <v>13</v>
      </c>
      <c r="D436" s="28" t="s">
        <v>466</v>
      </c>
      <c r="E436" s="7" t="s">
        <v>75</v>
      </c>
      <c r="F436" s="7" t="s">
        <v>76</v>
      </c>
      <c r="G436" s="45">
        <v>1910101590</v>
      </c>
      <c r="H436" s="7">
        <v>244</v>
      </c>
      <c r="I436" s="3">
        <v>1545</v>
      </c>
    </row>
    <row r="437" spans="3:9" ht="16.5" thickBot="1" x14ac:dyDescent="0.25">
      <c r="C437" s="39" t="s">
        <v>511</v>
      </c>
      <c r="D437" s="28" t="s">
        <v>466</v>
      </c>
      <c r="E437" s="7" t="s">
        <v>75</v>
      </c>
      <c r="F437" s="7" t="s">
        <v>76</v>
      </c>
      <c r="G437" s="45">
        <v>1910101590</v>
      </c>
      <c r="H437" s="7" t="s">
        <v>496</v>
      </c>
      <c r="I437" s="3">
        <v>806</v>
      </c>
    </row>
    <row r="438" spans="3:9" ht="16.5" thickBot="1" x14ac:dyDescent="0.25">
      <c r="C438" s="281" t="s">
        <v>48</v>
      </c>
      <c r="D438" s="28" t="s">
        <v>466</v>
      </c>
      <c r="E438" s="7" t="s">
        <v>75</v>
      </c>
      <c r="F438" s="7" t="s">
        <v>76</v>
      </c>
      <c r="G438" s="45">
        <v>1910101590</v>
      </c>
      <c r="H438" s="7">
        <v>850</v>
      </c>
      <c r="I438" s="3">
        <v>693</v>
      </c>
    </row>
    <row r="439" spans="3:9" ht="142.5" thickBot="1" x14ac:dyDescent="0.25">
      <c r="C439" s="114" t="s">
        <v>55</v>
      </c>
      <c r="D439" s="28" t="s">
        <v>466</v>
      </c>
      <c r="E439" s="8" t="s">
        <v>75</v>
      </c>
      <c r="F439" s="8" t="s">
        <v>76</v>
      </c>
      <c r="G439" s="11">
        <v>1910106590</v>
      </c>
      <c r="H439" s="8"/>
      <c r="I439" s="1">
        <f>SUM(I440:I442)</f>
        <v>7969</v>
      </c>
    </row>
    <row r="440" spans="3:9" ht="48" thickBot="1" x14ac:dyDescent="0.25">
      <c r="C440" s="281" t="s">
        <v>56</v>
      </c>
      <c r="D440" s="28" t="s">
        <v>466</v>
      </c>
      <c r="E440" s="7" t="s">
        <v>75</v>
      </c>
      <c r="F440" s="7" t="s">
        <v>76</v>
      </c>
      <c r="G440" s="45">
        <v>1910106590</v>
      </c>
      <c r="H440" s="7">
        <v>111</v>
      </c>
      <c r="I440" s="3">
        <v>5998</v>
      </c>
    </row>
    <row r="441" spans="3:9" ht="63.75" thickBot="1" x14ac:dyDescent="0.25">
      <c r="C441" s="282" t="s">
        <v>10</v>
      </c>
      <c r="D441" s="28" t="s">
        <v>466</v>
      </c>
      <c r="E441" s="7" t="s">
        <v>75</v>
      </c>
      <c r="F441" s="7" t="s">
        <v>76</v>
      </c>
      <c r="G441" s="45">
        <v>1910106590</v>
      </c>
      <c r="H441" s="7">
        <v>119</v>
      </c>
      <c r="I441" s="3">
        <v>1811</v>
      </c>
    </row>
    <row r="442" spans="3:9" ht="32.25" thickBot="1" x14ac:dyDescent="0.25">
      <c r="C442" s="39" t="s">
        <v>13</v>
      </c>
      <c r="D442" s="28" t="s">
        <v>466</v>
      </c>
      <c r="E442" s="7" t="s">
        <v>75</v>
      </c>
      <c r="F442" s="7" t="s">
        <v>76</v>
      </c>
      <c r="G442" s="45">
        <v>1910106590</v>
      </c>
      <c r="H442" s="7">
        <v>244</v>
      </c>
      <c r="I442" s="3">
        <v>160</v>
      </c>
    </row>
    <row r="443" spans="3:9" ht="16.5" thickBot="1" x14ac:dyDescent="0.25">
      <c r="C443" s="114" t="s">
        <v>31</v>
      </c>
      <c r="D443" s="28" t="s">
        <v>466</v>
      </c>
      <c r="E443" s="8">
        <v>10</v>
      </c>
      <c r="F443" s="8" t="s">
        <v>73</v>
      </c>
      <c r="G443" s="8"/>
      <c r="H443" s="8"/>
      <c r="I443" s="1">
        <v>150</v>
      </c>
    </row>
    <row r="444" spans="3:9" ht="16.5" thickBot="1" x14ac:dyDescent="0.25">
      <c r="C444" s="114" t="s">
        <v>35</v>
      </c>
      <c r="D444" s="28" t="s">
        <v>466</v>
      </c>
      <c r="E444" s="8">
        <v>10</v>
      </c>
      <c r="F444" s="8" t="s">
        <v>73</v>
      </c>
      <c r="G444" s="8"/>
      <c r="H444" s="8"/>
      <c r="I444" s="1">
        <v>150</v>
      </c>
    </row>
    <row r="445" spans="3:9" ht="48" thickBot="1" x14ac:dyDescent="0.25">
      <c r="C445" s="114" t="s">
        <v>57</v>
      </c>
      <c r="D445" s="28" t="s">
        <v>466</v>
      </c>
      <c r="E445" s="8">
        <v>10</v>
      </c>
      <c r="F445" s="8" t="s">
        <v>73</v>
      </c>
      <c r="G445" s="8">
        <v>2230171540</v>
      </c>
      <c r="H445" s="8"/>
      <c r="I445" s="1">
        <v>150</v>
      </c>
    </row>
    <row r="446" spans="3:9" ht="32.25" thickBot="1" x14ac:dyDescent="0.25">
      <c r="C446" s="5" t="s">
        <v>34</v>
      </c>
      <c r="D446" s="28" t="s">
        <v>466</v>
      </c>
      <c r="E446" s="7">
        <v>10</v>
      </c>
      <c r="F446" s="7" t="s">
        <v>73</v>
      </c>
      <c r="G446" s="7">
        <v>2230171540</v>
      </c>
      <c r="H446" s="7">
        <v>313</v>
      </c>
      <c r="I446" s="3">
        <v>150</v>
      </c>
    </row>
    <row r="447" spans="3:9" ht="16.5" thickBot="1" x14ac:dyDescent="0.25">
      <c r="C447" s="156" t="s">
        <v>63</v>
      </c>
      <c r="D447" s="152" t="s">
        <v>178</v>
      </c>
      <c r="E447" s="152" t="s">
        <v>75</v>
      </c>
      <c r="F447" s="152" t="s">
        <v>117</v>
      </c>
      <c r="G447" s="152"/>
      <c r="H447" s="152"/>
      <c r="I447" s="154">
        <f>SUM(I448+I466+I483+I500+I517+I534+I550+I567+I584+I601+I619+I636+I652+I673+I690+I707+I725+I741+I758+I775+I792+I808)</f>
        <v>442312.80800000008</v>
      </c>
    </row>
    <row r="448" spans="3:9" ht="16.5" thickBot="1" x14ac:dyDescent="0.25">
      <c r="C448" s="156" t="s">
        <v>399</v>
      </c>
      <c r="D448" s="152" t="s">
        <v>119</v>
      </c>
      <c r="E448" s="152" t="s">
        <v>75</v>
      </c>
      <c r="F448" s="152" t="s">
        <v>117</v>
      </c>
      <c r="G448" s="152"/>
      <c r="H448" s="152"/>
      <c r="I448" s="154">
        <f>SUM(I464+I457+I449+I461)</f>
        <v>43420.627999999997</v>
      </c>
    </row>
    <row r="449" spans="3:9" ht="16.5" thickBot="1" x14ac:dyDescent="0.25">
      <c r="C449" s="31"/>
      <c r="D449" s="26" t="s">
        <v>119</v>
      </c>
      <c r="E449" s="26" t="s">
        <v>75</v>
      </c>
      <c r="F449" s="26" t="s">
        <v>117</v>
      </c>
      <c r="G449" s="64">
        <v>1920202590</v>
      </c>
      <c r="H449" s="26"/>
      <c r="I449" s="238">
        <f>SUM(I450:I456)</f>
        <v>3652.0279999999998</v>
      </c>
    </row>
    <row r="450" spans="3:9" ht="48" thickBot="1" x14ac:dyDescent="0.25">
      <c r="C450" s="5" t="s">
        <v>56</v>
      </c>
      <c r="D450" s="28" t="s">
        <v>119</v>
      </c>
      <c r="E450" s="7" t="s">
        <v>75</v>
      </c>
      <c r="F450" s="7" t="s">
        <v>117</v>
      </c>
      <c r="G450" s="37">
        <v>1920202590</v>
      </c>
      <c r="H450" s="7" t="s">
        <v>80</v>
      </c>
      <c r="I450" s="101">
        <v>1330</v>
      </c>
    </row>
    <row r="451" spans="3:9" ht="63.75" thickBot="1" x14ac:dyDescent="0.25">
      <c r="C451" s="39" t="s">
        <v>10</v>
      </c>
      <c r="D451" s="28" t="s">
        <v>119</v>
      </c>
      <c r="E451" s="7" t="s">
        <v>75</v>
      </c>
      <c r="F451" s="7" t="s">
        <v>117</v>
      </c>
      <c r="G451" s="37">
        <v>1920202590</v>
      </c>
      <c r="H451" s="7" t="s">
        <v>463</v>
      </c>
      <c r="I451" s="101">
        <v>402</v>
      </c>
    </row>
    <row r="452" spans="3:9" ht="48" thickBot="1" x14ac:dyDescent="0.25">
      <c r="C452" s="128" t="s">
        <v>395</v>
      </c>
      <c r="D452" s="28" t="s">
        <v>119</v>
      </c>
      <c r="E452" s="7" t="s">
        <v>75</v>
      </c>
      <c r="F452" s="7" t="s">
        <v>117</v>
      </c>
      <c r="G452" s="37"/>
      <c r="H452" s="7" t="s">
        <v>396</v>
      </c>
      <c r="I452" s="101">
        <v>200</v>
      </c>
    </row>
    <row r="453" spans="3:9" ht="32.25" thickBot="1" x14ac:dyDescent="0.25">
      <c r="C453" s="39" t="s">
        <v>13</v>
      </c>
      <c r="D453" s="28" t="s">
        <v>119</v>
      </c>
      <c r="E453" s="7" t="s">
        <v>75</v>
      </c>
      <c r="F453" s="7" t="s">
        <v>117</v>
      </c>
      <c r="G453" s="37">
        <v>1920202590</v>
      </c>
      <c r="H453" s="7" t="s">
        <v>121</v>
      </c>
      <c r="I453" s="3">
        <v>312</v>
      </c>
    </row>
    <row r="454" spans="3:9" ht="16.5" thickBot="1" x14ac:dyDescent="0.25">
      <c r="C454" s="39" t="s">
        <v>511</v>
      </c>
      <c r="D454" s="28" t="s">
        <v>119</v>
      </c>
      <c r="E454" s="7" t="s">
        <v>75</v>
      </c>
      <c r="F454" s="7" t="s">
        <v>117</v>
      </c>
      <c r="G454" s="37">
        <v>1920202590</v>
      </c>
      <c r="H454" s="7" t="s">
        <v>496</v>
      </c>
      <c r="I454" s="3">
        <v>943</v>
      </c>
    </row>
    <row r="455" spans="3:9" ht="48" thickBot="1" x14ac:dyDescent="0.25">
      <c r="C455" s="116" t="s">
        <v>483</v>
      </c>
      <c r="D455" s="160" t="s">
        <v>119</v>
      </c>
      <c r="E455" s="132" t="s">
        <v>75</v>
      </c>
      <c r="F455" s="132" t="s">
        <v>117</v>
      </c>
      <c r="G455" s="245">
        <v>1920202590</v>
      </c>
      <c r="H455" s="132" t="s">
        <v>484</v>
      </c>
      <c r="I455" s="131">
        <v>153.02799999999999</v>
      </c>
    </row>
    <row r="456" spans="3:9" ht="16.5" thickBot="1" x14ac:dyDescent="0.25">
      <c r="C456" s="281" t="s">
        <v>48</v>
      </c>
      <c r="D456" s="28" t="s">
        <v>119</v>
      </c>
      <c r="E456" s="7" t="s">
        <v>75</v>
      </c>
      <c r="F456" s="7" t="s">
        <v>117</v>
      </c>
      <c r="G456" s="37">
        <v>1920202590</v>
      </c>
      <c r="H456" s="7" t="s">
        <v>120</v>
      </c>
      <c r="I456" s="3">
        <v>312</v>
      </c>
    </row>
    <row r="457" spans="3:9" ht="126.75" thickBot="1" x14ac:dyDescent="0.25">
      <c r="C457" s="114" t="s">
        <v>64</v>
      </c>
      <c r="D457" s="26" t="s">
        <v>119</v>
      </c>
      <c r="E457" s="8" t="s">
        <v>75</v>
      </c>
      <c r="F457" s="8" t="s">
        <v>117</v>
      </c>
      <c r="G457" s="4">
        <v>1920206590</v>
      </c>
      <c r="H457" s="2"/>
      <c r="I457" s="1">
        <f>SUM(I458:I460)</f>
        <v>35485.199999999997</v>
      </c>
    </row>
    <row r="458" spans="3:9" ht="48" thickBot="1" x14ac:dyDescent="0.25">
      <c r="C458" s="5" t="s">
        <v>56</v>
      </c>
      <c r="D458" s="28" t="s">
        <v>119</v>
      </c>
      <c r="E458" s="7" t="s">
        <v>75</v>
      </c>
      <c r="F458" s="7" t="s">
        <v>117</v>
      </c>
      <c r="G458" s="3">
        <v>1920206590</v>
      </c>
      <c r="H458" s="3">
        <v>111</v>
      </c>
      <c r="I458" s="3">
        <v>26711</v>
      </c>
    </row>
    <row r="459" spans="3:9" ht="63.75" thickBot="1" x14ac:dyDescent="0.25">
      <c r="C459" s="39" t="s">
        <v>10</v>
      </c>
      <c r="D459" s="28" t="s">
        <v>119</v>
      </c>
      <c r="E459" s="7" t="s">
        <v>75</v>
      </c>
      <c r="F459" s="7" t="s">
        <v>117</v>
      </c>
      <c r="G459" s="3">
        <v>1920206590</v>
      </c>
      <c r="H459" s="3">
        <v>119</v>
      </c>
      <c r="I459" s="3">
        <v>8067</v>
      </c>
    </row>
    <row r="460" spans="3:9" ht="32.25" thickBot="1" x14ac:dyDescent="0.25">
      <c r="C460" s="39" t="s">
        <v>13</v>
      </c>
      <c r="D460" s="28" t="s">
        <v>119</v>
      </c>
      <c r="E460" s="7" t="s">
        <v>75</v>
      </c>
      <c r="F460" s="7" t="s">
        <v>117</v>
      </c>
      <c r="G460" s="3">
        <v>1920206590</v>
      </c>
      <c r="H460" s="3">
        <v>244</v>
      </c>
      <c r="I460" s="3">
        <v>707.2</v>
      </c>
    </row>
    <row r="461" spans="3:9" ht="79.5" thickBot="1" x14ac:dyDescent="0.25">
      <c r="C461" s="283" t="s">
        <v>531</v>
      </c>
      <c r="D461" s="160" t="s">
        <v>119</v>
      </c>
      <c r="E461" s="132" t="s">
        <v>75</v>
      </c>
      <c r="F461" s="132" t="s">
        <v>117</v>
      </c>
      <c r="G461" s="143" t="s">
        <v>535</v>
      </c>
      <c r="H461" s="131"/>
      <c r="I461" s="131">
        <f>SUM(I462:I463)</f>
        <v>1953</v>
      </c>
    </row>
    <row r="462" spans="3:9" ht="48" thickBot="1" x14ac:dyDescent="0.25">
      <c r="C462" s="39" t="s">
        <v>229</v>
      </c>
      <c r="D462" s="28" t="s">
        <v>119</v>
      </c>
      <c r="E462" s="7" t="s">
        <v>75</v>
      </c>
      <c r="F462" s="7" t="s">
        <v>117</v>
      </c>
      <c r="G462" s="147" t="s">
        <v>535</v>
      </c>
      <c r="H462" s="3">
        <v>111</v>
      </c>
      <c r="I462" s="3">
        <v>1500</v>
      </c>
    </row>
    <row r="463" spans="3:9" ht="63.75" thickBot="1" x14ac:dyDescent="0.25">
      <c r="C463" s="39" t="s">
        <v>10</v>
      </c>
      <c r="D463" s="28" t="s">
        <v>119</v>
      </c>
      <c r="E463" s="7" t="s">
        <v>75</v>
      </c>
      <c r="F463" s="7" t="s">
        <v>117</v>
      </c>
      <c r="G463" s="147" t="s">
        <v>535</v>
      </c>
      <c r="H463" s="3">
        <v>119</v>
      </c>
      <c r="I463" s="3">
        <v>453</v>
      </c>
    </row>
    <row r="464" spans="3:9" ht="79.5" thickBot="1" x14ac:dyDescent="0.25">
      <c r="C464" s="120" t="s">
        <v>533</v>
      </c>
      <c r="D464" s="266" t="s">
        <v>119</v>
      </c>
      <c r="E464" s="266" t="s">
        <v>75</v>
      </c>
      <c r="F464" s="266" t="s">
        <v>117</v>
      </c>
      <c r="G464" s="143" t="s">
        <v>534</v>
      </c>
      <c r="H464" s="267"/>
      <c r="I464" s="267">
        <v>2330.4</v>
      </c>
    </row>
    <row r="465" spans="3:9" ht="32.25" thickBot="1" x14ac:dyDescent="0.25">
      <c r="C465" s="39" t="s">
        <v>13</v>
      </c>
      <c r="D465" s="28" t="s">
        <v>119</v>
      </c>
      <c r="E465" s="7" t="s">
        <v>75</v>
      </c>
      <c r="F465" s="7" t="s">
        <v>117</v>
      </c>
      <c r="G465" s="147" t="s">
        <v>534</v>
      </c>
      <c r="H465" s="3">
        <v>244</v>
      </c>
      <c r="I465" s="268">
        <v>2330.4</v>
      </c>
    </row>
    <row r="466" spans="3:9" ht="16.5" thickBot="1" x14ac:dyDescent="0.25">
      <c r="C466" s="100" t="s">
        <v>400</v>
      </c>
      <c r="D466" s="98" t="s">
        <v>123</v>
      </c>
      <c r="E466" s="98" t="s">
        <v>75</v>
      </c>
      <c r="F466" s="98" t="s">
        <v>117</v>
      </c>
      <c r="G466" s="98"/>
      <c r="H466" s="98"/>
      <c r="I466" s="157">
        <f>SUM(I481+I474+I467+I478)</f>
        <v>67663.624000000011</v>
      </c>
    </row>
    <row r="467" spans="3:9" ht="16.5" thickBot="1" x14ac:dyDescent="0.25">
      <c r="C467" s="31"/>
      <c r="D467" s="26" t="s">
        <v>123</v>
      </c>
      <c r="E467" s="15" t="s">
        <v>75</v>
      </c>
      <c r="F467" s="15" t="s">
        <v>117</v>
      </c>
      <c r="G467" s="32">
        <v>1920202590</v>
      </c>
      <c r="H467" s="27"/>
      <c r="I467" s="158">
        <f>SUM(I468:I473)</f>
        <v>7380.17</v>
      </c>
    </row>
    <row r="468" spans="3:9" ht="48" thickBot="1" x14ac:dyDescent="0.25">
      <c r="C468" s="5" t="s">
        <v>56</v>
      </c>
      <c r="D468" s="28" t="s">
        <v>123</v>
      </c>
      <c r="E468" s="7" t="s">
        <v>75</v>
      </c>
      <c r="F468" s="7" t="s">
        <v>117</v>
      </c>
      <c r="G468" s="37">
        <v>1920202590</v>
      </c>
      <c r="H468" s="28" t="s">
        <v>80</v>
      </c>
      <c r="I468" s="227">
        <v>1656</v>
      </c>
    </row>
    <row r="469" spans="3:9" ht="63.75" thickBot="1" x14ac:dyDescent="0.25">
      <c r="C469" s="39" t="s">
        <v>10</v>
      </c>
      <c r="D469" s="28" t="s">
        <v>123</v>
      </c>
      <c r="E469" s="7" t="s">
        <v>75</v>
      </c>
      <c r="F469" s="7" t="s">
        <v>117</v>
      </c>
      <c r="G469" s="37">
        <v>1920202590</v>
      </c>
      <c r="H469" s="28" t="s">
        <v>463</v>
      </c>
      <c r="I469" s="227">
        <v>501</v>
      </c>
    </row>
    <row r="470" spans="3:9" ht="32.25" thickBot="1" x14ac:dyDescent="0.25">
      <c r="C470" s="39" t="s">
        <v>13</v>
      </c>
      <c r="D470" s="28" t="s">
        <v>123</v>
      </c>
      <c r="E470" s="7" t="s">
        <v>75</v>
      </c>
      <c r="F470" s="7" t="s">
        <v>117</v>
      </c>
      <c r="G470" s="37">
        <v>1920202590</v>
      </c>
      <c r="H470" s="7" t="s">
        <v>121</v>
      </c>
      <c r="I470" s="3">
        <v>1187</v>
      </c>
    </row>
    <row r="471" spans="3:9" ht="16.5" thickBot="1" x14ac:dyDescent="0.25">
      <c r="C471" s="39" t="s">
        <v>511</v>
      </c>
      <c r="D471" s="28" t="s">
        <v>123</v>
      </c>
      <c r="E471" s="7" t="s">
        <v>75</v>
      </c>
      <c r="F471" s="7" t="s">
        <v>117</v>
      </c>
      <c r="G471" s="37">
        <v>1920202590</v>
      </c>
      <c r="H471" s="7" t="s">
        <v>496</v>
      </c>
      <c r="I471" s="3">
        <v>1496</v>
      </c>
    </row>
    <row r="472" spans="3:9" ht="48" thickBot="1" x14ac:dyDescent="0.25">
      <c r="C472" s="116" t="s">
        <v>483</v>
      </c>
      <c r="D472" s="160" t="s">
        <v>123</v>
      </c>
      <c r="E472" s="132" t="s">
        <v>75</v>
      </c>
      <c r="F472" s="132" t="s">
        <v>117</v>
      </c>
      <c r="G472" s="245">
        <v>1920202590</v>
      </c>
      <c r="H472" s="132" t="s">
        <v>484</v>
      </c>
      <c r="I472" s="131">
        <v>248.67</v>
      </c>
    </row>
    <row r="473" spans="3:9" ht="16.5" thickBot="1" x14ac:dyDescent="0.25">
      <c r="C473" s="281" t="s">
        <v>48</v>
      </c>
      <c r="D473" s="28" t="s">
        <v>123</v>
      </c>
      <c r="E473" s="7" t="s">
        <v>75</v>
      </c>
      <c r="F473" s="7" t="s">
        <v>117</v>
      </c>
      <c r="G473" s="37">
        <v>1920202590</v>
      </c>
      <c r="H473" s="7" t="s">
        <v>120</v>
      </c>
      <c r="I473" s="3">
        <v>2291.5</v>
      </c>
    </row>
    <row r="474" spans="3:9" ht="126.75" thickBot="1" x14ac:dyDescent="0.25">
      <c r="C474" s="114" t="s">
        <v>64</v>
      </c>
      <c r="D474" s="26" t="s">
        <v>123</v>
      </c>
      <c r="E474" s="8" t="s">
        <v>75</v>
      </c>
      <c r="F474" s="8" t="s">
        <v>117</v>
      </c>
      <c r="G474" s="4">
        <v>1920206590</v>
      </c>
      <c r="H474" s="2"/>
      <c r="I474" s="1">
        <f>SUM(I475:I477)</f>
        <v>52076.800000000003</v>
      </c>
    </row>
    <row r="475" spans="3:9" ht="48" thickBot="1" x14ac:dyDescent="0.25">
      <c r="C475" s="5" t="s">
        <v>56</v>
      </c>
      <c r="D475" s="28" t="s">
        <v>123</v>
      </c>
      <c r="E475" s="7" t="s">
        <v>75</v>
      </c>
      <c r="F475" s="7" t="s">
        <v>117</v>
      </c>
      <c r="G475" s="3">
        <v>1920206590</v>
      </c>
      <c r="H475" s="3">
        <v>111</v>
      </c>
      <c r="I475" s="3">
        <v>38975</v>
      </c>
    </row>
    <row r="476" spans="3:9" ht="63.75" thickBot="1" x14ac:dyDescent="0.25">
      <c r="C476" s="39" t="s">
        <v>10</v>
      </c>
      <c r="D476" s="28" t="s">
        <v>123</v>
      </c>
      <c r="E476" s="7" t="s">
        <v>75</v>
      </c>
      <c r="F476" s="7" t="s">
        <v>117</v>
      </c>
      <c r="G476" s="3">
        <v>1920206590</v>
      </c>
      <c r="H476" s="3">
        <v>119</v>
      </c>
      <c r="I476" s="3">
        <v>11771</v>
      </c>
    </row>
    <row r="477" spans="3:9" ht="32.25" thickBot="1" x14ac:dyDescent="0.25">
      <c r="C477" s="39" t="s">
        <v>13</v>
      </c>
      <c r="D477" s="28" t="s">
        <v>123</v>
      </c>
      <c r="E477" s="7" t="s">
        <v>75</v>
      </c>
      <c r="F477" s="7" t="s">
        <v>117</v>
      </c>
      <c r="G477" s="3">
        <v>1920206590</v>
      </c>
      <c r="H477" s="3">
        <v>244</v>
      </c>
      <c r="I477" s="3">
        <v>1330.8</v>
      </c>
    </row>
    <row r="478" spans="3:9" ht="79.5" thickBot="1" x14ac:dyDescent="0.25">
      <c r="C478" s="283" t="s">
        <v>531</v>
      </c>
      <c r="D478" s="160" t="s">
        <v>123</v>
      </c>
      <c r="E478" s="132" t="s">
        <v>75</v>
      </c>
      <c r="F478" s="132" t="s">
        <v>117</v>
      </c>
      <c r="G478" s="143" t="s">
        <v>535</v>
      </c>
      <c r="H478" s="131"/>
      <c r="I478" s="131">
        <f>SUM(I479:I480)</f>
        <v>3258.884</v>
      </c>
    </row>
    <row r="479" spans="3:9" ht="48" thickBot="1" x14ac:dyDescent="0.25">
      <c r="C479" s="39" t="s">
        <v>229</v>
      </c>
      <c r="D479" s="28" t="s">
        <v>123</v>
      </c>
      <c r="E479" s="7" t="s">
        <v>75</v>
      </c>
      <c r="F479" s="7" t="s">
        <v>117</v>
      </c>
      <c r="G479" s="147" t="s">
        <v>535</v>
      </c>
      <c r="H479" s="3">
        <v>111</v>
      </c>
      <c r="I479" s="3">
        <v>2503</v>
      </c>
    </row>
    <row r="480" spans="3:9" ht="63.75" thickBot="1" x14ac:dyDescent="0.25">
      <c r="C480" s="39" t="s">
        <v>10</v>
      </c>
      <c r="D480" s="28" t="s">
        <v>123</v>
      </c>
      <c r="E480" s="7" t="s">
        <v>75</v>
      </c>
      <c r="F480" s="7" t="s">
        <v>117</v>
      </c>
      <c r="G480" s="147" t="s">
        <v>535</v>
      </c>
      <c r="H480" s="3">
        <v>119</v>
      </c>
      <c r="I480" s="3">
        <v>755.88400000000001</v>
      </c>
    </row>
    <row r="481" spans="3:9" ht="79.5" thickBot="1" x14ac:dyDescent="0.25">
      <c r="C481" s="120" t="s">
        <v>533</v>
      </c>
      <c r="D481" s="266" t="s">
        <v>123</v>
      </c>
      <c r="E481" s="266" t="s">
        <v>75</v>
      </c>
      <c r="F481" s="266" t="s">
        <v>117</v>
      </c>
      <c r="G481" s="143" t="s">
        <v>534</v>
      </c>
      <c r="H481" s="267"/>
      <c r="I481" s="267">
        <v>4947.7700000000004</v>
      </c>
    </row>
    <row r="482" spans="3:9" ht="32.25" thickBot="1" x14ac:dyDescent="0.25">
      <c r="C482" s="39" t="s">
        <v>13</v>
      </c>
      <c r="D482" s="28" t="s">
        <v>123</v>
      </c>
      <c r="E482" s="7" t="s">
        <v>75</v>
      </c>
      <c r="F482" s="7" t="s">
        <v>117</v>
      </c>
      <c r="G482" s="147" t="s">
        <v>534</v>
      </c>
      <c r="H482" s="3">
        <v>244</v>
      </c>
      <c r="I482" s="268">
        <v>4947.7700000000004</v>
      </c>
    </row>
    <row r="483" spans="3:9" ht="16.5" thickBot="1" x14ac:dyDescent="0.25">
      <c r="C483" s="100" t="s">
        <v>124</v>
      </c>
      <c r="D483" s="98" t="s">
        <v>125</v>
      </c>
      <c r="E483" s="98" t="s">
        <v>75</v>
      </c>
      <c r="F483" s="98" t="s">
        <v>117</v>
      </c>
      <c r="G483" s="98"/>
      <c r="H483" s="98"/>
      <c r="I483" s="244">
        <f>SUM(I498+I491+I484+I495)</f>
        <v>42672.249999999993</v>
      </c>
    </row>
    <row r="484" spans="3:9" ht="16.5" thickBot="1" x14ac:dyDescent="0.25">
      <c r="C484" s="31"/>
      <c r="D484" s="26" t="s">
        <v>125</v>
      </c>
      <c r="E484" s="15" t="s">
        <v>75</v>
      </c>
      <c r="F484" s="15" t="s">
        <v>117</v>
      </c>
      <c r="G484" s="32">
        <v>1920202590</v>
      </c>
      <c r="H484" s="27"/>
      <c r="I484" s="238">
        <f>SUM(I485:I490)</f>
        <v>4230.34</v>
      </c>
    </row>
    <row r="485" spans="3:9" ht="48" thickBot="1" x14ac:dyDescent="0.25">
      <c r="C485" s="5" t="s">
        <v>56</v>
      </c>
      <c r="D485" s="28" t="s">
        <v>125</v>
      </c>
      <c r="E485" s="19" t="s">
        <v>75</v>
      </c>
      <c r="F485" s="19" t="s">
        <v>117</v>
      </c>
      <c r="G485" s="199">
        <v>1920202590</v>
      </c>
      <c r="H485" s="28" t="s">
        <v>80</v>
      </c>
      <c r="I485" s="101">
        <v>1277</v>
      </c>
    </row>
    <row r="486" spans="3:9" ht="63.75" thickBot="1" x14ac:dyDescent="0.25">
      <c r="C486" s="39" t="s">
        <v>10</v>
      </c>
      <c r="D486" s="28" t="s">
        <v>125</v>
      </c>
      <c r="E486" s="19" t="s">
        <v>75</v>
      </c>
      <c r="F486" s="19" t="s">
        <v>117</v>
      </c>
      <c r="G486" s="199">
        <v>1920202590</v>
      </c>
      <c r="H486" s="28" t="s">
        <v>463</v>
      </c>
      <c r="I486" s="101">
        <v>386</v>
      </c>
    </row>
    <row r="487" spans="3:9" ht="32.25" thickBot="1" x14ac:dyDescent="0.25">
      <c r="C487" s="39" t="s">
        <v>13</v>
      </c>
      <c r="D487" s="28" t="s">
        <v>125</v>
      </c>
      <c r="E487" s="7" t="s">
        <v>75</v>
      </c>
      <c r="F487" s="7" t="s">
        <v>117</v>
      </c>
      <c r="G487" s="37">
        <v>1920202590</v>
      </c>
      <c r="H487" s="7" t="s">
        <v>121</v>
      </c>
      <c r="I487" s="3">
        <v>1092</v>
      </c>
    </row>
    <row r="488" spans="3:9" ht="16.5" thickBot="1" x14ac:dyDescent="0.25">
      <c r="C488" s="39" t="s">
        <v>511</v>
      </c>
      <c r="D488" s="28" t="s">
        <v>125</v>
      </c>
      <c r="E488" s="7" t="s">
        <v>75</v>
      </c>
      <c r="F488" s="7" t="s">
        <v>117</v>
      </c>
      <c r="G488" s="37">
        <v>1920202590</v>
      </c>
      <c r="H488" s="7" t="s">
        <v>496</v>
      </c>
      <c r="I488" s="3">
        <v>902</v>
      </c>
    </row>
    <row r="489" spans="3:9" ht="48" thickBot="1" x14ac:dyDescent="0.25">
      <c r="C489" s="116" t="s">
        <v>483</v>
      </c>
      <c r="D489" s="160" t="s">
        <v>125</v>
      </c>
      <c r="E489" s="132" t="s">
        <v>75</v>
      </c>
      <c r="F489" s="132" t="s">
        <v>117</v>
      </c>
      <c r="G489" s="245">
        <v>1920202590</v>
      </c>
      <c r="H489" s="132" t="s">
        <v>484</v>
      </c>
      <c r="I489" s="131">
        <v>497.34</v>
      </c>
    </row>
    <row r="490" spans="3:9" ht="16.5" thickBot="1" x14ac:dyDescent="0.25">
      <c r="C490" s="281" t="s">
        <v>48</v>
      </c>
      <c r="D490" s="28" t="s">
        <v>125</v>
      </c>
      <c r="E490" s="7" t="s">
        <v>75</v>
      </c>
      <c r="F490" s="7" t="s">
        <v>117</v>
      </c>
      <c r="G490" s="37">
        <v>1920202590</v>
      </c>
      <c r="H490" s="7" t="s">
        <v>120</v>
      </c>
      <c r="I490" s="3">
        <v>76</v>
      </c>
    </row>
    <row r="491" spans="3:9" ht="126.75" thickBot="1" x14ac:dyDescent="0.25">
      <c r="C491" s="114" t="s">
        <v>64</v>
      </c>
      <c r="D491" s="26" t="s">
        <v>125</v>
      </c>
      <c r="E491" s="8" t="s">
        <v>75</v>
      </c>
      <c r="F491" s="8" t="s">
        <v>117</v>
      </c>
      <c r="G491" s="4">
        <v>1920206590</v>
      </c>
      <c r="H491" s="2"/>
      <c r="I491" s="1">
        <f>SUM(I492:I494)</f>
        <v>33903.699999999997</v>
      </c>
    </row>
    <row r="492" spans="3:9" ht="48" thickBot="1" x14ac:dyDescent="0.25">
      <c r="C492" s="5" t="s">
        <v>56</v>
      </c>
      <c r="D492" s="28" t="s">
        <v>125</v>
      </c>
      <c r="E492" s="7" t="s">
        <v>75</v>
      </c>
      <c r="F492" s="7" t="s">
        <v>117</v>
      </c>
      <c r="G492" s="3">
        <v>1920206590</v>
      </c>
      <c r="H492" s="3">
        <v>111</v>
      </c>
      <c r="I492" s="3">
        <v>25500</v>
      </c>
    </row>
    <row r="493" spans="3:9" ht="63.75" thickBot="1" x14ac:dyDescent="0.25">
      <c r="C493" s="39" t="s">
        <v>10</v>
      </c>
      <c r="D493" s="28" t="s">
        <v>125</v>
      </c>
      <c r="E493" s="7" t="s">
        <v>75</v>
      </c>
      <c r="F493" s="7" t="s">
        <v>117</v>
      </c>
      <c r="G493" s="3">
        <v>1920206590</v>
      </c>
      <c r="H493" s="3">
        <v>119</v>
      </c>
      <c r="I493" s="3">
        <v>7701</v>
      </c>
    </row>
    <row r="494" spans="3:9" ht="32.25" thickBot="1" x14ac:dyDescent="0.25">
      <c r="C494" s="39" t="s">
        <v>13</v>
      </c>
      <c r="D494" s="28" t="s">
        <v>125</v>
      </c>
      <c r="E494" s="7" t="s">
        <v>75</v>
      </c>
      <c r="F494" s="7" t="s">
        <v>117</v>
      </c>
      <c r="G494" s="3">
        <v>1920206590</v>
      </c>
      <c r="H494" s="3">
        <v>244</v>
      </c>
      <c r="I494" s="3">
        <v>702.7</v>
      </c>
    </row>
    <row r="495" spans="3:9" ht="79.5" thickBot="1" x14ac:dyDescent="0.25">
      <c r="C495" s="283" t="s">
        <v>531</v>
      </c>
      <c r="D495" s="160" t="s">
        <v>125</v>
      </c>
      <c r="E495" s="132" t="s">
        <v>75</v>
      </c>
      <c r="F495" s="132" t="s">
        <v>117</v>
      </c>
      <c r="G495" s="143" t="s">
        <v>535</v>
      </c>
      <c r="H495" s="131"/>
      <c r="I495" s="131">
        <f>SUM(I496:I497)</f>
        <v>1874.88</v>
      </c>
    </row>
    <row r="496" spans="3:9" ht="48" thickBot="1" x14ac:dyDescent="0.25">
      <c r="C496" s="39" t="s">
        <v>229</v>
      </c>
      <c r="D496" s="28" t="s">
        <v>125</v>
      </c>
      <c r="E496" s="7" t="s">
        <v>75</v>
      </c>
      <c r="F496" s="7" t="s">
        <v>117</v>
      </c>
      <c r="G496" s="147" t="s">
        <v>535</v>
      </c>
      <c r="H496" s="3">
        <v>111</v>
      </c>
      <c r="I496" s="3">
        <v>1440</v>
      </c>
    </row>
    <row r="497" spans="3:9" ht="63.75" thickBot="1" x14ac:dyDescent="0.25">
      <c r="C497" s="39" t="s">
        <v>10</v>
      </c>
      <c r="D497" s="28" t="s">
        <v>125</v>
      </c>
      <c r="E497" s="7" t="s">
        <v>75</v>
      </c>
      <c r="F497" s="7" t="s">
        <v>117</v>
      </c>
      <c r="G497" s="147" t="s">
        <v>535</v>
      </c>
      <c r="H497" s="3">
        <v>119</v>
      </c>
      <c r="I497" s="3">
        <v>434.88</v>
      </c>
    </row>
    <row r="498" spans="3:9" ht="79.5" thickBot="1" x14ac:dyDescent="0.25">
      <c r="C498" s="120" t="s">
        <v>533</v>
      </c>
      <c r="D498" s="266" t="s">
        <v>125</v>
      </c>
      <c r="E498" s="266" t="s">
        <v>75</v>
      </c>
      <c r="F498" s="266" t="s">
        <v>117</v>
      </c>
      <c r="G498" s="143" t="s">
        <v>534</v>
      </c>
      <c r="H498" s="267"/>
      <c r="I498" s="267">
        <v>2663.33</v>
      </c>
    </row>
    <row r="499" spans="3:9" ht="32.25" thickBot="1" x14ac:dyDescent="0.25">
      <c r="C499" s="39" t="s">
        <v>13</v>
      </c>
      <c r="D499" s="28" t="s">
        <v>125</v>
      </c>
      <c r="E499" s="7" t="s">
        <v>75</v>
      </c>
      <c r="F499" s="7" t="s">
        <v>117</v>
      </c>
      <c r="G499" s="147" t="s">
        <v>534</v>
      </c>
      <c r="H499" s="3">
        <v>244</v>
      </c>
      <c r="I499" s="268">
        <v>2663.33</v>
      </c>
    </row>
    <row r="500" spans="3:9" ht="16.5" thickBot="1" x14ac:dyDescent="0.25">
      <c r="C500" s="100" t="s">
        <v>126</v>
      </c>
      <c r="D500" s="98" t="s">
        <v>127</v>
      </c>
      <c r="E500" s="98" t="s">
        <v>75</v>
      </c>
      <c r="F500" s="98" t="s">
        <v>117</v>
      </c>
      <c r="G500" s="98"/>
      <c r="H500" s="98"/>
      <c r="I500" s="99">
        <f>SUM(I515+I508+I501+I512)</f>
        <v>14249.759999999998</v>
      </c>
    </row>
    <row r="501" spans="3:9" ht="16.5" thickBot="1" x14ac:dyDescent="0.25">
      <c r="C501" s="31"/>
      <c r="D501" s="26" t="s">
        <v>127</v>
      </c>
      <c r="E501" s="15" t="s">
        <v>75</v>
      </c>
      <c r="F501" s="15" t="s">
        <v>117</v>
      </c>
      <c r="G501" s="32">
        <v>1920202590</v>
      </c>
      <c r="H501" s="27"/>
      <c r="I501" s="52">
        <f>SUM(I502:I507)</f>
        <v>1452.5</v>
      </c>
    </row>
    <row r="502" spans="3:9" ht="48" thickBot="1" x14ac:dyDescent="0.25">
      <c r="C502" s="5" t="s">
        <v>56</v>
      </c>
      <c r="D502" s="28" t="s">
        <v>127</v>
      </c>
      <c r="E502" s="7" t="s">
        <v>75</v>
      </c>
      <c r="F502" s="7" t="s">
        <v>117</v>
      </c>
      <c r="G502" s="37">
        <v>1920202590</v>
      </c>
      <c r="H502" s="7" t="s">
        <v>80</v>
      </c>
      <c r="I502" s="101">
        <v>604</v>
      </c>
    </row>
    <row r="503" spans="3:9" ht="63.75" thickBot="1" x14ac:dyDescent="0.25">
      <c r="C503" s="39" t="s">
        <v>10</v>
      </c>
      <c r="D503" s="28" t="s">
        <v>127</v>
      </c>
      <c r="E503" s="7" t="s">
        <v>75</v>
      </c>
      <c r="F503" s="7" t="s">
        <v>117</v>
      </c>
      <c r="G503" s="37">
        <v>1920202590</v>
      </c>
      <c r="H503" s="7" t="s">
        <v>463</v>
      </c>
      <c r="I503" s="101">
        <v>183</v>
      </c>
    </row>
    <row r="504" spans="3:9" ht="48" thickBot="1" x14ac:dyDescent="0.25">
      <c r="C504" s="128" t="s">
        <v>395</v>
      </c>
      <c r="D504" s="28" t="s">
        <v>127</v>
      </c>
      <c r="E504" s="7" t="s">
        <v>75</v>
      </c>
      <c r="F504" s="7" t="s">
        <v>117</v>
      </c>
      <c r="G504" s="37">
        <v>1920202590</v>
      </c>
      <c r="H504" s="7" t="s">
        <v>396</v>
      </c>
      <c r="I504" s="101">
        <v>200</v>
      </c>
    </row>
    <row r="505" spans="3:9" ht="32.25" thickBot="1" x14ac:dyDescent="0.25">
      <c r="C505" s="39" t="s">
        <v>13</v>
      </c>
      <c r="D505" s="28" t="s">
        <v>127</v>
      </c>
      <c r="E505" s="7" t="s">
        <v>75</v>
      </c>
      <c r="F505" s="7" t="s">
        <v>117</v>
      </c>
      <c r="G505" s="37">
        <v>1920202590</v>
      </c>
      <c r="H505" s="7" t="s">
        <v>121</v>
      </c>
      <c r="I505" s="3">
        <v>208</v>
      </c>
    </row>
    <row r="506" spans="3:9" ht="16.5" thickBot="1" x14ac:dyDescent="0.25">
      <c r="C506" s="39" t="s">
        <v>511</v>
      </c>
      <c r="D506" s="28" t="s">
        <v>127</v>
      </c>
      <c r="E506" s="7" t="s">
        <v>75</v>
      </c>
      <c r="F506" s="7" t="s">
        <v>117</v>
      </c>
      <c r="G506" s="37">
        <v>1920202590</v>
      </c>
      <c r="H506" s="7" t="s">
        <v>496</v>
      </c>
      <c r="I506" s="3">
        <v>213</v>
      </c>
    </row>
    <row r="507" spans="3:9" ht="16.5" thickBot="1" x14ac:dyDescent="0.25">
      <c r="C507" s="281" t="s">
        <v>48</v>
      </c>
      <c r="D507" s="28" t="s">
        <v>127</v>
      </c>
      <c r="E507" s="7" t="s">
        <v>75</v>
      </c>
      <c r="F507" s="7" t="s">
        <v>117</v>
      </c>
      <c r="G507" s="37">
        <v>1920202590</v>
      </c>
      <c r="H507" s="7" t="s">
        <v>120</v>
      </c>
      <c r="I507" s="3">
        <v>44.5</v>
      </c>
    </row>
    <row r="508" spans="3:9" ht="126.75" thickBot="1" x14ac:dyDescent="0.25">
      <c r="C508" s="114" t="s">
        <v>64</v>
      </c>
      <c r="D508" s="26" t="s">
        <v>127</v>
      </c>
      <c r="E508" s="8" t="s">
        <v>75</v>
      </c>
      <c r="F508" s="8" t="s">
        <v>117</v>
      </c>
      <c r="G508" s="4">
        <v>1920206590</v>
      </c>
      <c r="H508" s="2"/>
      <c r="I508" s="1">
        <f>SUM(I509:I511)</f>
        <v>11444.3</v>
      </c>
    </row>
    <row r="509" spans="3:9" ht="48" thickBot="1" x14ac:dyDescent="0.25">
      <c r="C509" s="5" t="s">
        <v>56</v>
      </c>
      <c r="D509" s="28" t="s">
        <v>127</v>
      </c>
      <c r="E509" s="7" t="s">
        <v>75</v>
      </c>
      <c r="F509" s="7" t="s">
        <v>117</v>
      </c>
      <c r="G509" s="3">
        <v>1920206590</v>
      </c>
      <c r="H509" s="3">
        <v>111</v>
      </c>
      <c r="I509" s="3">
        <v>8704</v>
      </c>
    </row>
    <row r="510" spans="3:9" ht="63.75" thickBot="1" x14ac:dyDescent="0.25">
      <c r="C510" s="39" t="s">
        <v>10</v>
      </c>
      <c r="D510" s="28" t="s">
        <v>127</v>
      </c>
      <c r="E510" s="7" t="s">
        <v>75</v>
      </c>
      <c r="F510" s="7" t="s">
        <v>117</v>
      </c>
      <c r="G510" s="3">
        <v>1920206590</v>
      </c>
      <c r="H510" s="3">
        <v>119</v>
      </c>
      <c r="I510" s="3">
        <v>2630</v>
      </c>
    </row>
    <row r="511" spans="3:9" ht="32.25" thickBot="1" x14ac:dyDescent="0.25">
      <c r="C511" s="39" t="s">
        <v>13</v>
      </c>
      <c r="D511" s="28" t="s">
        <v>127</v>
      </c>
      <c r="E511" s="7" t="s">
        <v>75</v>
      </c>
      <c r="F511" s="7" t="s">
        <v>117</v>
      </c>
      <c r="G511" s="3">
        <v>1920206590</v>
      </c>
      <c r="H511" s="3">
        <v>244</v>
      </c>
      <c r="I511" s="3">
        <v>110.3</v>
      </c>
    </row>
    <row r="512" spans="3:9" ht="79.5" thickBot="1" x14ac:dyDescent="0.25">
      <c r="C512" s="283" t="s">
        <v>531</v>
      </c>
      <c r="D512" s="160" t="s">
        <v>127</v>
      </c>
      <c r="E512" s="132" t="s">
        <v>75</v>
      </c>
      <c r="F512" s="132" t="s">
        <v>117</v>
      </c>
      <c r="G512" s="143" t="s">
        <v>535</v>
      </c>
      <c r="H512" s="131"/>
      <c r="I512" s="131">
        <f>SUM(I513:I514)</f>
        <v>859.31999999999994</v>
      </c>
    </row>
    <row r="513" spans="3:9" ht="48" thickBot="1" x14ac:dyDescent="0.25">
      <c r="C513" s="39" t="s">
        <v>229</v>
      </c>
      <c r="D513" s="28" t="s">
        <v>127</v>
      </c>
      <c r="E513" s="7" t="s">
        <v>75</v>
      </c>
      <c r="F513" s="7" t="s">
        <v>117</v>
      </c>
      <c r="G513" s="147" t="s">
        <v>535</v>
      </c>
      <c r="H513" s="3">
        <v>111</v>
      </c>
      <c r="I513" s="3">
        <v>660</v>
      </c>
    </row>
    <row r="514" spans="3:9" ht="63.75" thickBot="1" x14ac:dyDescent="0.25">
      <c r="C514" s="39" t="s">
        <v>10</v>
      </c>
      <c r="D514" s="28" t="s">
        <v>127</v>
      </c>
      <c r="E514" s="7" t="s">
        <v>75</v>
      </c>
      <c r="F514" s="7" t="s">
        <v>117</v>
      </c>
      <c r="G514" s="147" t="s">
        <v>535</v>
      </c>
      <c r="H514" s="3">
        <v>119</v>
      </c>
      <c r="I514" s="3">
        <v>199.32</v>
      </c>
    </row>
    <row r="515" spans="3:9" ht="79.5" thickBot="1" x14ac:dyDescent="0.25">
      <c r="C515" s="120" t="s">
        <v>533</v>
      </c>
      <c r="D515" s="266" t="s">
        <v>127</v>
      </c>
      <c r="E515" s="266" t="s">
        <v>75</v>
      </c>
      <c r="F515" s="266" t="s">
        <v>117</v>
      </c>
      <c r="G515" s="143" t="s">
        <v>534</v>
      </c>
      <c r="H515" s="267"/>
      <c r="I515" s="267">
        <v>493.64</v>
      </c>
    </row>
    <row r="516" spans="3:9" ht="32.25" thickBot="1" x14ac:dyDescent="0.25">
      <c r="C516" s="39" t="s">
        <v>13</v>
      </c>
      <c r="D516" s="28" t="s">
        <v>127</v>
      </c>
      <c r="E516" s="7" t="s">
        <v>75</v>
      </c>
      <c r="F516" s="7" t="s">
        <v>117</v>
      </c>
      <c r="G516" s="147" t="s">
        <v>534</v>
      </c>
      <c r="H516" s="3">
        <v>244</v>
      </c>
      <c r="I516" s="268">
        <v>493.64</v>
      </c>
    </row>
    <row r="517" spans="3:9" ht="32.25" thickBot="1" x14ac:dyDescent="0.25">
      <c r="C517" s="100" t="s">
        <v>128</v>
      </c>
      <c r="D517" s="98" t="s">
        <v>129</v>
      </c>
      <c r="E517" s="98" t="s">
        <v>75</v>
      </c>
      <c r="F517" s="98" t="s">
        <v>117</v>
      </c>
      <c r="G517" s="98"/>
      <c r="H517" s="98"/>
      <c r="I517" s="244">
        <f>SUM(I532+I525+I518+I529)</f>
        <v>15373.788</v>
      </c>
    </row>
    <row r="518" spans="3:9" ht="16.5" thickBot="1" x14ac:dyDescent="0.25">
      <c r="C518" s="31"/>
      <c r="D518" s="26" t="s">
        <v>129</v>
      </c>
      <c r="E518" s="15" t="s">
        <v>75</v>
      </c>
      <c r="F518" s="15" t="s">
        <v>117</v>
      </c>
      <c r="G518" s="32">
        <v>1920202590</v>
      </c>
      <c r="H518" s="27"/>
      <c r="I518" s="238">
        <f>SUM(I519:I524)</f>
        <v>1786.1279999999999</v>
      </c>
    </row>
    <row r="519" spans="3:9" ht="48" thickBot="1" x14ac:dyDescent="0.25">
      <c r="C519" s="5" t="s">
        <v>56</v>
      </c>
      <c r="D519" s="28" t="s">
        <v>129</v>
      </c>
      <c r="E519" s="7" t="s">
        <v>75</v>
      </c>
      <c r="F519" s="7" t="s">
        <v>117</v>
      </c>
      <c r="G519" s="37">
        <v>1920202590</v>
      </c>
      <c r="H519" s="28" t="s">
        <v>80</v>
      </c>
      <c r="I519" s="101">
        <v>476</v>
      </c>
    </row>
    <row r="520" spans="3:9" ht="63.75" thickBot="1" x14ac:dyDescent="0.25">
      <c r="C520" s="39" t="s">
        <v>10</v>
      </c>
      <c r="D520" s="28" t="s">
        <v>129</v>
      </c>
      <c r="E520" s="7" t="s">
        <v>75</v>
      </c>
      <c r="F520" s="7" t="s">
        <v>117</v>
      </c>
      <c r="G520" s="37">
        <v>1920202590</v>
      </c>
      <c r="H520" s="28" t="s">
        <v>463</v>
      </c>
      <c r="I520" s="101">
        <v>145</v>
      </c>
    </row>
    <row r="521" spans="3:9" ht="32.25" thickBot="1" x14ac:dyDescent="0.25">
      <c r="C521" s="39" t="s">
        <v>13</v>
      </c>
      <c r="D521" s="28" t="s">
        <v>129</v>
      </c>
      <c r="E521" s="7" t="s">
        <v>75</v>
      </c>
      <c r="F521" s="7" t="s">
        <v>117</v>
      </c>
      <c r="G521" s="37">
        <v>1920202590</v>
      </c>
      <c r="H521" s="7" t="s">
        <v>121</v>
      </c>
      <c r="I521" s="3">
        <v>492</v>
      </c>
    </row>
    <row r="522" spans="3:9" ht="16.5" thickBot="1" x14ac:dyDescent="0.25">
      <c r="C522" s="39" t="s">
        <v>511</v>
      </c>
      <c r="D522" s="28" t="s">
        <v>129</v>
      </c>
      <c r="E522" s="7" t="s">
        <v>75</v>
      </c>
      <c r="F522" s="7" t="s">
        <v>117</v>
      </c>
      <c r="G522" s="37">
        <v>1920202590</v>
      </c>
      <c r="H522" s="7" t="s">
        <v>496</v>
      </c>
      <c r="I522" s="3">
        <v>540</v>
      </c>
    </row>
    <row r="523" spans="3:9" ht="48" thickBot="1" x14ac:dyDescent="0.25">
      <c r="C523" s="116" t="s">
        <v>483</v>
      </c>
      <c r="D523" s="160" t="s">
        <v>129</v>
      </c>
      <c r="E523" s="132" t="s">
        <v>75</v>
      </c>
      <c r="F523" s="132" t="s">
        <v>117</v>
      </c>
      <c r="G523" s="245">
        <v>1920202590</v>
      </c>
      <c r="H523" s="132" t="s">
        <v>484</v>
      </c>
      <c r="I523" s="131">
        <v>19.128</v>
      </c>
    </row>
    <row r="524" spans="3:9" ht="16.5" thickBot="1" x14ac:dyDescent="0.25">
      <c r="C524" s="281" t="s">
        <v>48</v>
      </c>
      <c r="D524" s="28" t="s">
        <v>129</v>
      </c>
      <c r="E524" s="7" t="s">
        <v>75</v>
      </c>
      <c r="F524" s="7" t="s">
        <v>117</v>
      </c>
      <c r="G524" s="37">
        <v>1920202590</v>
      </c>
      <c r="H524" s="7" t="s">
        <v>120</v>
      </c>
      <c r="I524" s="3">
        <v>114</v>
      </c>
    </row>
    <row r="525" spans="3:9" ht="126.75" thickBot="1" x14ac:dyDescent="0.25">
      <c r="C525" s="114" t="s">
        <v>64</v>
      </c>
      <c r="D525" s="26" t="s">
        <v>129</v>
      </c>
      <c r="E525" s="8" t="s">
        <v>75</v>
      </c>
      <c r="F525" s="8" t="s">
        <v>117</v>
      </c>
      <c r="G525" s="4">
        <v>1920206590</v>
      </c>
      <c r="H525" s="2"/>
      <c r="I525" s="1">
        <f>SUM(I526:I528)</f>
        <v>12383.9</v>
      </c>
    </row>
    <row r="526" spans="3:9" ht="48" thickBot="1" x14ac:dyDescent="0.25">
      <c r="C526" s="5" t="s">
        <v>56</v>
      </c>
      <c r="D526" s="28" t="s">
        <v>129</v>
      </c>
      <c r="E526" s="7" t="s">
        <v>75</v>
      </c>
      <c r="F526" s="7" t="s">
        <v>117</v>
      </c>
      <c r="G526" s="3">
        <v>1920206590</v>
      </c>
      <c r="H526" s="3">
        <v>111</v>
      </c>
      <c r="I526" s="3">
        <v>9436</v>
      </c>
    </row>
    <row r="527" spans="3:9" ht="63.75" thickBot="1" x14ac:dyDescent="0.25">
      <c r="C527" s="39" t="s">
        <v>10</v>
      </c>
      <c r="D527" s="28" t="s">
        <v>129</v>
      </c>
      <c r="E527" s="7" t="s">
        <v>75</v>
      </c>
      <c r="F527" s="7" t="s">
        <v>117</v>
      </c>
      <c r="G527" s="3">
        <v>1920206590</v>
      </c>
      <c r="H527" s="3">
        <v>119</v>
      </c>
      <c r="I527" s="3">
        <v>2850</v>
      </c>
    </row>
    <row r="528" spans="3:9" ht="32.25" thickBot="1" x14ac:dyDescent="0.25">
      <c r="C528" s="39" t="s">
        <v>13</v>
      </c>
      <c r="D528" s="28" t="s">
        <v>129</v>
      </c>
      <c r="E528" s="7" t="s">
        <v>75</v>
      </c>
      <c r="F528" s="7" t="s">
        <v>117</v>
      </c>
      <c r="G528" s="3">
        <v>1920206590</v>
      </c>
      <c r="H528" s="3">
        <v>244</v>
      </c>
      <c r="I528" s="3">
        <v>97.9</v>
      </c>
    </row>
    <row r="529" spans="3:9" ht="79.5" thickBot="1" x14ac:dyDescent="0.25">
      <c r="C529" s="283" t="s">
        <v>531</v>
      </c>
      <c r="D529" s="160" t="s">
        <v>129</v>
      </c>
      <c r="E529" s="132" t="s">
        <v>75</v>
      </c>
      <c r="F529" s="132" t="s">
        <v>117</v>
      </c>
      <c r="G529" s="143" t="s">
        <v>535</v>
      </c>
      <c r="H529" s="131"/>
      <c r="I529" s="131">
        <f>SUM(I530:I531)</f>
        <v>859.31999999999994</v>
      </c>
    </row>
    <row r="530" spans="3:9" ht="48" thickBot="1" x14ac:dyDescent="0.25">
      <c r="C530" s="39" t="s">
        <v>229</v>
      </c>
      <c r="D530" s="28" t="s">
        <v>129</v>
      </c>
      <c r="E530" s="7" t="s">
        <v>75</v>
      </c>
      <c r="F530" s="7" t="s">
        <v>117</v>
      </c>
      <c r="G530" s="147" t="s">
        <v>535</v>
      </c>
      <c r="H530" s="3">
        <v>111</v>
      </c>
      <c r="I530" s="3">
        <v>660</v>
      </c>
    </row>
    <row r="531" spans="3:9" ht="63.75" thickBot="1" x14ac:dyDescent="0.25">
      <c r="C531" s="39" t="s">
        <v>10</v>
      </c>
      <c r="D531" s="28" t="s">
        <v>129</v>
      </c>
      <c r="E531" s="7" t="s">
        <v>75</v>
      </c>
      <c r="F531" s="7" t="s">
        <v>117</v>
      </c>
      <c r="G531" s="147" t="s">
        <v>535</v>
      </c>
      <c r="H531" s="3">
        <v>119</v>
      </c>
      <c r="I531" s="3">
        <v>199.32</v>
      </c>
    </row>
    <row r="532" spans="3:9" ht="79.5" thickBot="1" x14ac:dyDescent="0.25">
      <c r="C532" s="120" t="s">
        <v>533</v>
      </c>
      <c r="D532" s="266" t="s">
        <v>129</v>
      </c>
      <c r="E532" s="266" t="s">
        <v>75</v>
      </c>
      <c r="F532" s="266" t="s">
        <v>117</v>
      </c>
      <c r="G532" s="143" t="s">
        <v>534</v>
      </c>
      <c r="H532" s="267"/>
      <c r="I532" s="267">
        <v>344.44</v>
      </c>
    </row>
    <row r="533" spans="3:9" ht="32.25" thickBot="1" x14ac:dyDescent="0.25">
      <c r="C533" s="39" t="s">
        <v>13</v>
      </c>
      <c r="D533" s="28" t="s">
        <v>129</v>
      </c>
      <c r="E533" s="7" t="s">
        <v>75</v>
      </c>
      <c r="F533" s="7" t="s">
        <v>117</v>
      </c>
      <c r="G533" s="147" t="s">
        <v>534</v>
      </c>
      <c r="H533" s="3">
        <v>244</v>
      </c>
      <c r="I533" s="268">
        <v>344.44</v>
      </c>
    </row>
    <row r="534" spans="3:9" ht="16.5" thickBot="1" x14ac:dyDescent="0.25">
      <c r="C534" s="100" t="s">
        <v>130</v>
      </c>
      <c r="D534" s="98" t="s">
        <v>131</v>
      </c>
      <c r="E534" s="98" t="s">
        <v>75</v>
      </c>
      <c r="F534" s="98" t="s">
        <v>117</v>
      </c>
      <c r="G534" s="98"/>
      <c r="H534" s="98"/>
      <c r="I534" s="99">
        <f>SUM(I548+I541+I535+I545)</f>
        <v>13842.42</v>
      </c>
    </row>
    <row r="535" spans="3:9" ht="16.5" thickBot="1" x14ac:dyDescent="0.25">
      <c r="C535" s="31"/>
      <c r="D535" s="26" t="s">
        <v>131</v>
      </c>
      <c r="E535" s="15" t="s">
        <v>75</v>
      </c>
      <c r="F535" s="15" t="s">
        <v>117</v>
      </c>
      <c r="G535" s="32">
        <v>1920202590</v>
      </c>
      <c r="H535" s="27"/>
      <c r="I535" s="52">
        <f>SUM(I536:I540)</f>
        <v>1219.5</v>
      </c>
    </row>
    <row r="536" spans="3:9" ht="48" thickBot="1" x14ac:dyDescent="0.25">
      <c r="C536" s="5" t="s">
        <v>56</v>
      </c>
      <c r="D536" s="28" t="s">
        <v>131</v>
      </c>
      <c r="E536" s="7" t="s">
        <v>75</v>
      </c>
      <c r="F536" s="7" t="s">
        <v>117</v>
      </c>
      <c r="G536" s="37">
        <v>1920202590</v>
      </c>
      <c r="H536" s="28" t="s">
        <v>80</v>
      </c>
      <c r="I536" s="101">
        <v>458</v>
      </c>
    </row>
    <row r="537" spans="3:9" ht="63.75" thickBot="1" x14ac:dyDescent="0.25">
      <c r="C537" s="39" t="s">
        <v>10</v>
      </c>
      <c r="D537" s="28" t="s">
        <v>131</v>
      </c>
      <c r="E537" s="7" t="s">
        <v>75</v>
      </c>
      <c r="F537" s="7" t="s">
        <v>117</v>
      </c>
      <c r="G537" s="37">
        <v>1920202590</v>
      </c>
      <c r="H537" s="7" t="s">
        <v>463</v>
      </c>
      <c r="I537" s="101">
        <v>139</v>
      </c>
    </row>
    <row r="538" spans="3:9" ht="32.25" thickBot="1" x14ac:dyDescent="0.25">
      <c r="C538" s="39" t="s">
        <v>13</v>
      </c>
      <c r="D538" s="28" t="s">
        <v>131</v>
      </c>
      <c r="E538" s="7" t="s">
        <v>75</v>
      </c>
      <c r="F538" s="7" t="s">
        <v>117</v>
      </c>
      <c r="G538" s="37">
        <v>1920202590</v>
      </c>
      <c r="H538" s="7" t="s">
        <v>121</v>
      </c>
      <c r="I538" s="3">
        <v>325</v>
      </c>
    </row>
    <row r="539" spans="3:9" ht="16.5" thickBot="1" x14ac:dyDescent="0.25">
      <c r="C539" s="39" t="s">
        <v>511</v>
      </c>
      <c r="D539" s="28" t="s">
        <v>131</v>
      </c>
      <c r="E539" s="7" t="s">
        <v>75</v>
      </c>
      <c r="F539" s="7" t="s">
        <v>117</v>
      </c>
      <c r="G539" s="37">
        <v>1920202590</v>
      </c>
      <c r="H539" s="7" t="s">
        <v>496</v>
      </c>
      <c r="I539" s="3">
        <v>200</v>
      </c>
    </row>
    <row r="540" spans="3:9" ht="16.5" thickBot="1" x14ac:dyDescent="0.25">
      <c r="C540" s="281" t="s">
        <v>48</v>
      </c>
      <c r="D540" s="28" t="s">
        <v>131</v>
      </c>
      <c r="E540" s="7" t="s">
        <v>75</v>
      </c>
      <c r="F540" s="7" t="s">
        <v>117</v>
      </c>
      <c r="G540" s="37">
        <v>1920202590</v>
      </c>
      <c r="H540" s="7" t="s">
        <v>120</v>
      </c>
      <c r="I540" s="3">
        <v>97.5</v>
      </c>
    </row>
    <row r="541" spans="3:9" ht="126.75" thickBot="1" x14ac:dyDescent="0.25">
      <c r="C541" s="114" t="s">
        <v>64</v>
      </c>
      <c r="D541" s="26" t="s">
        <v>131</v>
      </c>
      <c r="E541" s="8" t="s">
        <v>75</v>
      </c>
      <c r="F541" s="8" t="s">
        <v>117</v>
      </c>
      <c r="G541" s="4">
        <v>1920206590</v>
      </c>
      <c r="H541" s="2"/>
      <c r="I541" s="1">
        <f>SUM(I542:I544)</f>
        <v>11453.6</v>
      </c>
    </row>
    <row r="542" spans="3:9" ht="48" thickBot="1" x14ac:dyDescent="0.25">
      <c r="C542" s="5" t="s">
        <v>56</v>
      </c>
      <c r="D542" s="28" t="s">
        <v>131</v>
      </c>
      <c r="E542" s="7" t="s">
        <v>75</v>
      </c>
      <c r="F542" s="7" t="s">
        <v>117</v>
      </c>
      <c r="G542" s="3">
        <v>1920206590</v>
      </c>
      <c r="H542" s="3">
        <v>111</v>
      </c>
      <c r="I542" s="3">
        <v>8709</v>
      </c>
    </row>
    <row r="543" spans="3:9" ht="63.75" thickBot="1" x14ac:dyDescent="0.25">
      <c r="C543" s="39" t="s">
        <v>10</v>
      </c>
      <c r="D543" s="28" t="s">
        <v>131</v>
      </c>
      <c r="E543" s="7" t="s">
        <v>75</v>
      </c>
      <c r="F543" s="7" t="s">
        <v>117</v>
      </c>
      <c r="G543" s="3">
        <v>1920206590</v>
      </c>
      <c r="H543" s="3">
        <v>119</v>
      </c>
      <c r="I543" s="3">
        <v>2630</v>
      </c>
    </row>
    <row r="544" spans="3:9" ht="32.25" thickBot="1" x14ac:dyDescent="0.25">
      <c r="C544" s="39" t="s">
        <v>13</v>
      </c>
      <c r="D544" s="28" t="s">
        <v>131</v>
      </c>
      <c r="E544" s="7" t="s">
        <v>75</v>
      </c>
      <c r="F544" s="7" t="s">
        <v>117</v>
      </c>
      <c r="G544" s="3">
        <v>1920206590</v>
      </c>
      <c r="H544" s="3">
        <v>244</v>
      </c>
      <c r="I544" s="3">
        <v>114.6</v>
      </c>
    </row>
    <row r="545" spans="3:9" ht="79.5" thickBot="1" x14ac:dyDescent="0.25">
      <c r="C545" s="283" t="s">
        <v>531</v>
      </c>
      <c r="D545" s="160" t="s">
        <v>131</v>
      </c>
      <c r="E545" s="132" t="s">
        <v>75</v>
      </c>
      <c r="F545" s="132" t="s">
        <v>117</v>
      </c>
      <c r="G545" s="143" t="s">
        <v>535</v>
      </c>
      <c r="H545" s="131"/>
      <c r="I545" s="131">
        <f>SUM(I546:I547)</f>
        <v>859.31999999999994</v>
      </c>
    </row>
    <row r="546" spans="3:9" ht="48" thickBot="1" x14ac:dyDescent="0.25">
      <c r="C546" s="39" t="s">
        <v>229</v>
      </c>
      <c r="D546" s="28" t="s">
        <v>131</v>
      </c>
      <c r="E546" s="7" t="s">
        <v>75</v>
      </c>
      <c r="F546" s="7" t="s">
        <v>117</v>
      </c>
      <c r="G546" s="147" t="s">
        <v>535</v>
      </c>
      <c r="H546" s="3">
        <v>111</v>
      </c>
      <c r="I546" s="3">
        <v>660</v>
      </c>
    </row>
    <row r="547" spans="3:9" ht="63.75" thickBot="1" x14ac:dyDescent="0.25">
      <c r="C547" s="39" t="s">
        <v>10</v>
      </c>
      <c r="D547" s="28" t="s">
        <v>131</v>
      </c>
      <c r="E547" s="7" t="s">
        <v>75</v>
      </c>
      <c r="F547" s="7" t="s">
        <v>117</v>
      </c>
      <c r="G547" s="147" t="s">
        <v>535</v>
      </c>
      <c r="H547" s="3">
        <v>119</v>
      </c>
      <c r="I547" s="3">
        <v>199.32</v>
      </c>
    </row>
    <row r="548" spans="3:9" ht="79.5" thickBot="1" x14ac:dyDescent="0.25">
      <c r="C548" s="120" t="s">
        <v>533</v>
      </c>
      <c r="D548" s="266" t="s">
        <v>131</v>
      </c>
      <c r="E548" s="266" t="s">
        <v>75</v>
      </c>
      <c r="F548" s="266" t="s">
        <v>117</v>
      </c>
      <c r="G548" s="143" t="s">
        <v>534</v>
      </c>
      <c r="H548" s="267"/>
      <c r="I548" s="267">
        <v>310</v>
      </c>
    </row>
    <row r="549" spans="3:9" ht="32.25" thickBot="1" x14ac:dyDescent="0.25">
      <c r="C549" s="39" t="s">
        <v>13</v>
      </c>
      <c r="D549" s="28" t="s">
        <v>131</v>
      </c>
      <c r="E549" s="7" t="s">
        <v>75</v>
      </c>
      <c r="F549" s="7" t="s">
        <v>117</v>
      </c>
      <c r="G549" s="147" t="s">
        <v>534</v>
      </c>
      <c r="H549" s="3">
        <v>244</v>
      </c>
      <c r="I549" s="268">
        <v>310</v>
      </c>
    </row>
    <row r="550" spans="3:9" ht="16.5" thickBot="1" x14ac:dyDescent="0.25">
      <c r="C550" s="100" t="s">
        <v>132</v>
      </c>
      <c r="D550" s="98" t="s">
        <v>133</v>
      </c>
      <c r="E550" s="98" t="s">
        <v>75</v>
      </c>
      <c r="F550" s="98" t="s">
        <v>117</v>
      </c>
      <c r="G550" s="98"/>
      <c r="H550" s="98"/>
      <c r="I550" s="99">
        <f>SUM(I562+I558+I551+I565)</f>
        <v>13049.67</v>
      </c>
    </row>
    <row r="551" spans="3:9" ht="16.5" thickBot="1" x14ac:dyDescent="0.25">
      <c r="C551" s="31"/>
      <c r="D551" s="26" t="s">
        <v>133</v>
      </c>
      <c r="E551" s="15" t="s">
        <v>75</v>
      </c>
      <c r="F551" s="15" t="s">
        <v>117</v>
      </c>
      <c r="G551" s="32">
        <v>1920202590</v>
      </c>
      <c r="H551" s="27"/>
      <c r="I551" s="52">
        <f>SUM(I552:I557)</f>
        <v>1343.5</v>
      </c>
    </row>
    <row r="552" spans="3:9" ht="48" thickBot="1" x14ac:dyDescent="0.25">
      <c r="C552" s="5" t="s">
        <v>56</v>
      </c>
      <c r="D552" s="28" t="s">
        <v>133</v>
      </c>
      <c r="E552" s="7" t="s">
        <v>75</v>
      </c>
      <c r="F552" s="7" t="s">
        <v>117</v>
      </c>
      <c r="G552" s="37">
        <v>1920202590</v>
      </c>
      <c r="H552" s="28" t="s">
        <v>80</v>
      </c>
      <c r="I552" s="101">
        <v>323</v>
      </c>
    </row>
    <row r="553" spans="3:9" ht="63.75" thickBot="1" x14ac:dyDescent="0.25">
      <c r="C553" s="39" t="s">
        <v>10</v>
      </c>
      <c r="D553" s="28" t="s">
        <v>133</v>
      </c>
      <c r="E553" s="7" t="s">
        <v>75</v>
      </c>
      <c r="F553" s="7" t="s">
        <v>117</v>
      </c>
      <c r="G553" s="37">
        <v>1920202590</v>
      </c>
      <c r="H553" s="28" t="s">
        <v>463</v>
      </c>
      <c r="I553" s="101">
        <v>99</v>
      </c>
    </row>
    <row r="554" spans="3:9" ht="48" thickBot="1" x14ac:dyDescent="0.25">
      <c r="C554" s="128" t="s">
        <v>395</v>
      </c>
      <c r="D554" s="28" t="s">
        <v>133</v>
      </c>
      <c r="E554" s="7" t="s">
        <v>75</v>
      </c>
      <c r="F554" s="7" t="s">
        <v>117</v>
      </c>
      <c r="G554" s="37">
        <v>1920202590</v>
      </c>
      <c r="H554" s="28" t="s">
        <v>396</v>
      </c>
      <c r="I554" s="101">
        <v>200</v>
      </c>
    </row>
    <row r="555" spans="3:9" ht="32.25" thickBot="1" x14ac:dyDescent="0.25">
      <c r="C555" s="39" t="s">
        <v>13</v>
      </c>
      <c r="D555" s="28" t="s">
        <v>133</v>
      </c>
      <c r="E555" s="7" t="s">
        <v>75</v>
      </c>
      <c r="F555" s="7" t="s">
        <v>117</v>
      </c>
      <c r="G555" s="37">
        <v>1920202590</v>
      </c>
      <c r="H555" s="7" t="s">
        <v>121</v>
      </c>
      <c r="I555" s="3">
        <v>392</v>
      </c>
    </row>
    <row r="556" spans="3:9" ht="16.5" thickBot="1" x14ac:dyDescent="0.25">
      <c r="C556" s="39" t="s">
        <v>511</v>
      </c>
      <c r="D556" s="28" t="s">
        <v>133</v>
      </c>
      <c r="E556" s="7" t="s">
        <v>75</v>
      </c>
      <c r="F556" s="7" t="s">
        <v>117</v>
      </c>
      <c r="G556" s="37">
        <v>1920202590</v>
      </c>
      <c r="H556" s="7" t="s">
        <v>496</v>
      </c>
      <c r="I556" s="3">
        <v>248</v>
      </c>
    </row>
    <row r="557" spans="3:9" ht="16.5" thickBot="1" x14ac:dyDescent="0.25">
      <c r="C557" s="281" t="s">
        <v>48</v>
      </c>
      <c r="D557" s="28" t="s">
        <v>133</v>
      </c>
      <c r="E557" s="7" t="s">
        <v>75</v>
      </c>
      <c r="F557" s="7" t="s">
        <v>117</v>
      </c>
      <c r="G557" s="37">
        <v>1920202590</v>
      </c>
      <c r="H557" s="7" t="s">
        <v>120</v>
      </c>
      <c r="I557" s="3">
        <v>81.5</v>
      </c>
    </row>
    <row r="558" spans="3:9" ht="126.75" thickBot="1" x14ac:dyDescent="0.25">
      <c r="C558" s="114" t="s">
        <v>64</v>
      </c>
      <c r="D558" s="26" t="s">
        <v>133</v>
      </c>
      <c r="E558" s="8" t="s">
        <v>75</v>
      </c>
      <c r="F558" s="8" t="s">
        <v>117</v>
      </c>
      <c r="G558" s="4">
        <v>1920206590</v>
      </c>
      <c r="H558" s="2"/>
      <c r="I558" s="1">
        <f>SUM(I559:I561)</f>
        <v>10718.3</v>
      </c>
    </row>
    <row r="559" spans="3:9" ht="48" thickBot="1" x14ac:dyDescent="0.25">
      <c r="C559" s="5" t="s">
        <v>56</v>
      </c>
      <c r="D559" s="28" t="s">
        <v>133</v>
      </c>
      <c r="E559" s="7" t="s">
        <v>75</v>
      </c>
      <c r="F559" s="7" t="s">
        <v>117</v>
      </c>
      <c r="G559" s="3">
        <v>1920206590</v>
      </c>
      <c r="H559" s="3">
        <v>111</v>
      </c>
      <c r="I559" s="3">
        <v>8184</v>
      </c>
    </row>
    <row r="560" spans="3:9" ht="63.75" thickBot="1" x14ac:dyDescent="0.25">
      <c r="C560" s="39" t="s">
        <v>10</v>
      </c>
      <c r="D560" s="28" t="s">
        <v>133</v>
      </c>
      <c r="E560" s="7" t="s">
        <v>75</v>
      </c>
      <c r="F560" s="7" t="s">
        <v>117</v>
      </c>
      <c r="G560" s="3">
        <v>1920206590</v>
      </c>
      <c r="H560" s="3">
        <v>119</v>
      </c>
      <c r="I560" s="3">
        <v>2472</v>
      </c>
    </row>
    <row r="561" spans="3:9" ht="32.25" thickBot="1" x14ac:dyDescent="0.25">
      <c r="C561" s="39" t="s">
        <v>13</v>
      </c>
      <c r="D561" s="28" t="s">
        <v>133</v>
      </c>
      <c r="E561" s="7" t="s">
        <v>75</v>
      </c>
      <c r="F561" s="7" t="s">
        <v>117</v>
      </c>
      <c r="G561" s="3">
        <v>1920206590</v>
      </c>
      <c r="H561" s="3">
        <v>244</v>
      </c>
      <c r="I561" s="3">
        <v>62.3</v>
      </c>
    </row>
    <row r="562" spans="3:9" ht="79.5" thickBot="1" x14ac:dyDescent="0.25">
      <c r="C562" s="283" t="s">
        <v>531</v>
      </c>
      <c r="D562" s="160" t="s">
        <v>133</v>
      </c>
      <c r="E562" s="132" t="s">
        <v>75</v>
      </c>
      <c r="F562" s="132" t="s">
        <v>117</v>
      </c>
      <c r="G562" s="143" t="s">
        <v>535</v>
      </c>
      <c r="H562" s="131"/>
      <c r="I562" s="131">
        <f>SUM(I563:I564)</f>
        <v>781.2</v>
      </c>
    </row>
    <row r="563" spans="3:9" ht="48" thickBot="1" x14ac:dyDescent="0.25">
      <c r="C563" s="39" t="s">
        <v>229</v>
      </c>
      <c r="D563" s="28" t="s">
        <v>133</v>
      </c>
      <c r="E563" s="7" t="s">
        <v>75</v>
      </c>
      <c r="F563" s="7" t="s">
        <v>117</v>
      </c>
      <c r="G563" s="147" t="s">
        <v>535</v>
      </c>
      <c r="H563" s="3">
        <v>111</v>
      </c>
      <c r="I563" s="3">
        <v>600</v>
      </c>
    </row>
    <row r="564" spans="3:9" ht="63.75" thickBot="1" x14ac:dyDescent="0.25">
      <c r="C564" s="39" t="s">
        <v>10</v>
      </c>
      <c r="D564" s="28" t="s">
        <v>133</v>
      </c>
      <c r="E564" s="7" t="s">
        <v>75</v>
      </c>
      <c r="F564" s="7" t="s">
        <v>117</v>
      </c>
      <c r="G564" s="147" t="s">
        <v>535</v>
      </c>
      <c r="H564" s="3">
        <v>119</v>
      </c>
      <c r="I564" s="3">
        <v>181.2</v>
      </c>
    </row>
    <row r="565" spans="3:9" ht="79.5" thickBot="1" x14ac:dyDescent="0.25">
      <c r="C565" s="120" t="s">
        <v>533</v>
      </c>
      <c r="D565" s="266" t="s">
        <v>133</v>
      </c>
      <c r="E565" s="266" t="s">
        <v>75</v>
      </c>
      <c r="F565" s="266" t="s">
        <v>117</v>
      </c>
      <c r="G565" s="143" t="s">
        <v>534</v>
      </c>
      <c r="H565" s="267"/>
      <c r="I565" s="267">
        <v>206.67</v>
      </c>
    </row>
    <row r="566" spans="3:9" ht="32.25" thickBot="1" x14ac:dyDescent="0.25">
      <c r="C566" s="39" t="s">
        <v>13</v>
      </c>
      <c r="D566" s="28" t="s">
        <v>133</v>
      </c>
      <c r="E566" s="7" t="s">
        <v>75</v>
      </c>
      <c r="F566" s="7" t="s">
        <v>117</v>
      </c>
      <c r="G566" s="147" t="s">
        <v>534</v>
      </c>
      <c r="H566" s="3">
        <v>244</v>
      </c>
      <c r="I566" s="268">
        <v>206.67</v>
      </c>
    </row>
    <row r="567" spans="3:9" ht="32.25" thickBot="1" x14ac:dyDescent="0.25">
      <c r="C567" s="100" t="s">
        <v>134</v>
      </c>
      <c r="D567" s="98" t="s">
        <v>135</v>
      </c>
      <c r="E567" s="98" t="s">
        <v>75</v>
      </c>
      <c r="F567" s="98" t="s">
        <v>117</v>
      </c>
      <c r="G567" s="98"/>
      <c r="H567" s="98"/>
      <c r="I567" s="244">
        <f>SUM(I582+I575+I568+I579)</f>
        <v>15389.465</v>
      </c>
    </row>
    <row r="568" spans="3:9" ht="16.5" thickBot="1" x14ac:dyDescent="0.25">
      <c r="C568" s="31"/>
      <c r="D568" s="26" t="s">
        <v>135</v>
      </c>
      <c r="E568" s="15" t="s">
        <v>75</v>
      </c>
      <c r="F568" s="15" t="s">
        <v>117</v>
      </c>
      <c r="G568" s="32">
        <v>1920202590</v>
      </c>
      <c r="H568" s="27"/>
      <c r="I568" s="238">
        <f>SUM(I569:I574)</f>
        <v>1553.7850000000001</v>
      </c>
    </row>
    <row r="569" spans="3:9" ht="48" thickBot="1" x14ac:dyDescent="0.25">
      <c r="C569" s="5" t="s">
        <v>56</v>
      </c>
      <c r="D569" s="28" t="s">
        <v>135</v>
      </c>
      <c r="E569" s="7" t="s">
        <v>75</v>
      </c>
      <c r="F569" s="7" t="s">
        <v>117</v>
      </c>
      <c r="G569" s="37">
        <v>1920202590</v>
      </c>
      <c r="H569" s="28" t="s">
        <v>80</v>
      </c>
      <c r="I569" s="101">
        <v>323</v>
      </c>
    </row>
    <row r="570" spans="3:9" ht="63.75" thickBot="1" x14ac:dyDescent="0.25">
      <c r="C570" s="39" t="s">
        <v>10</v>
      </c>
      <c r="D570" s="28" t="s">
        <v>135</v>
      </c>
      <c r="E570" s="7" t="s">
        <v>75</v>
      </c>
      <c r="F570" s="7" t="s">
        <v>117</v>
      </c>
      <c r="G570" s="37">
        <v>1920202590</v>
      </c>
      <c r="H570" s="28" t="s">
        <v>463</v>
      </c>
      <c r="I570" s="101">
        <v>99</v>
      </c>
    </row>
    <row r="571" spans="3:9" ht="32.25" thickBot="1" x14ac:dyDescent="0.25">
      <c r="C571" s="39" t="s">
        <v>13</v>
      </c>
      <c r="D571" s="28" t="s">
        <v>135</v>
      </c>
      <c r="E571" s="7" t="s">
        <v>75</v>
      </c>
      <c r="F571" s="7" t="s">
        <v>117</v>
      </c>
      <c r="G571" s="37">
        <v>1920202590</v>
      </c>
      <c r="H571" s="7" t="s">
        <v>121</v>
      </c>
      <c r="I571" s="3">
        <v>589</v>
      </c>
    </row>
    <row r="572" spans="3:9" ht="16.5" thickBot="1" x14ac:dyDescent="0.25">
      <c r="C572" s="39" t="s">
        <v>511</v>
      </c>
      <c r="D572" s="28" t="s">
        <v>135</v>
      </c>
      <c r="E572" s="7" t="s">
        <v>75</v>
      </c>
      <c r="F572" s="7" t="s">
        <v>117</v>
      </c>
      <c r="G572" s="37">
        <v>1920202590</v>
      </c>
      <c r="H572" s="7" t="s">
        <v>496</v>
      </c>
      <c r="I572" s="3">
        <v>223</v>
      </c>
    </row>
    <row r="573" spans="3:9" ht="48" thickBot="1" x14ac:dyDescent="0.25">
      <c r="C573" s="116" t="s">
        <v>483</v>
      </c>
      <c r="D573" s="160" t="s">
        <v>135</v>
      </c>
      <c r="E573" s="132" t="s">
        <v>75</v>
      </c>
      <c r="F573" s="132" t="s">
        <v>117</v>
      </c>
      <c r="G573" s="245">
        <v>1920202590</v>
      </c>
      <c r="H573" s="132" t="s">
        <v>484</v>
      </c>
      <c r="I573" s="131">
        <v>191.285</v>
      </c>
    </row>
    <row r="574" spans="3:9" ht="16.5" thickBot="1" x14ac:dyDescent="0.25">
      <c r="C574" s="281" t="s">
        <v>48</v>
      </c>
      <c r="D574" s="28" t="s">
        <v>135</v>
      </c>
      <c r="E574" s="7" t="s">
        <v>75</v>
      </c>
      <c r="F574" s="7" t="s">
        <v>117</v>
      </c>
      <c r="G574" s="37">
        <v>1920202590</v>
      </c>
      <c r="H574" s="7" t="s">
        <v>120</v>
      </c>
      <c r="I574" s="3">
        <v>128.5</v>
      </c>
    </row>
    <row r="575" spans="3:9" ht="126.75" thickBot="1" x14ac:dyDescent="0.25">
      <c r="C575" s="114" t="s">
        <v>64</v>
      </c>
      <c r="D575" s="26" t="s">
        <v>135</v>
      </c>
      <c r="E575" s="8" t="s">
        <v>75</v>
      </c>
      <c r="F575" s="8" t="s">
        <v>117</v>
      </c>
      <c r="G575" s="4">
        <v>1920206590</v>
      </c>
      <c r="H575" s="2"/>
      <c r="I575" s="1">
        <f>SUM(I576:I578)</f>
        <v>12903</v>
      </c>
    </row>
    <row r="576" spans="3:9" ht="48" thickBot="1" x14ac:dyDescent="0.25">
      <c r="C576" s="5" t="s">
        <v>56</v>
      </c>
      <c r="D576" s="28" t="s">
        <v>135</v>
      </c>
      <c r="E576" s="7" t="s">
        <v>75</v>
      </c>
      <c r="F576" s="7" t="s">
        <v>117</v>
      </c>
      <c r="G576" s="3">
        <v>1920206590</v>
      </c>
      <c r="H576" s="3">
        <v>111</v>
      </c>
      <c r="I576" s="3">
        <v>9850</v>
      </c>
    </row>
    <row r="577" spans="3:9" ht="63.75" thickBot="1" x14ac:dyDescent="0.25">
      <c r="C577" s="39" t="s">
        <v>10</v>
      </c>
      <c r="D577" s="28" t="s">
        <v>135</v>
      </c>
      <c r="E577" s="7" t="s">
        <v>75</v>
      </c>
      <c r="F577" s="7" t="s">
        <v>117</v>
      </c>
      <c r="G577" s="3">
        <v>1920206590</v>
      </c>
      <c r="H577" s="3">
        <v>119</v>
      </c>
      <c r="I577" s="3">
        <v>2975</v>
      </c>
    </row>
    <row r="578" spans="3:9" ht="32.25" thickBot="1" x14ac:dyDescent="0.25">
      <c r="C578" s="39" t="s">
        <v>13</v>
      </c>
      <c r="D578" s="28" t="s">
        <v>135</v>
      </c>
      <c r="E578" s="7" t="s">
        <v>75</v>
      </c>
      <c r="F578" s="7" t="s">
        <v>117</v>
      </c>
      <c r="G578" s="3">
        <v>1920206590</v>
      </c>
      <c r="H578" s="3">
        <v>244</v>
      </c>
      <c r="I578" s="3">
        <v>78</v>
      </c>
    </row>
    <row r="579" spans="3:9" ht="79.5" thickBot="1" x14ac:dyDescent="0.25">
      <c r="C579" s="283" t="s">
        <v>531</v>
      </c>
      <c r="D579" s="160" t="s">
        <v>135</v>
      </c>
      <c r="E579" s="132" t="s">
        <v>75</v>
      </c>
      <c r="F579" s="132" t="s">
        <v>117</v>
      </c>
      <c r="G579" s="143" t="s">
        <v>535</v>
      </c>
      <c r="H579" s="131"/>
      <c r="I579" s="131">
        <f>SUM(I580:I581)</f>
        <v>703.08</v>
      </c>
    </row>
    <row r="580" spans="3:9" ht="48" thickBot="1" x14ac:dyDescent="0.25">
      <c r="C580" s="39" t="s">
        <v>229</v>
      </c>
      <c r="D580" s="28" t="s">
        <v>135</v>
      </c>
      <c r="E580" s="7" t="s">
        <v>75</v>
      </c>
      <c r="F580" s="7" t="s">
        <v>117</v>
      </c>
      <c r="G580" s="147" t="s">
        <v>535</v>
      </c>
      <c r="H580" s="3">
        <v>111</v>
      </c>
      <c r="I580" s="3">
        <v>540</v>
      </c>
    </row>
    <row r="581" spans="3:9" ht="63.75" thickBot="1" x14ac:dyDescent="0.25">
      <c r="C581" s="39" t="s">
        <v>10</v>
      </c>
      <c r="D581" s="28" t="s">
        <v>135</v>
      </c>
      <c r="E581" s="7" t="s">
        <v>75</v>
      </c>
      <c r="F581" s="7" t="s">
        <v>117</v>
      </c>
      <c r="G581" s="147" t="s">
        <v>535</v>
      </c>
      <c r="H581" s="3">
        <v>119</v>
      </c>
      <c r="I581" s="3">
        <v>163.08000000000001</v>
      </c>
    </row>
    <row r="582" spans="3:9" ht="79.5" thickBot="1" x14ac:dyDescent="0.25">
      <c r="C582" s="120" t="s">
        <v>533</v>
      </c>
      <c r="D582" s="266" t="s">
        <v>135</v>
      </c>
      <c r="E582" s="266" t="s">
        <v>75</v>
      </c>
      <c r="F582" s="266" t="s">
        <v>117</v>
      </c>
      <c r="G582" s="143" t="s">
        <v>534</v>
      </c>
      <c r="H582" s="267"/>
      <c r="I582" s="267">
        <v>229.6</v>
      </c>
    </row>
    <row r="583" spans="3:9" ht="32.25" thickBot="1" x14ac:dyDescent="0.25">
      <c r="C583" s="39" t="s">
        <v>13</v>
      </c>
      <c r="D583" s="28" t="s">
        <v>135</v>
      </c>
      <c r="E583" s="7" t="s">
        <v>75</v>
      </c>
      <c r="F583" s="7" t="s">
        <v>117</v>
      </c>
      <c r="G583" s="147" t="s">
        <v>534</v>
      </c>
      <c r="H583" s="3">
        <v>244</v>
      </c>
      <c r="I583" s="268">
        <v>229.6</v>
      </c>
    </row>
    <row r="584" spans="3:9" ht="16.5" thickBot="1" x14ac:dyDescent="0.25">
      <c r="C584" s="100" t="s">
        <v>136</v>
      </c>
      <c r="D584" s="98" t="s">
        <v>137</v>
      </c>
      <c r="E584" s="98" t="s">
        <v>75</v>
      </c>
      <c r="F584" s="98" t="s">
        <v>117</v>
      </c>
      <c r="G584" s="98"/>
      <c r="H584" s="98"/>
      <c r="I584" s="244">
        <f>SUM(I596+I592+I585+I599)</f>
        <v>18193.331999999999</v>
      </c>
    </row>
    <row r="585" spans="3:9" ht="16.5" thickBot="1" x14ac:dyDescent="0.25">
      <c r="C585" s="31"/>
      <c r="D585" s="26" t="s">
        <v>137</v>
      </c>
      <c r="E585" s="15" t="s">
        <v>75</v>
      </c>
      <c r="F585" s="15" t="s">
        <v>117</v>
      </c>
      <c r="G585" s="32">
        <v>1920202590</v>
      </c>
      <c r="H585" s="27"/>
      <c r="I585" s="238">
        <f>SUM(I586:I591)</f>
        <v>1626.6420000000001</v>
      </c>
    </row>
    <row r="586" spans="3:9" ht="48" thickBot="1" x14ac:dyDescent="0.25">
      <c r="C586" s="5" t="s">
        <v>56</v>
      </c>
      <c r="D586" s="28" t="s">
        <v>137</v>
      </c>
      <c r="E586" s="7" t="s">
        <v>75</v>
      </c>
      <c r="F586" s="7" t="s">
        <v>117</v>
      </c>
      <c r="G586" s="37">
        <v>1920202590</v>
      </c>
      <c r="H586" s="28" t="s">
        <v>80</v>
      </c>
      <c r="I586" s="101">
        <v>401</v>
      </c>
    </row>
    <row r="587" spans="3:9" ht="63.75" thickBot="1" x14ac:dyDescent="0.25">
      <c r="C587" s="39" t="s">
        <v>10</v>
      </c>
      <c r="D587" s="28" t="s">
        <v>137</v>
      </c>
      <c r="E587" s="7" t="s">
        <v>75</v>
      </c>
      <c r="F587" s="7" t="s">
        <v>117</v>
      </c>
      <c r="G587" s="37">
        <v>1920202590</v>
      </c>
      <c r="H587" s="229" t="s">
        <v>463</v>
      </c>
      <c r="I587" s="101">
        <v>122</v>
      </c>
    </row>
    <row r="588" spans="3:9" ht="32.25" thickBot="1" x14ac:dyDescent="0.25">
      <c r="C588" s="39" t="s">
        <v>13</v>
      </c>
      <c r="D588" s="28" t="s">
        <v>137</v>
      </c>
      <c r="E588" s="7" t="s">
        <v>75</v>
      </c>
      <c r="F588" s="7" t="s">
        <v>117</v>
      </c>
      <c r="G588" s="37">
        <v>1920202590</v>
      </c>
      <c r="H588" s="7" t="s">
        <v>121</v>
      </c>
      <c r="I588" s="3">
        <v>867</v>
      </c>
    </row>
    <row r="589" spans="3:9" ht="16.5" thickBot="1" x14ac:dyDescent="0.25">
      <c r="C589" s="39" t="s">
        <v>511</v>
      </c>
      <c r="D589" s="28" t="s">
        <v>137</v>
      </c>
      <c r="E589" s="7" t="s">
        <v>75</v>
      </c>
      <c r="F589" s="7" t="s">
        <v>117</v>
      </c>
      <c r="G589" s="37">
        <v>1920202590</v>
      </c>
      <c r="H589" s="7" t="s">
        <v>496</v>
      </c>
      <c r="I589" s="3">
        <v>98</v>
      </c>
    </row>
    <row r="590" spans="3:9" ht="48" thickBot="1" x14ac:dyDescent="0.25">
      <c r="C590" s="116" t="s">
        <v>483</v>
      </c>
      <c r="D590" s="160" t="s">
        <v>137</v>
      </c>
      <c r="E590" s="132" t="s">
        <v>75</v>
      </c>
      <c r="F590" s="132" t="s">
        <v>117</v>
      </c>
      <c r="G590" s="245">
        <v>1920202590</v>
      </c>
      <c r="H590" s="132" t="s">
        <v>484</v>
      </c>
      <c r="I590" s="131">
        <v>95.641999999999996</v>
      </c>
    </row>
    <row r="591" spans="3:9" ht="16.5" thickBot="1" x14ac:dyDescent="0.25">
      <c r="C591" s="281" t="s">
        <v>48</v>
      </c>
      <c r="D591" s="28" t="s">
        <v>137</v>
      </c>
      <c r="E591" s="7" t="s">
        <v>75</v>
      </c>
      <c r="F591" s="7" t="s">
        <v>117</v>
      </c>
      <c r="G591" s="37">
        <v>1920202590</v>
      </c>
      <c r="H591" s="7" t="s">
        <v>120</v>
      </c>
      <c r="I591" s="3">
        <v>43</v>
      </c>
    </row>
    <row r="592" spans="3:9" ht="126.75" thickBot="1" x14ac:dyDescent="0.25">
      <c r="C592" s="114" t="s">
        <v>64</v>
      </c>
      <c r="D592" s="26" t="s">
        <v>137</v>
      </c>
      <c r="E592" s="8" t="s">
        <v>75</v>
      </c>
      <c r="F592" s="8" t="s">
        <v>117</v>
      </c>
      <c r="G592" s="4">
        <v>1920206590</v>
      </c>
      <c r="H592" s="2"/>
      <c r="I592" s="1">
        <f>SUM(I593:I595)</f>
        <v>15340</v>
      </c>
    </row>
    <row r="593" spans="3:9" ht="48" thickBot="1" x14ac:dyDescent="0.25">
      <c r="C593" s="5" t="s">
        <v>56</v>
      </c>
      <c r="D593" s="28" t="s">
        <v>137</v>
      </c>
      <c r="E593" s="7" t="s">
        <v>75</v>
      </c>
      <c r="F593" s="7" t="s">
        <v>117</v>
      </c>
      <c r="G593" s="3">
        <v>1920206590</v>
      </c>
      <c r="H593" s="3">
        <v>111</v>
      </c>
      <c r="I593" s="3">
        <v>11669</v>
      </c>
    </row>
    <row r="594" spans="3:9" ht="63.75" thickBot="1" x14ac:dyDescent="0.25">
      <c r="C594" s="39" t="s">
        <v>10</v>
      </c>
      <c r="D594" s="28" t="s">
        <v>137</v>
      </c>
      <c r="E594" s="7" t="s">
        <v>75</v>
      </c>
      <c r="F594" s="7" t="s">
        <v>117</v>
      </c>
      <c r="G594" s="3">
        <v>1920206590</v>
      </c>
      <c r="H594" s="3">
        <v>119</v>
      </c>
      <c r="I594" s="3">
        <v>3524</v>
      </c>
    </row>
    <row r="595" spans="3:9" ht="32.25" thickBot="1" x14ac:dyDescent="0.25">
      <c r="C595" s="39" t="s">
        <v>13</v>
      </c>
      <c r="D595" s="28" t="s">
        <v>137</v>
      </c>
      <c r="E595" s="7" t="s">
        <v>75</v>
      </c>
      <c r="F595" s="7" t="s">
        <v>117</v>
      </c>
      <c r="G595" s="3">
        <v>1920206590</v>
      </c>
      <c r="H595" s="3">
        <v>244</v>
      </c>
      <c r="I595" s="3">
        <v>147</v>
      </c>
    </row>
    <row r="596" spans="3:9" ht="79.5" thickBot="1" x14ac:dyDescent="0.25">
      <c r="C596" s="283" t="s">
        <v>531</v>
      </c>
      <c r="D596" s="266" t="s">
        <v>137</v>
      </c>
      <c r="E596" s="117" t="s">
        <v>75</v>
      </c>
      <c r="F596" s="117" t="s">
        <v>117</v>
      </c>
      <c r="G596" s="183" t="s">
        <v>535</v>
      </c>
      <c r="H596" s="122"/>
      <c r="I596" s="122">
        <f>SUM(I597:I598)</f>
        <v>859.31999999999994</v>
      </c>
    </row>
    <row r="597" spans="3:9" ht="48" thickBot="1" x14ac:dyDescent="0.25">
      <c r="C597" s="39" t="s">
        <v>229</v>
      </c>
      <c r="D597" s="28" t="s">
        <v>137</v>
      </c>
      <c r="E597" s="7" t="s">
        <v>75</v>
      </c>
      <c r="F597" s="7" t="s">
        <v>117</v>
      </c>
      <c r="G597" s="147" t="s">
        <v>535</v>
      </c>
      <c r="H597" s="3">
        <v>111</v>
      </c>
      <c r="I597" s="3">
        <v>660</v>
      </c>
    </row>
    <row r="598" spans="3:9" ht="63.75" thickBot="1" x14ac:dyDescent="0.25">
      <c r="C598" s="39" t="s">
        <v>10</v>
      </c>
      <c r="D598" s="28" t="s">
        <v>137</v>
      </c>
      <c r="E598" s="7" t="s">
        <v>75</v>
      </c>
      <c r="F598" s="7" t="s">
        <v>117</v>
      </c>
      <c r="G598" s="147" t="s">
        <v>535</v>
      </c>
      <c r="H598" s="3">
        <v>119</v>
      </c>
      <c r="I598" s="3">
        <v>199.32</v>
      </c>
    </row>
    <row r="599" spans="3:9" ht="79.5" thickBot="1" x14ac:dyDescent="0.25">
      <c r="C599" s="120" t="s">
        <v>533</v>
      </c>
      <c r="D599" s="266" t="s">
        <v>137</v>
      </c>
      <c r="E599" s="266" t="s">
        <v>75</v>
      </c>
      <c r="F599" s="266" t="s">
        <v>117</v>
      </c>
      <c r="G599" s="143" t="s">
        <v>534</v>
      </c>
      <c r="H599" s="267"/>
      <c r="I599" s="267">
        <v>367.37</v>
      </c>
    </row>
    <row r="600" spans="3:9" ht="32.25" thickBot="1" x14ac:dyDescent="0.25">
      <c r="C600" s="39" t="s">
        <v>13</v>
      </c>
      <c r="D600" s="28" t="s">
        <v>137</v>
      </c>
      <c r="E600" s="7" t="s">
        <v>75</v>
      </c>
      <c r="F600" s="7" t="s">
        <v>117</v>
      </c>
      <c r="G600" s="147" t="s">
        <v>534</v>
      </c>
      <c r="H600" s="3">
        <v>244</v>
      </c>
      <c r="I600" s="268">
        <v>367.37</v>
      </c>
    </row>
    <row r="601" spans="3:9" ht="32.25" thickBot="1" x14ac:dyDescent="0.25">
      <c r="C601" s="100" t="s">
        <v>138</v>
      </c>
      <c r="D601" s="98" t="s">
        <v>139</v>
      </c>
      <c r="E601" s="98" t="s">
        <v>75</v>
      </c>
      <c r="F601" s="98" t="s">
        <v>117</v>
      </c>
      <c r="G601" s="98"/>
      <c r="H601" s="98"/>
      <c r="I601" s="244">
        <f>SUM(I617+I610+I602+I614)</f>
        <v>5485.0349999999999</v>
      </c>
    </row>
    <row r="602" spans="3:9" ht="16.5" thickBot="1" x14ac:dyDescent="0.25">
      <c r="C602" s="31"/>
      <c r="D602" s="26" t="s">
        <v>139</v>
      </c>
      <c r="E602" s="15" t="s">
        <v>75</v>
      </c>
      <c r="F602" s="15" t="s">
        <v>117</v>
      </c>
      <c r="G602" s="32">
        <v>1920202590</v>
      </c>
      <c r="H602" s="27"/>
      <c r="I602" s="238">
        <f>SUM(I603:I609)</f>
        <v>1282.885</v>
      </c>
    </row>
    <row r="603" spans="3:9" ht="48" thickBot="1" x14ac:dyDescent="0.25">
      <c r="C603" s="5" t="s">
        <v>56</v>
      </c>
      <c r="D603" s="28" t="s">
        <v>139</v>
      </c>
      <c r="E603" s="7" t="s">
        <v>75</v>
      </c>
      <c r="F603" s="7" t="s">
        <v>117</v>
      </c>
      <c r="G603" s="37">
        <v>1920202590</v>
      </c>
      <c r="H603" s="28" t="s">
        <v>80</v>
      </c>
      <c r="I603" s="101">
        <v>323</v>
      </c>
    </row>
    <row r="604" spans="3:9" ht="63.75" thickBot="1" x14ac:dyDescent="0.25">
      <c r="C604" s="39" t="s">
        <v>10</v>
      </c>
      <c r="D604" s="28" t="s">
        <v>139</v>
      </c>
      <c r="E604" s="7" t="s">
        <v>75</v>
      </c>
      <c r="F604" s="7" t="s">
        <v>117</v>
      </c>
      <c r="G604" s="37">
        <v>1920202590</v>
      </c>
      <c r="H604" s="28" t="s">
        <v>463</v>
      </c>
      <c r="I604" s="101">
        <v>99</v>
      </c>
    </row>
    <row r="605" spans="3:9" ht="48" thickBot="1" x14ac:dyDescent="0.25">
      <c r="C605" s="128" t="s">
        <v>395</v>
      </c>
      <c r="D605" s="28" t="s">
        <v>139</v>
      </c>
      <c r="E605" s="7" t="s">
        <v>75</v>
      </c>
      <c r="F605" s="7" t="s">
        <v>117</v>
      </c>
      <c r="G605" s="37">
        <v>1920202590</v>
      </c>
      <c r="H605" s="28" t="s">
        <v>396</v>
      </c>
      <c r="I605" s="101">
        <v>200</v>
      </c>
    </row>
    <row r="606" spans="3:9" ht="32.25" thickBot="1" x14ac:dyDescent="0.25">
      <c r="C606" s="39" t="s">
        <v>13</v>
      </c>
      <c r="D606" s="28" t="s">
        <v>139</v>
      </c>
      <c r="E606" s="7" t="s">
        <v>75</v>
      </c>
      <c r="F606" s="7" t="s">
        <v>117</v>
      </c>
      <c r="G606" s="37">
        <v>1920202590</v>
      </c>
      <c r="H606" s="7" t="s">
        <v>121</v>
      </c>
      <c r="I606" s="3">
        <v>527</v>
      </c>
    </row>
    <row r="607" spans="3:9" ht="16.5" thickBot="1" x14ac:dyDescent="0.25">
      <c r="C607" s="39" t="s">
        <v>511</v>
      </c>
      <c r="D607" s="28" t="s">
        <v>139</v>
      </c>
      <c r="E607" s="7" t="s">
        <v>75</v>
      </c>
      <c r="F607" s="7" t="s">
        <v>117</v>
      </c>
      <c r="G607" s="37">
        <v>1920202590</v>
      </c>
      <c r="H607" s="7" t="s">
        <v>496</v>
      </c>
      <c r="I607" s="3">
        <v>64</v>
      </c>
    </row>
    <row r="608" spans="3:9" ht="48" thickBot="1" x14ac:dyDescent="0.25">
      <c r="C608" s="116" t="s">
        <v>483</v>
      </c>
      <c r="D608" s="160" t="s">
        <v>137</v>
      </c>
      <c r="E608" s="132" t="s">
        <v>75</v>
      </c>
      <c r="F608" s="132" t="s">
        <v>117</v>
      </c>
      <c r="G608" s="245">
        <v>1920202590</v>
      </c>
      <c r="H608" s="132" t="s">
        <v>484</v>
      </c>
      <c r="I608" s="131">
        <v>57.384999999999998</v>
      </c>
    </row>
    <row r="609" spans="3:9" ht="16.5" thickBot="1" x14ac:dyDescent="0.25">
      <c r="C609" s="281" t="s">
        <v>48</v>
      </c>
      <c r="D609" s="28" t="s">
        <v>139</v>
      </c>
      <c r="E609" s="7" t="s">
        <v>75</v>
      </c>
      <c r="F609" s="7" t="s">
        <v>117</v>
      </c>
      <c r="G609" s="37">
        <v>1920202590</v>
      </c>
      <c r="H609" s="7" t="s">
        <v>120</v>
      </c>
      <c r="I609" s="3">
        <v>12.5</v>
      </c>
    </row>
    <row r="610" spans="3:9" ht="126.75" thickBot="1" x14ac:dyDescent="0.25">
      <c r="C610" s="114" t="s">
        <v>64</v>
      </c>
      <c r="D610" s="26" t="s">
        <v>139</v>
      </c>
      <c r="E610" s="8" t="s">
        <v>75</v>
      </c>
      <c r="F610" s="8" t="s">
        <v>117</v>
      </c>
      <c r="G610" s="4">
        <v>1920206590</v>
      </c>
      <c r="H610" s="2"/>
      <c r="I610" s="1">
        <f>SUM(I611:I613)</f>
        <v>3589</v>
      </c>
    </row>
    <row r="611" spans="3:9" ht="48" thickBot="1" x14ac:dyDescent="0.25">
      <c r="C611" s="5" t="s">
        <v>56</v>
      </c>
      <c r="D611" s="28" t="s">
        <v>139</v>
      </c>
      <c r="E611" s="7" t="s">
        <v>75</v>
      </c>
      <c r="F611" s="7" t="s">
        <v>117</v>
      </c>
      <c r="G611" s="3">
        <v>1920206590</v>
      </c>
      <c r="H611" s="3">
        <v>111</v>
      </c>
      <c r="I611" s="3">
        <v>2719</v>
      </c>
    </row>
    <row r="612" spans="3:9" ht="63.75" thickBot="1" x14ac:dyDescent="0.25">
      <c r="C612" s="39" t="s">
        <v>10</v>
      </c>
      <c r="D612" s="28" t="s">
        <v>139</v>
      </c>
      <c r="E612" s="7" t="s">
        <v>75</v>
      </c>
      <c r="F612" s="7" t="s">
        <v>117</v>
      </c>
      <c r="G612" s="3">
        <v>1920206590</v>
      </c>
      <c r="H612" s="3">
        <v>119</v>
      </c>
      <c r="I612" s="3">
        <v>821</v>
      </c>
    </row>
    <row r="613" spans="3:9" ht="32.25" thickBot="1" x14ac:dyDescent="0.25">
      <c r="C613" s="39" t="s">
        <v>13</v>
      </c>
      <c r="D613" s="28" t="s">
        <v>139</v>
      </c>
      <c r="E613" s="7" t="s">
        <v>75</v>
      </c>
      <c r="F613" s="7" t="s">
        <v>117</v>
      </c>
      <c r="G613" s="3">
        <v>1920206590</v>
      </c>
      <c r="H613" s="3">
        <v>244</v>
      </c>
      <c r="I613" s="3">
        <v>49</v>
      </c>
    </row>
    <row r="614" spans="3:9" ht="79.5" thickBot="1" x14ac:dyDescent="0.25">
      <c r="C614" s="283" t="s">
        <v>531</v>
      </c>
      <c r="D614" s="160" t="s">
        <v>139</v>
      </c>
      <c r="E614" s="132" t="s">
        <v>75</v>
      </c>
      <c r="F614" s="132" t="s">
        <v>117</v>
      </c>
      <c r="G614" s="143" t="s">
        <v>535</v>
      </c>
      <c r="H614" s="131"/>
      <c r="I614" s="131">
        <f>SUM(I615:I616)</f>
        <v>234.36</v>
      </c>
    </row>
    <row r="615" spans="3:9" ht="48" thickBot="1" x14ac:dyDescent="0.25">
      <c r="C615" s="39" t="s">
        <v>229</v>
      </c>
      <c r="D615" s="28" t="s">
        <v>139</v>
      </c>
      <c r="E615" s="7" t="s">
        <v>75</v>
      </c>
      <c r="F615" s="7" t="s">
        <v>117</v>
      </c>
      <c r="G615" s="147" t="s">
        <v>535</v>
      </c>
      <c r="H615" s="3">
        <v>111</v>
      </c>
      <c r="I615" s="3">
        <v>180</v>
      </c>
    </row>
    <row r="616" spans="3:9" ht="63.75" thickBot="1" x14ac:dyDescent="0.25">
      <c r="C616" s="39" t="s">
        <v>10</v>
      </c>
      <c r="D616" s="28" t="s">
        <v>139</v>
      </c>
      <c r="E616" s="7" t="s">
        <v>75</v>
      </c>
      <c r="F616" s="7" t="s">
        <v>117</v>
      </c>
      <c r="G616" s="147" t="s">
        <v>535</v>
      </c>
      <c r="H616" s="3">
        <v>119</v>
      </c>
      <c r="I616" s="3">
        <v>54.36</v>
      </c>
    </row>
    <row r="617" spans="3:9" ht="79.5" thickBot="1" x14ac:dyDescent="0.25">
      <c r="C617" s="120" t="s">
        <v>533</v>
      </c>
      <c r="D617" s="266" t="s">
        <v>139</v>
      </c>
      <c r="E617" s="266" t="s">
        <v>75</v>
      </c>
      <c r="F617" s="266" t="s">
        <v>117</v>
      </c>
      <c r="G617" s="143" t="s">
        <v>534</v>
      </c>
      <c r="H617" s="267"/>
      <c r="I617" s="267">
        <v>378.79</v>
      </c>
    </row>
    <row r="618" spans="3:9" ht="32.25" thickBot="1" x14ac:dyDescent="0.25">
      <c r="C618" s="39" t="s">
        <v>13</v>
      </c>
      <c r="D618" s="28" t="s">
        <v>139</v>
      </c>
      <c r="E618" s="7" t="s">
        <v>75</v>
      </c>
      <c r="F618" s="7" t="s">
        <v>117</v>
      </c>
      <c r="G618" s="147" t="s">
        <v>534</v>
      </c>
      <c r="H618" s="3">
        <v>244</v>
      </c>
      <c r="I618" s="268">
        <v>378.79</v>
      </c>
    </row>
    <row r="619" spans="3:9" ht="16.5" thickBot="1" x14ac:dyDescent="0.25">
      <c r="C619" s="100" t="s">
        <v>140</v>
      </c>
      <c r="D619" s="98" t="s">
        <v>141</v>
      </c>
      <c r="E619" s="98" t="s">
        <v>75</v>
      </c>
      <c r="F619" s="98" t="s">
        <v>117</v>
      </c>
      <c r="G619" s="98"/>
      <c r="H619" s="98"/>
      <c r="I619" s="244">
        <f>SUM(I634+I627+I620+I631)</f>
        <v>19066.022000000001</v>
      </c>
    </row>
    <row r="620" spans="3:9" ht="16.5" thickBot="1" x14ac:dyDescent="0.25">
      <c r="C620" s="31"/>
      <c r="D620" s="26" t="s">
        <v>141</v>
      </c>
      <c r="E620" s="15" t="s">
        <v>75</v>
      </c>
      <c r="F620" s="15" t="s">
        <v>117</v>
      </c>
      <c r="G620" s="32">
        <v>1920202590</v>
      </c>
      <c r="H620" s="26"/>
      <c r="I620" s="238">
        <f>SUM(I621:I626)</f>
        <v>2118.1419999999998</v>
      </c>
    </row>
    <row r="621" spans="3:9" ht="48" thickBot="1" x14ac:dyDescent="0.25">
      <c r="C621" s="5" t="s">
        <v>56</v>
      </c>
      <c r="D621" s="28" t="s">
        <v>141</v>
      </c>
      <c r="E621" s="7" t="s">
        <v>75</v>
      </c>
      <c r="F621" s="7" t="s">
        <v>117</v>
      </c>
      <c r="G621" s="37">
        <v>1920202590</v>
      </c>
      <c r="H621" s="28" t="s">
        <v>80</v>
      </c>
      <c r="I621" s="101">
        <v>564</v>
      </c>
    </row>
    <row r="622" spans="3:9" ht="63.75" thickBot="1" x14ac:dyDescent="0.25">
      <c r="C622" s="39" t="s">
        <v>10</v>
      </c>
      <c r="D622" s="28" t="s">
        <v>141</v>
      </c>
      <c r="E622" s="7" t="s">
        <v>75</v>
      </c>
      <c r="F622" s="7" t="s">
        <v>117</v>
      </c>
      <c r="G622" s="37">
        <v>1920202590</v>
      </c>
      <c r="H622" s="28" t="s">
        <v>463</v>
      </c>
      <c r="I622" s="101">
        <v>171</v>
      </c>
    </row>
    <row r="623" spans="3:9" ht="32.25" thickBot="1" x14ac:dyDescent="0.25">
      <c r="C623" s="39" t="s">
        <v>13</v>
      </c>
      <c r="D623" s="28" t="s">
        <v>141</v>
      </c>
      <c r="E623" s="7" t="s">
        <v>75</v>
      </c>
      <c r="F623" s="7" t="s">
        <v>117</v>
      </c>
      <c r="G623" s="37">
        <v>1920202590</v>
      </c>
      <c r="H623" s="7" t="s">
        <v>121</v>
      </c>
      <c r="I623" s="3">
        <v>642</v>
      </c>
    </row>
    <row r="624" spans="3:9" ht="16.5" thickBot="1" x14ac:dyDescent="0.25">
      <c r="C624" s="39" t="s">
        <v>511</v>
      </c>
      <c r="D624" s="28" t="s">
        <v>141</v>
      </c>
      <c r="E624" s="7" t="s">
        <v>75</v>
      </c>
      <c r="F624" s="7" t="s">
        <v>117</v>
      </c>
      <c r="G624" s="37">
        <v>1920202590</v>
      </c>
      <c r="H624" s="7" t="s">
        <v>496</v>
      </c>
      <c r="I624" s="3">
        <v>270.5</v>
      </c>
    </row>
    <row r="625" spans="3:9" ht="48" thickBot="1" x14ac:dyDescent="0.25">
      <c r="C625" s="116" t="s">
        <v>483</v>
      </c>
      <c r="D625" s="160" t="s">
        <v>141</v>
      </c>
      <c r="E625" s="132" t="s">
        <v>75</v>
      </c>
      <c r="F625" s="132" t="s">
        <v>117</v>
      </c>
      <c r="G625" s="245">
        <v>1920202590</v>
      </c>
      <c r="H625" s="132" t="s">
        <v>484</v>
      </c>
      <c r="I625" s="131">
        <v>95.641999999999996</v>
      </c>
    </row>
    <row r="626" spans="3:9" ht="16.5" thickBot="1" x14ac:dyDescent="0.25">
      <c r="C626" s="281" t="s">
        <v>48</v>
      </c>
      <c r="D626" s="28" t="s">
        <v>141</v>
      </c>
      <c r="E626" s="7" t="s">
        <v>75</v>
      </c>
      <c r="F626" s="7" t="s">
        <v>117</v>
      </c>
      <c r="G626" s="37">
        <v>1920202590</v>
      </c>
      <c r="H626" s="7" t="s">
        <v>120</v>
      </c>
      <c r="I626" s="3">
        <v>375</v>
      </c>
    </row>
    <row r="627" spans="3:9" ht="126.75" thickBot="1" x14ac:dyDescent="0.25">
      <c r="C627" s="114" t="s">
        <v>64</v>
      </c>
      <c r="D627" s="26" t="s">
        <v>141</v>
      </c>
      <c r="E627" s="8" t="s">
        <v>75</v>
      </c>
      <c r="F627" s="8" t="s">
        <v>117</v>
      </c>
      <c r="G627" s="4">
        <v>1920206590</v>
      </c>
      <c r="H627" s="2"/>
      <c r="I627" s="1">
        <f>SUM(I628:I630)</f>
        <v>15422.7</v>
      </c>
    </row>
    <row r="628" spans="3:9" ht="48" thickBot="1" x14ac:dyDescent="0.25">
      <c r="C628" s="5" t="s">
        <v>56</v>
      </c>
      <c r="D628" s="28" t="s">
        <v>141</v>
      </c>
      <c r="E628" s="7" t="s">
        <v>75</v>
      </c>
      <c r="F628" s="7" t="s">
        <v>117</v>
      </c>
      <c r="G628" s="3">
        <v>1920206590</v>
      </c>
      <c r="H628" s="3">
        <v>111</v>
      </c>
      <c r="I628" s="3">
        <v>11697</v>
      </c>
    </row>
    <row r="629" spans="3:9" ht="63.75" thickBot="1" x14ac:dyDescent="0.25">
      <c r="C629" s="39" t="s">
        <v>10</v>
      </c>
      <c r="D629" s="28" t="s">
        <v>141</v>
      </c>
      <c r="E629" s="7" t="s">
        <v>75</v>
      </c>
      <c r="F629" s="7" t="s">
        <v>117</v>
      </c>
      <c r="G629" s="3">
        <v>1920206590</v>
      </c>
      <c r="H629" s="3">
        <v>119</v>
      </c>
      <c r="I629" s="3">
        <v>3533</v>
      </c>
    </row>
    <row r="630" spans="3:9" ht="32.25" thickBot="1" x14ac:dyDescent="0.25">
      <c r="C630" s="39" t="s">
        <v>13</v>
      </c>
      <c r="D630" s="28" t="s">
        <v>141</v>
      </c>
      <c r="E630" s="7" t="s">
        <v>75</v>
      </c>
      <c r="F630" s="7" t="s">
        <v>117</v>
      </c>
      <c r="G630" s="3">
        <v>1920206590</v>
      </c>
      <c r="H630" s="3">
        <v>244</v>
      </c>
      <c r="I630" s="3">
        <v>192.7</v>
      </c>
    </row>
    <row r="631" spans="3:9" ht="79.5" thickBot="1" x14ac:dyDescent="0.25">
      <c r="C631" s="283" t="s">
        <v>531</v>
      </c>
      <c r="D631" s="160" t="s">
        <v>141</v>
      </c>
      <c r="E631" s="132" t="s">
        <v>75</v>
      </c>
      <c r="F631" s="132" t="s">
        <v>117</v>
      </c>
      <c r="G631" s="143" t="s">
        <v>535</v>
      </c>
      <c r="H631" s="131"/>
      <c r="I631" s="131">
        <f>SUM(I632:I633)</f>
        <v>859.31999999999994</v>
      </c>
    </row>
    <row r="632" spans="3:9" ht="48" thickBot="1" x14ac:dyDescent="0.25">
      <c r="C632" s="39" t="s">
        <v>229</v>
      </c>
      <c r="D632" s="28" t="s">
        <v>141</v>
      </c>
      <c r="E632" s="7" t="s">
        <v>75</v>
      </c>
      <c r="F632" s="7" t="s">
        <v>117</v>
      </c>
      <c r="G632" s="147" t="s">
        <v>535</v>
      </c>
      <c r="H632" s="3">
        <v>111</v>
      </c>
      <c r="I632" s="3">
        <v>660</v>
      </c>
    </row>
    <row r="633" spans="3:9" ht="63.75" thickBot="1" x14ac:dyDescent="0.25">
      <c r="C633" s="39" t="s">
        <v>10</v>
      </c>
      <c r="D633" s="28" t="s">
        <v>141</v>
      </c>
      <c r="E633" s="7" t="s">
        <v>75</v>
      </c>
      <c r="F633" s="7" t="s">
        <v>117</v>
      </c>
      <c r="G633" s="147" t="s">
        <v>535</v>
      </c>
      <c r="H633" s="3">
        <v>119</v>
      </c>
      <c r="I633" s="3">
        <v>199.32</v>
      </c>
    </row>
    <row r="634" spans="3:9" ht="79.5" thickBot="1" x14ac:dyDescent="0.25">
      <c r="C634" s="120" t="s">
        <v>533</v>
      </c>
      <c r="D634" s="266" t="s">
        <v>141</v>
      </c>
      <c r="E634" s="266" t="s">
        <v>75</v>
      </c>
      <c r="F634" s="266" t="s">
        <v>117</v>
      </c>
      <c r="G634" s="143" t="s">
        <v>534</v>
      </c>
      <c r="H634" s="267"/>
      <c r="I634" s="267">
        <v>665.86</v>
      </c>
    </row>
    <row r="635" spans="3:9" ht="32.25" thickBot="1" x14ac:dyDescent="0.25">
      <c r="C635" s="39" t="s">
        <v>13</v>
      </c>
      <c r="D635" s="28" t="s">
        <v>141</v>
      </c>
      <c r="E635" s="7" t="s">
        <v>75</v>
      </c>
      <c r="F635" s="7" t="s">
        <v>117</v>
      </c>
      <c r="G635" s="147" t="s">
        <v>534</v>
      </c>
      <c r="H635" s="3">
        <v>244</v>
      </c>
      <c r="I635" s="268">
        <v>665.86</v>
      </c>
    </row>
    <row r="636" spans="3:9" ht="16.5" thickBot="1" x14ac:dyDescent="0.25">
      <c r="C636" s="100" t="s">
        <v>142</v>
      </c>
      <c r="D636" s="98" t="s">
        <v>143</v>
      </c>
      <c r="E636" s="98" t="s">
        <v>75</v>
      </c>
      <c r="F636" s="98" t="s">
        <v>117</v>
      </c>
      <c r="G636" s="98"/>
      <c r="H636" s="98"/>
      <c r="I636" s="99">
        <f>SUM(I647+I643+I637+I650)</f>
        <v>12684.83</v>
      </c>
    </row>
    <row r="637" spans="3:9" ht="16.5" thickBot="1" x14ac:dyDescent="0.25">
      <c r="C637" s="31"/>
      <c r="D637" s="26" t="s">
        <v>143</v>
      </c>
      <c r="E637" s="15" t="s">
        <v>75</v>
      </c>
      <c r="F637" s="15" t="s">
        <v>117</v>
      </c>
      <c r="G637" s="32">
        <v>1920202590</v>
      </c>
      <c r="H637" s="27"/>
      <c r="I637" s="52">
        <f>SUM(I638:I642)</f>
        <v>1193</v>
      </c>
    </row>
    <row r="638" spans="3:9" ht="48" thickBot="1" x14ac:dyDescent="0.25">
      <c r="C638" s="5" t="s">
        <v>56</v>
      </c>
      <c r="D638" s="28" t="s">
        <v>143</v>
      </c>
      <c r="E638" s="7" t="s">
        <v>75</v>
      </c>
      <c r="F638" s="7" t="s">
        <v>117</v>
      </c>
      <c r="G638" s="37">
        <v>1920202590</v>
      </c>
      <c r="H638" s="28" t="s">
        <v>80</v>
      </c>
      <c r="I638" s="101">
        <v>323</v>
      </c>
    </row>
    <row r="639" spans="3:9" ht="63.75" thickBot="1" x14ac:dyDescent="0.25">
      <c r="C639" s="39" t="s">
        <v>10</v>
      </c>
      <c r="D639" s="28" t="s">
        <v>143</v>
      </c>
      <c r="E639" s="7" t="s">
        <v>75</v>
      </c>
      <c r="F639" s="7" t="s">
        <v>117</v>
      </c>
      <c r="G639" s="37">
        <v>1920202590</v>
      </c>
      <c r="H639" s="28" t="s">
        <v>463</v>
      </c>
      <c r="I639" s="101">
        <v>99</v>
      </c>
    </row>
    <row r="640" spans="3:9" ht="32.25" thickBot="1" x14ac:dyDescent="0.25">
      <c r="C640" s="39" t="s">
        <v>13</v>
      </c>
      <c r="D640" s="28" t="s">
        <v>143</v>
      </c>
      <c r="E640" s="7" t="s">
        <v>75</v>
      </c>
      <c r="F640" s="7" t="s">
        <v>117</v>
      </c>
      <c r="G640" s="37">
        <v>1920202590</v>
      </c>
      <c r="H640" s="7" t="s">
        <v>121</v>
      </c>
      <c r="I640" s="3">
        <v>508</v>
      </c>
    </row>
    <row r="641" spans="3:9" ht="16.5" thickBot="1" x14ac:dyDescent="0.25">
      <c r="C641" s="39" t="s">
        <v>511</v>
      </c>
      <c r="D641" s="28" t="s">
        <v>143</v>
      </c>
      <c r="E641" s="7" t="s">
        <v>75</v>
      </c>
      <c r="F641" s="7" t="s">
        <v>117</v>
      </c>
      <c r="G641" s="37">
        <v>1920202590</v>
      </c>
      <c r="H641" s="7" t="s">
        <v>496</v>
      </c>
      <c r="I641" s="3">
        <v>160</v>
      </c>
    </row>
    <row r="642" spans="3:9" ht="16.5" thickBot="1" x14ac:dyDescent="0.25">
      <c r="C642" s="281" t="s">
        <v>48</v>
      </c>
      <c r="D642" s="28" t="s">
        <v>143</v>
      </c>
      <c r="E642" s="7" t="s">
        <v>75</v>
      </c>
      <c r="F642" s="7" t="s">
        <v>117</v>
      </c>
      <c r="G642" s="37">
        <v>1920202590</v>
      </c>
      <c r="H642" s="7" t="s">
        <v>120</v>
      </c>
      <c r="I642" s="3">
        <v>103</v>
      </c>
    </row>
    <row r="643" spans="3:9" ht="126.75" thickBot="1" x14ac:dyDescent="0.25">
      <c r="C643" s="114" t="s">
        <v>64</v>
      </c>
      <c r="D643" s="26" t="s">
        <v>143</v>
      </c>
      <c r="E643" s="8" t="s">
        <v>75</v>
      </c>
      <c r="F643" s="8" t="s">
        <v>117</v>
      </c>
      <c r="G643" s="4">
        <v>1920206590</v>
      </c>
      <c r="H643" s="2"/>
      <c r="I643" s="1">
        <f>SUM(I644:I646)</f>
        <v>10593.6</v>
      </c>
    </row>
    <row r="644" spans="3:9" ht="48" thickBot="1" x14ac:dyDescent="0.25">
      <c r="C644" s="5" t="s">
        <v>56</v>
      </c>
      <c r="D644" s="28" t="s">
        <v>143</v>
      </c>
      <c r="E644" s="7" t="s">
        <v>75</v>
      </c>
      <c r="F644" s="7" t="s">
        <v>117</v>
      </c>
      <c r="G644" s="3">
        <v>1920206590</v>
      </c>
      <c r="H644" s="3">
        <v>111</v>
      </c>
      <c r="I644" s="3">
        <v>8086</v>
      </c>
    </row>
    <row r="645" spans="3:9" ht="63.75" thickBot="1" x14ac:dyDescent="0.25">
      <c r="C645" s="39" t="s">
        <v>10</v>
      </c>
      <c r="D645" s="28" t="s">
        <v>143</v>
      </c>
      <c r="E645" s="7" t="s">
        <v>75</v>
      </c>
      <c r="F645" s="7" t="s">
        <v>117</v>
      </c>
      <c r="G645" s="3">
        <v>1920206590</v>
      </c>
      <c r="H645" s="3">
        <v>119</v>
      </c>
      <c r="I645" s="3">
        <v>2442</v>
      </c>
    </row>
    <row r="646" spans="3:9" ht="32.25" thickBot="1" x14ac:dyDescent="0.25">
      <c r="C646" s="39" t="s">
        <v>13</v>
      </c>
      <c r="D646" s="28" t="s">
        <v>143</v>
      </c>
      <c r="E646" s="7" t="s">
        <v>75</v>
      </c>
      <c r="F646" s="7" t="s">
        <v>117</v>
      </c>
      <c r="G646" s="3">
        <v>1920206590</v>
      </c>
      <c r="H646" s="3">
        <v>244</v>
      </c>
      <c r="I646" s="3">
        <v>65.599999999999994</v>
      </c>
    </row>
    <row r="647" spans="3:9" ht="79.5" thickBot="1" x14ac:dyDescent="0.25">
      <c r="C647" s="283" t="s">
        <v>531</v>
      </c>
      <c r="D647" s="160" t="s">
        <v>143</v>
      </c>
      <c r="E647" s="132" t="s">
        <v>75</v>
      </c>
      <c r="F647" s="132" t="s">
        <v>117</v>
      </c>
      <c r="G647" s="143" t="s">
        <v>535</v>
      </c>
      <c r="H647" s="131"/>
      <c r="I647" s="131">
        <f>SUM(I648:I649)</f>
        <v>703.08</v>
      </c>
    </row>
    <row r="648" spans="3:9" ht="48" thickBot="1" x14ac:dyDescent="0.25">
      <c r="C648" s="39" t="s">
        <v>229</v>
      </c>
      <c r="D648" s="28" t="s">
        <v>143</v>
      </c>
      <c r="E648" s="7" t="s">
        <v>75</v>
      </c>
      <c r="F648" s="7" t="s">
        <v>117</v>
      </c>
      <c r="G648" s="147" t="s">
        <v>535</v>
      </c>
      <c r="H648" s="3">
        <v>111</v>
      </c>
      <c r="I648" s="3">
        <v>540</v>
      </c>
    </row>
    <row r="649" spans="3:9" ht="63.75" thickBot="1" x14ac:dyDescent="0.25">
      <c r="C649" s="39" t="s">
        <v>10</v>
      </c>
      <c r="D649" s="28" t="s">
        <v>143</v>
      </c>
      <c r="E649" s="7" t="s">
        <v>75</v>
      </c>
      <c r="F649" s="7" t="s">
        <v>117</v>
      </c>
      <c r="G649" s="147" t="s">
        <v>535</v>
      </c>
      <c r="H649" s="3">
        <v>119</v>
      </c>
      <c r="I649" s="3">
        <v>163.08000000000001</v>
      </c>
    </row>
    <row r="650" spans="3:9" ht="79.5" thickBot="1" x14ac:dyDescent="0.25">
      <c r="C650" s="120" t="s">
        <v>533</v>
      </c>
      <c r="D650" s="266" t="s">
        <v>143</v>
      </c>
      <c r="E650" s="266" t="s">
        <v>75</v>
      </c>
      <c r="F650" s="266" t="s">
        <v>117</v>
      </c>
      <c r="G650" s="143" t="s">
        <v>534</v>
      </c>
      <c r="H650" s="267"/>
      <c r="I650" s="267">
        <v>195.15</v>
      </c>
    </row>
    <row r="651" spans="3:9" ht="32.25" thickBot="1" x14ac:dyDescent="0.25">
      <c r="C651" s="39" t="s">
        <v>13</v>
      </c>
      <c r="D651" s="28" t="s">
        <v>143</v>
      </c>
      <c r="E651" s="7" t="s">
        <v>75</v>
      </c>
      <c r="F651" s="7" t="s">
        <v>117</v>
      </c>
      <c r="G651" s="147" t="s">
        <v>534</v>
      </c>
      <c r="H651" s="3">
        <v>244</v>
      </c>
      <c r="I651" s="268">
        <v>195.15</v>
      </c>
    </row>
    <row r="652" spans="3:9" ht="16.5" thickBot="1" x14ac:dyDescent="0.25">
      <c r="C652" s="100" t="s">
        <v>144</v>
      </c>
      <c r="D652" s="98" t="s">
        <v>145</v>
      </c>
      <c r="E652" s="98" t="s">
        <v>75</v>
      </c>
      <c r="F652" s="98" t="s">
        <v>117</v>
      </c>
      <c r="G652" s="98"/>
      <c r="H652" s="98"/>
      <c r="I652" s="99">
        <f>SUM(I667+I660+I653+I664+I669)</f>
        <v>25216.044000000002</v>
      </c>
    </row>
    <row r="653" spans="3:9" ht="16.5" thickBot="1" x14ac:dyDescent="0.25">
      <c r="C653" s="31"/>
      <c r="D653" s="26" t="s">
        <v>145</v>
      </c>
      <c r="E653" s="15" t="s">
        <v>75</v>
      </c>
      <c r="F653" s="15" t="s">
        <v>117</v>
      </c>
      <c r="G653" s="32">
        <v>1920202590</v>
      </c>
      <c r="H653" s="27"/>
      <c r="I653" s="33">
        <f>SUM(I654:I659)</f>
        <v>2945.5140000000001</v>
      </c>
    </row>
    <row r="654" spans="3:9" ht="48" thickBot="1" x14ac:dyDescent="0.25">
      <c r="C654" s="5" t="s">
        <v>56</v>
      </c>
      <c r="D654" s="28" t="s">
        <v>145</v>
      </c>
      <c r="E654" s="7" t="s">
        <v>75</v>
      </c>
      <c r="F654" s="7" t="s">
        <v>117</v>
      </c>
      <c r="G654" s="37">
        <v>1920202590</v>
      </c>
      <c r="H654" s="28" t="s">
        <v>80</v>
      </c>
      <c r="I654" s="101">
        <v>1053</v>
      </c>
    </row>
    <row r="655" spans="3:9" ht="63.75" thickBot="1" x14ac:dyDescent="0.25">
      <c r="C655" s="39" t="s">
        <v>10</v>
      </c>
      <c r="D655" s="28" t="s">
        <v>145</v>
      </c>
      <c r="E655" s="7" t="s">
        <v>75</v>
      </c>
      <c r="F655" s="7" t="s">
        <v>117</v>
      </c>
      <c r="G655" s="37">
        <v>1920202590</v>
      </c>
      <c r="H655" s="28" t="s">
        <v>463</v>
      </c>
      <c r="I655" s="101">
        <v>318</v>
      </c>
    </row>
    <row r="656" spans="3:9" ht="32.25" thickBot="1" x14ac:dyDescent="0.25">
      <c r="C656" s="39" t="s">
        <v>13</v>
      </c>
      <c r="D656" s="28" t="s">
        <v>145</v>
      </c>
      <c r="E656" s="7" t="s">
        <v>75</v>
      </c>
      <c r="F656" s="7" t="s">
        <v>117</v>
      </c>
      <c r="G656" s="37">
        <v>1920202590</v>
      </c>
      <c r="H656" s="7" t="s">
        <v>121</v>
      </c>
      <c r="I656" s="3">
        <v>408</v>
      </c>
    </row>
    <row r="657" spans="3:9" ht="16.5" thickBot="1" x14ac:dyDescent="0.25">
      <c r="C657" s="39" t="s">
        <v>511</v>
      </c>
      <c r="D657" s="28" t="s">
        <v>145</v>
      </c>
      <c r="E657" s="7" t="s">
        <v>75</v>
      </c>
      <c r="F657" s="7" t="s">
        <v>117</v>
      </c>
      <c r="G657" s="37">
        <v>1920202590</v>
      </c>
      <c r="H657" s="7" t="s">
        <v>496</v>
      </c>
      <c r="I657" s="3">
        <v>1007</v>
      </c>
    </row>
    <row r="658" spans="3:9" ht="48" thickBot="1" x14ac:dyDescent="0.25">
      <c r="C658" s="116" t="s">
        <v>483</v>
      </c>
      <c r="D658" s="160" t="s">
        <v>145</v>
      </c>
      <c r="E658" s="132" t="s">
        <v>75</v>
      </c>
      <c r="F658" s="132" t="s">
        <v>117</v>
      </c>
      <c r="G658" s="245">
        <v>1920202590</v>
      </c>
      <c r="H658" s="132" t="s">
        <v>484</v>
      </c>
      <c r="I658" s="131">
        <v>76.513999999999996</v>
      </c>
    </row>
    <row r="659" spans="3:9" ht="16.5" thickBot="1" x14ac:dyDescent="0.25">
      <c r="C659" s="281" t="s">
        <v>48</v>
      </c>
      <c r="D659" s="28" t="s">
        <v>145</v>
      </c>
      <c r="E659" s="7" t="s">
        <v>75</v>
      </c>
      <c r="F659" s="7" t="s">
        <v>117</v>
      </c>
      <c r="G659" s="37">
        <v>1920202590</v>
      </c>
      <c r="H659" s="7" t="s">
        <v>120</v>
      </c>
      <c r="I659" s="3">
        <v>83</v>
      </c>
    </row>
    <row r="660" spans="3:9" ht="126.75" thickBot="1" x14ac:dyDescent="0.25">
      <c r="C660" s="114" t="s">
        <v>64</v>
      </c>
      <c r="D660" s="26" t="s">
        <v>145</v>
      </c>
      <c r="E660" s="8" t="s">
        <v>75</v>
      </c>
      <c r="F660" s="8" t="s">
        <v>117</v>
      </c>
      <c r="G660" s="4">
        <v>1920206590</v>
      </c>
      <c r="H660" s="2"/>
      <c r="I660" s="1">
        <f>SUM(I661:I663)</f>
        <v>19552</v>
      </c>
    </row>
    <row r="661" spans="3:9" ht="48" thickBot="1" x14ac:dyDescent="0.25">
      <c r="C661" s="5" t="s">
        <v>56</v>
      </c>
      <c r="D661" s="28" t="s">
        <v>145</v>
      </c>
      <c r="E661" s="7" t="s">
        <v>75</v>
      </c>
      <c r="F661" s="7" t="s">
        <v>117</v>
      </c>
      <c r="G661" s="3">
        <v>1920206590</v>
      </c>
      <c r="H661" s="3">
        <v>111</v>
      </c>
      <c r="I661" s="3">
        <v>14746</v>
      </c>
    </row>
    <row r="662" spans="3:9" ht="63.75" thickBot="1" x14ac:dyDescent="0.25">
      <c r="C662" s="39" t="s">
        <v>10</v>
      </c>
      <c r="D662" s="28" t="s">
        <v>145</v>
      </c>
      <c r="E662" s="7" t="s">
        <v>75</v>
      </c>
      <c r="F662" s="7" t="s">
        <v>117</v>
      </c>
      <c r="G662" s="3">
        <v>1920206590</v>
      </c>
      <c r="H662" s="3">
        <v>119</v>
      </c>
      <c r="I662" s="3">
        <v>4453</v>
      </c>
    </row>
    <row r="663" spans="3:9" ht="32.25" thickBot="1" x14ac:dyDescent="0.25">
      <c r="C663" s="39" t="s">
        <v>13</v>
      </c>
      <c r="D663" s="28" t="s">
        <v>145</v>
      </c>
      <c r="E663" s="7" t="s">
        <v>75</v>
      </c>
      <c r="F663" s="7" t="s">
        <v>117</v>
      </c>
      <c r="G663" s="3">
        <v>1920206590</v>
      </c>
      <c r="H663" s="3">
        <v>244</v>
      </c>
      <c r="I663" s="3">
        <v>353</v>
      </c>
    </row>
    <row r="664" spans="3:9" ht="79.5" thickBot="1" x14ac:dyDescent="0.25">
      <c r="C664" s="283" t="s">
        <v>531</v>
      </c>
      <c r="D664" s="160" t="s">
        <v>145</v>
      </c>
      <c r="E664" s="132" t="s">
        <v>75</v>
      </c>
      <c r="F664" s="132" t="s">
        <v>117</v>
      </c>
      <c r="G664" s="143" t="s">
        <v>535</v>
      </c>
      <c r="H664" s="131"/>
      <c r="I664" s="131">
        <f>SUM(I665:I666)</f>
        <v>1249.92</v>
      </c>
    </row>
    <row r="665" spans="3:9" ht="48" thickBot="1" x14ac:dyDescent="0.25">
      <c r="C665" s="39" t="s">
        <v>229</v>
      </c>
      <c r="D665" s="28" t="s">
        <v>145</v>
      </c>
      <c r="E665" s="7" t="s">
        <v>75</v>
      </c>
      <c r="F665" s="7" t="s">
        <v>117</v>
      </c>
      <c r="G665" s="147" t="s">
        <v>535</v>
      </c>
      <c r="H665" s="3">
        <v>111</v>
      </c>
      <c r="I665" s="3">
        <v>960</v>
      </c>
    </row>
    <row r="666" spans="3:9" ht="63.75" thickBot="1" x14ac:dyDescent="0.25">
      <c r="C666" s="39" t="s">
        <v>10</v>
      </c>
      <c r="D666" s="28" t="s">
        <v>145</v>
      </c>
      <c r="E666" s="7" t="s">
        <v>75</v>
      </c>
      <c r="F666" s="7" t="s">
        <v>117</v>
      </c>
      <c r="G666" s="147" t="s">
        <v>535</v>
      </c>
      <c r="H666" s="3">
        <v>119</v>
      </c>
      <c r="I666" s="3">
        <v>289.92</v>
      </c>
    </row>
    <row r="667" spans="3:9" ht="79.5" thickBot="1" x14ac:dyDescent="0.25">
      <c r="C667" s="120" t="s">
        <v>533</v>
      </c>
      <c r="D667" s="266" t="s">
        <v>145</v>
      </c>
      <c r="E667" s="266" t="s">
        <v>75</v>
      </c>
      <c r="F667" s="266" t="s">
        <v>117</v>
      </c>
      <c r="G667" s="143" t="s">
        <v>534</v>
      </c>
      <c r="H667" s="267"/>
      <c r="I667" s="267">
        <v>1090.6099999999999</v>
      </c>
    </row>
    <row r="668" spans="3:9" ht="32.25" thickBot="1" x14ac:dyDescent="0.25">
      <c r="C668" s="39" t="s">
        <v>13</v>
      </c>
      <c r="D668" s="28" t="s">
        <v>145</v>
      </c>
      <c r="E668" s="7" t="s">
        <v>75</v>
      </c>
      <c r="F668" s="7" t="s">
        <v>117</v>
      </c>
      <c r="G668" s="147" t="s">
        <v>534</v>
      </c>
      <c r="H668" s="3">
        <v>244</v>
      </c>
      <c r="I668" s="268">
        <v>1090.6099999999999</v>
      </c>
    </row>
    <row r="669" spans="3:9" ht="48" thickBot="1" x14ac:dyDescent="0.25">
      <c r="C669" s="120" t="s">
        <v>575</v>
      </c>
      <c r="D669" s="160" t="s">
        <v>145</v>
      </c>
      <c r="E669" s="132" t="s">
        <v>75</v>
      </c>
      <c r="F669" s="132" t="s">
        <v>75</v>
      </c>
      <c r="G669" s="143">
        <v>19</v>
      </c>
      <c r="H669" s="131"/>
      <c r="I669" s="298">
        <v>378</v>
      </c>
    </row>
    <row r="670" spans="3:9" ht="32.25" thickBot="1" x14ac:dyDescent="0.25">
      <c r="C670" s="51" t="s">
        <v>576</v>
      </c>
      <c r="D670" s="28" t="s">
        <v>145</v>
      </c>
      <c r="E670" s="19" t="s">
        <v>75</v>
      </c>
      <c r="F670" s="19" t="s">
        <v>75</v>
      </c>
      <c r="G670" s="147" t="s">
        <v>577</v>
      </c>
      <c r="H670" s="3"/>
      <c r="I670" s="268">
        <v>378</v>
      </c>
    </row>
    <row r="671" spans="3:9" ht="32.25" thickBot="1" x14ac:dyDescent="0.25">
      <c r="C671" s="291" t="s">
        <v>228</v>
      </c>
      <c r="D671" s="28" t="s">
        <v>145</v>
      </c>
      <c r="E671" s="19" t="s">
        <v>75</v>
      </c>
      <c r="F671" s="19" t="s">
        <v>75</v>
      </c>
      <c r="G671" s="20">
        <v>1971099980</v>
      </c>
      <c r="H671" s="3"/>
      <c r="I671" s="268">
        <v>378</v>
      </c>
    </row>
    <row r="672" spans="3:9" ht="32.25" thickBot="1" x14ac:dyDescent="0.25">
      <c r="C672" s="39" t="s">
        <v>13</v>
      </c>
      <c r="D672" s="28" t="s">
        <v>145</v>
      </c>
      <c r="E672" s="19" t="s">
        <v>75</v>
      </c>
      <c r="F672" s="19" t="s">
        <v>75</v>
      </c>
      <c r="G672" s="20">
        <v>1971099980</v>
      </c>
      <c r="H672" s="3">
        <v>244</v>
      </c>
      <c r="I672" s="268">
        <v>378</v>
      </c>
    </row>
    <row r="673" spans="3:9" ht="16.5" thickBot="1" x14ac:dyDescent="0.25">
      <c r="C673" s="100" t="s">
        <v>146</v>
      </c>
      <c r="D673" s="98" t="s">
        <v>147</v>
      </c>
      <c r="E673" s="98" t="s">
        <v>75</v>
      </c>
      <c r="F673" s="98" t="s">
        <v>117</v>
      </c>
      <c r="G673" s="98"/>
      <c r="H673" s="98"/>
      <c r="I673" s="99">
        <f>SUM(I688+I681+I674+I685)</f>
        <v>13967.306999999999</v>
      </c>
    </row>
    <row r="674" spans="3:9" ht="16.5" thickBot="1" x14ac:dyDescent="0.25">
      <c r="C674" s="31"/>
      <c r="D674" s="26" t="s">
        <v>147</v>
      </c>
      <c r="E674" s="15" t="s">
        <v>75</v>
      </c>
      <c r="F674" s="15" t="s">
        <v>117</v>
      </c>
      <c r="G674" s="32">
        <v>1920202590</v>
      </c>
      <c r="H674" s="27"/>
      <c r="I674" s="52">
        <f>SUM(I675:I680)</f>
        <v>905.75699999999995</v>
      </c>
    </row>
    <row r="675" spans="3:9" ht="48" thickBot="1" x14ac:dyDescent="0.25">
      <c r="C675" s="5" t="s">
        <v>56</v>
      </c>
      <c r="D675" s="28" t="s">
        <v>147</v>
      </c>
      <c r="E675" s="7" t="s">
        <v>75</v>
      </c>
      <c r="F675" s="7" t="s">
        <v>117</v>
      </c>
      <c r="G675" s="37">
        <v>1920202590</v>
      </c>
      <c r="H675" s="28" t="s">
        <v>80</v>
      </c>
      <c r="I675" s="101">
        <v>323</v>
      </c>
    </row>
    <row r="676" spans="3:9" ht="63.75" thickBot="1" x14ac:dyDescent="0.25">
      <c r="C676" s="39" t="s">
        <v>10</v>
      </c>
      <c r="D676" s="28" t="s">
        <v>147</v>
      </c>
      <c r="E676" s="7" t="s">
        <v>75</v>
      </c>
      <c r="F676" s="7" t="s">
        <v>117</v>
      </c>
      <c r="G676" s="37">
        <v>1920202590</v>
      </c>
      <c r="H676" s="28" t="s">
        <v>463</v>
      </c>
      <c r="I676" s="101">
        <v>99</v>
      </c>
    </row>
    <row r="677" spans="3:9" ht="32.25" thickBot="1" x14ac:dyDescent="0.25">
      <c r="C677" s="39" t="s">
        <v>13</v>
      </c>
      <c r="D677" s="28" t="s">
        <v>147</v>
      </c>
      <c r="E677" s="7" t="s">
        <v>75</v>
      </c>
      <c r="F677" s="7" t="s">
        <v>117</v>
      </c>
      <c r="G677" s="37">
        <v>1920202590</v>
      </c>
      <c r="H677" s="7" t="s">
        <v>121</v>
      </c>
      <c r="I677" s="3">
        <v>240</v>
      </c>
    </row>
    <row r="678" spans="3:9" ht="16.5" thickBot="1" x14ac:dyDescent="0.25">
      <c r="C678" s="39" t="s">
        <v>511</v>
      </c>
      <c r="D678" s="28" t="s">
        <v>147</v>
      </c>
      <c r="E678" s="7" t="s">
        <v>75</v>
      </c>
      <c r="F678" s="7" t="s">
        <v>117</v>
      </c>
      <c r="G678" s="37">
        <v>1920202590</v>
      </c>
      <c r="H678" s="7" t="s">
        <v>496</v>
      </c>
      <c r="I678" s="3">
        <v>186</v>
      </c>
    </row>
    <row r="679" spans="3:9" ht="48" thickBot="1" x14ac:dyDescent="0.25">
      <c r="C679" s="116" t="s">
        <v>483</v>
      </c>
      <c r="D679" s="160" t="s">
        <v>147</v>
      </c>
      <c r="E679" s="132" t="s">
        <v>75</v>
      </c>
      <c r="F679" s="132" t="s">
        <v>117</v>
      </c>
      <c r="G679" s="245">
        <v>1920202590</v>
      </c>
      <c r="H679" s="132" t="s">
        <v>484</v>
      </c>
      <c r="I679" s="131">
        <v>38.256999999999998</v>
      </c>
    </row>
    <row r="680" spans="3:9" ht="16.5" thickBot="1" x14ac:dyDescent="0.25">
      <c r="C680" s="281" t="s">
        <v>48</v>
      </c>
      <c r="D680" s="28" t="s">
        <v>147</v>
      </c>
      <c r="E680" s="7" t="s">
        <v>75</v>
      </c>
      <c r="F680" s="7" t="s">
        <v>117</v>
      </c>
      <c r="G680" s="37">
        <v>1920202590</v>
      </c>
      <c r="H680" s="7" t="s">
        <v>120</v>
      </c>
      <c r="I680" s="3">
        <v>19.5</v>
      </c>
    </row>
    <row r="681" spans="3:9" ht="126.75" thickBot="1" x14ac:dyDescent="0.25">
      <c r="C681" s="114" t="s">
        <v>64</v>
      </c>
      <c r="D681" s="26" t="s">
        <v>147</v>
      </c>
      <c r="E681" s="8" t="s">
        <v>75</v>
      </c>
      <c r="F681" s="8" t="s">
        <v>117</v>
      </c>
      <c r="G681" s="4">
        <v>1920206590</v>
      </c>
      <c r="H681" s="2"/>
      <c r="I681" s="1">
        <f>SUM(I682:I684)</f>
        <v>11869.3</v>
      </c>
    </row>
    <row r="682" spans="3:9" ht="48" thickBot="1" x14ac:dyDescent="0.25">
      <c r="C682" s="5" t="s">
        <v>56</v>
      </c>
      <c r="D682" s="28" t="s">
        <v>147</v>
      </c>
      <c r="E682" s="7" t="s">
        <v>75</v>
      </c>
      <c r="F682" s="7" t="s">
        <v>117</v>
      </c>
      <c r="G682" s="3">
        <v>1920206590</v>
      </c>
      <c r="H682" s="3">
        <v>111</v>
      </c>
      <c r="I682" s="3">
        <v>9024</v>
      </c>
    </row>
    <row r="683" spans="3:9" ht="63.75" thickBot="1" x14ac:dyDescent="0.25">
      <c r="C683" s="39" t="s">
        <v>10</v>
      </c>
      <c r="D683" s="28" t="s">
        <v>147</v>
      </c>
      <c r="E683" s="7" t="s">
        <v>75</v>
      </c>
      <c r="F683" s="7" t="s">
        <v>117</v>
      </c>
      <c r="G683" s="3">
        <v>1920206590</v>
      </c>
      <c r="H683" s="3">
        <v>119</v>
      </c>
      <c r="I683" s="3">
        <v>2725</v>
      </c>
    </row>
    <row r="684" spans="3:9" ht="32.25" thickBot="1" x14ac:dyDescent="0.25">
      <c r="C684" s="39" t="s">
        <v>13</v>
      </c>
      <c r="D684" s="28" t="s">
        <v>147</v>
      </c>
      <c r="E684" s="7" t="s">
        <v>75</v>
      </c>
      <c r="F684" s="7" t="s">
        <v>117</v>
      </c>
      <c r="G684" s="3">
        <v>1920206590</v>
      </c>
      <c r="H684" s="3">
        <v>244</v>
      </c>
      <c r="I684" s="3">
        <v>120.3</v>
      </c>
    </row>
    <row r="685" spans="3:9" ht="79.5" thickBot="1" x14ac:dyDescent="0.25">
      <c r="C685" s="283" t="s">
        <v>531</v>
      </c>
      <c r="D685" s="160" t="s">
        <v>147</v>
      </c>
      <c r="E685" s="132" t="s">
        <v>75</v>
      </c>
      <c r="F685" s="132" t="s">
        <v>117</v>
      </c>
      <c r="G685" s="143" t="s">
        <v>535</v>
      </c>
      <c r="H685" s="131"/>
      <c r="I685" s="131">
        <f>SUM(I686:I687)</f>
        <v>859.31999999999994</v>
      </c>
    </row>
    <row r="686" spans="3:9" ht="48" thickBot="1" x14ac:dyDescent="0.25">
      <c r="C686" s="39" t="s">
        <v>229</v>
      </c>
      <c r="D686" s="28" t="s">
        <v>147</v>
      </c>
      <c r="E686" s="7" t="s">
        <v>75</v>
      </c>
      <c r="F686" s="7" t="s">
        <v>117</v>
      </c>
      <c r="G686" s="147" t="s">
        <v>535</v>
      </c>
      <c r="H686" s="3">
        <v>111</v>
      </c>
      <c r="I686" s="3">
        <v>660</v>
      </c>
    </row>
    <row r="687" spans="3:9" ht="63.75" thickBot="1" x14ac:dyDescent="0.25">
      <c r="C687" s="39" t="s">
        <v>10</v>
      </c>
      <c r="D687" s="28" t="s">
        <v>147</v>
      </c>
      <c r="E687" s="7" t="s">
        <v>75</v>
      </c>
      <c r="F687" s="7" t="s">
        <v>117</v>
      </c>
      <c r="G687" s="147" t="s">
        <v>535</v>
      </c>
      <c r="H687" s="3">
        <v>119</v>
      </c>
      <c r="I687" s="3">
        <v>199.32</v>
      </c>
    </row>
    <row r="688" spans="3:9" ht="79.5" thickBot="1" x14ac:dyDescent="0.25">
      <c r="C688" s="120" t="s">
        <v>533</v>
      </c>
      <c r="D688" s="266" t="s">
        <v>147</v>
      </c>
      <c r="E688" s="266" t="s">
        <v>75</v>
      </c>
      <c r="F688" s="266" t="s">
        <v>117</v>
      </c>
      <c r="G688" s="143" t="s">
        <v>534</v>
      </c>
      <c r="H688" s="267"/>
      <c r="I688" s="267">
        <v>332.93</v>
      </c>
    </row>
    <row r="689" spans="3:9" ht="32.25" thickBot="1" x14ac:dyDescent="0.25">
      <c r="C689" s="39" t="s">
        <v>13</v>
      </c>
      <c r="D689" s="28" t="s">
        <v>147</v>
      </c>
      <c r="E689" s="7" t="s">
        <v>75</v>
      </c>
      <c r="F689" s="7" t="s">
        <v>117</v>
      </c>
      <c r="G689" s="147" t="s">
        <v>534</v>
      </c>
      <c r="H689" s="3">
        <v>244</v>
      </c>
      <c r="I689" s="268">
        <v>332.93</v>
      </c>
    </row>
    <row r="690" spans="3:9" ht="48" thickBot="1" x14ac:dyDescent="0.25">
      <c r="C690" s="100" t="s">
        <v>148</v>
      </c>
      <c r="D690" s="98" t="s">
        <v>149</v>
      </c>
      <c r="E690" s="98" t="s">
        <v>75</v>
      </c>
      <c r="F690" s="98" t="s">
        <v>117</v>
      </c>
      <c r="G690" s="98"/>
      <c r="H690" s="98"/>
      <c r="I690" s="244">
        <f>SUM(I705+I698+I691+I702)</f>
        <v>13504.967000000001</v>
      </c>
    </row>
    <row r="691" spans="3:9" ht="16.5" thickBot="1" x14ac:dyDescent="0.25">
      <c r="C691" s="5"/>
      <c r="D691" s="26" t="s">
        <v>149</v>
      </c>
      <c r="E691" s="15" t="s">
        <v>75</v>
      </c>
      <c r="F691" s="15" t="s">
        <v>117</v>
      </c>
      <c r="G691" s="32">
        <v>1920202590</v>
      </c>
      <c r="H691" s="27"/>
      <c r="I691" s="238">
        <f>SUM(I692:I697)</f>
        <v>722.25699999999995</v>
      </c>
    </row>
    <row r="692" spans="3:9" ht="48" thickBot="1" x14ac:dyDescent="0.25">
      <c r="C692" s="5" t="s">
        <v>56</v>
      </c>
      <c r="D692" s="28" t="s">
        <v>149</v>
      </c>
      <c r="E692" s="7" t="s">
        <v>75</v>
      </c>
      <c r="F692" s="7" t="s">
        <v>117</v>
      </c>
      <c r="G692" s="37">
        <v>1920202590</v>
      </c>
      <c r="H692" s="28" t="s">
        <v>80</v>
      </c>
      <c r="I692" s="101">
        <v>246</v>
      </c>
    </row>
    <row r="693" spans="3:9" ht="63.75" thickBot="1" x14ac:dyDescent="0.25">
      <c r="C693" s="39" t="s">
        <v>10</v>
      </c>
      <c r="D693" s="28" t="s">
        <v>149</v>
      </c>
      <c r="E693" s="7" t="s">
        <v>75</v>
      </c>
      <c r="F693" s="7" t="s">
        <v>117</v>
      </c>
      <c r="G693" s="37">
        <v>1920202590</v>
      </c>
      <c r="H693" s="28" t="s">
        <v>463</v>
      </c>
      <c r="I693" s="101">
        <v>75</v>
      </c>
    </row>
    <row r="694" spans="3:9" ht="32.25" thickBot="1" x14ac:dyDescent="0.25">
      <c r="C694" s="39" t="s">
        <v>13</v>
      </c>
      <c r="D694" s="28" t="s">
        <v>149</v>
      </c>
      <c r="E694" s="7" t="s">
        <v>75</v>
      </c>
      <c r="F694" s="7" t="s">
        <v>117</v>
      </c>
      <c r="G694" s="37">
        <v>1920202590</v>
      </c>
      <c r="H694" s="7" t="s">
        <v>121</v>
      </c>
      <c r="I694" s="3">
        <v>228</v>
      </c>
    </row>
    <row r="695" spans="3:9" ht="16.5" thickBot="1" x14ac:dyDescent="0.25">
      <c r="C695" s="39" t="s">
        <v>511</v>
      </c>
      <c r="D695" s="28" t="s">
        <v>149</v>
      </c>
      <c r="E695" s="7" t="s">
        <v>75</v>
      </c>
      <c r="F695" s="7" t="s">
        <v>117</v>
      </c>
      <c r="G695" s="37">
        <v>1920202590</v>
      </c>
      <c r="H695" s="7" t="s">
        <v>496</v>
      </c>
      <c r="I695" s="3">
        <v>100</v>
      </c>
    </row>
    <row r="696" spans="3:9" ht="48" thickBot="1" x14ac:dyDescent="0.25">
      <c r="C696" s="116" t="s">
        <v>483</v>
      </c>
      <c r="D696" s="160" t="s">
        <v>149</v>
      </c>
      <c r="E696" s="132" t="s">
        <v>75</v>
      </c>
      <c r="F696" s="132" t="s">
        <v>117</v>
      </c>
      <c r="G696" s="245">
        <v>1920202590</v>
      </c>
      <c r="H696" s="132" t="s">
        <v>484</v>
      </c>
      <c r="I696" s="131">
        <v>38.256999999999998</v>
      </c>
    </row>
    <row r="697" spans="3:9" ht="16.5" thickBot="1" x14ac:dyDescent="0.25">
      <c r="C697" s="281" t="s">
        <v>48</v>
      </c>
      <c r="D697" s="28" t="s">
        <v>149</v>
      </c>
      <c r="E697" s="7" t="s">
        <v>75</v>
      </c>
      <c r="F697" s="7" t="s">
        <v>117</v>
      </c>
      <c r="G697" s="37">
        <v>1920202590</v>
      </c>
      <c r="H697" s="7" t="s">
        <v>120</v>
      </c>
      <c r="I697" s="3">
        <v>35</v>
      </c>
    </row>
    <row r="698" spans="3:9" ht="126.75" thickBot="1" x14ac:dyDescent="0.25">
      <c r="C698" s="114" t="s">
        <v>64</v>
      </c>
      <c r="D698" s="26" t="s">
        <v>149</v>
      </c>
      <c r="E698" s="8" t="s">
        <v>75</v>
      </c>
      <c r="F698" s="8" t="s">
        <v>117</v>
      </c>
      <c r="G698" s="4">
        <v>1920206590</v>
      </c>
      <c r="H698" s="2"/>
      <c r="I698" s="1">
        <f>SUM(I699:I701)</f>
        <v>11544.6</v>
      </c>
    </row>
    <row r="699" spans="3:9" ht="48" thickBot="1" x14ac:dyDescent="0.25">
      <c r="C699" s="5" t="s">
        <v>56</v>
      </c>
      <c r="D699" s="28" t="s">
        <v>149</v>
      </c>
      <c r="E699" s="7" t="s">
        <v>75</v>
      </c>
      <c r="F699" s="7" t="s">
        <v>117</v>
      </c>
      <c r="G699" s="3">
        <v>1920206590</v>
      </c>
      <c r="H699" s="3">
        <v>111</v>
      </c>
      <c r="I699" s="3">
        <v>8794</v>
      </c>
    </row>
    <row r="700" spans="3:9" ht="63.75" thickBot="1" x14ac:dyDescent="0.25">
      <c r="C700" s="39" t="s">
        <v>10</v>
      </c>
      <c r="D700" s="28" t="s">
        <v>149</v>
      </c>
      <c r="E700" s="7" t="s">
        <v>75</v>
      </c>
      <c r="F700" s="7" t="s">
        <v>117</v>
      </c>
      <c r="G700" s="3">
        <v>1920206590</v>
      </c>
      <c r="H700" s="3">
        <v>119</v>
      </c>
      <c r="I700" s="3">
        <v>2656</v>
      </c>
    </row>
    <row r="701" spans="3:9" ht="32.25" thickBot="1" x14ac:dyDescent="0.25">
      <c r="C701" s="39" t="s">
        <v>13</v>
      </c>
      <c r="D701" s="28" t="s">
        <v>149</v>
      </c>
      <c r="E701" s="7" t="s">
        <v>75</v>
      </c>
      <c r="F701" s="7" t="s">
        <v>117</v>
      </c>
      <c r="G701" s="3">
        <v>1920206590</v>
      </c>
      <c r="H701" s="3">
        <v>244</v>
      </c>
      <c r="I701" s="3">
        <v>94.6</v>
      </c>
    </row>
    <row r="702" spans="3:9" ht="79.5" thickBot="1" x14ac:dyDescent="0.25">
      <c r="C702" s="283" t="s">
        <v>531</v>
      </c>
      <c r="D702" s="160" t="s">
        <v>149</v>
      </c>
      <c r="E702" s="132" t="s">
        <v>75</v>
      </c>
      <c r="F702" s="132" t="s">
        <v>117</v>
      </c>
      <c r="G702" s="143" t="s">
        <v>535</v>
      </c>
      <c r="H702" s="131"/>
      <c r="I702" s="131">
        <f>SUM(I703:I704)</f>
        <v>859.31999999999994</v>
      </c>
    </row>
    <row r="703" spans="3:9" ht="48" thickBot="1" x14ac:dyDescent="0.25">
      <c r="C703" s="39" t="s">
        <v>229</v>
      </c>
      <c r="D703" s="28" t="s">
        <v>149</v>
      </c>
      <c r="E703" s="7" t="s">
        <v>75</v>
      </c>
      <c r="F703" s="7" t="s">
        <v>117</v>
      </c>
      <c r="G703" s="147" t="s">
        <v>535</v>
      </c>
      <c r="H703" s="3">
        <v>111</v>
      </c>
      <c r="I703" s="3">
        <v>660</v>
      </c>
    </row>
    <row r="704" spans="3:9" ht="63.75" thickBot="1" x14ac:dyDescent="0.25">
      <c r="C704" s="39" t="s">
        <v>10</v>
      </c>
      <c r="D704" s="28" t="s">
        <v>149</v>
      </c>
      <c r="E704" s="7" t="s">
        <v>75</v>
      </c>
      <c r="F704" s="7" t="s">
        <v>117</v>
      </c>
      <c r="G704" s="147" t="s">
        <v>535</v>
      </c>
      <c r="H704" s="3">
        <v>119</v>
      </c>
      <c r="I704" s="3">
        <v>199.32</v>
      </c>
    </row>
    <row r="705" spans="3:9" ht="79.5" thickBot="1" x14ac:dyDescent="0.25">
      <c r="C705" s="120" t="s">
        <v>533</v>
      </c>
      <c r="D705" s="266" t="s">
        <v>149</v>
      </c>
      <c r="E705" s="266" t="s">
        <v>75</v>
      </c>
      <c r="F705" s="266" t="s">
        <v>117</v>
      </c>
      <c r="G705" s="143" t="s">
        <v>534</v>
      </c>
      <c r="H705" s="267"/>
      <c r="I705" s="267">
        <v>378.79</v>
      </c>
    </row>
    <row r="706" spans="3:9" ht="32.25" thickBot="1" x14ac:dyDescent="0.25">
      <c r="C706" s="39" t="s">
        <v>13</v>
      </c>
      <c r="D706" s="28" t="s">
        <v>149</v>
      </c>
      <c r="E706" s="7" t="s">
        <v>75</v>
      </c>
      <c r="F706" s="7" t="s">
        <v>117</v>
      </c>
      <c r="G706" s="147" t="s">
        <v>534</v>
      </c>
      <c r="H706" s="3">
        <v>244</v>
      </c>
      <c r="I706" s="268">
        <v>378.79</v>
      </c>
    </row>
    <row r="707" spans="3:9" ht="16.5" thickBot="1" x14ac:dyDescent="0.25">
      <c r="C707" s="100" t="s">
        <v>150</v>
      </c>
      <c r="D707" s="98" t="s">
        <v>151</v>
      </c>
      <c r="E707" s="98" t="s">
        <v>75</v>
      </c>
      <c r="F707" s="98" t="s">
        <v>117</v>
      </c>
      <c r="G707" s="98"/>
      <c r="H707" s="98"/>
      <c r="I707" s="244">
        <f>SUM(I720+I716+I708+I723)</f>
        <v>20367.815000000002</v>
      </c>
    </row>
    <row r="708" spans="3:9" ht="16.5" thickBot="1" x14ac:dyDescent="0.25">
      <c r="C708" s="31"/>
      <c r="D708" s="26" t="s">
        <v>151</v>
      </c>
      <c r="E708" s="15" t="s">
        <v>75</v>
      </c>
      <c r="F708" s="15" t="s">
        <v>117</v>
      </c>
      <c r="G708" s="32">
        <v>1920202590</v>
      </c>
      <c r="H708" s="27"/>
      <c r="I708" s="238">
        <f>SUM(I709:I715)</f>
        <v>1885.7850000000001</v>
      </c>
    </row>
    <row r="709" spans="3:9" ht="48" thickBot="1" x14ac:dyDescent="0.25">
      <c r="C709" s="5" t="s">
        <v>56</v>
      </c>
      <c r="D709" s="28" t="s">
        <v>151</v>
      </c>
      <c r="E709" s="7" t="s">
        <v>75</v>
      </c>
      <c r="F709" s="7" t="s">
        <v>117</v>
      </c>
      <c r="G709" s="37">
        <v>1920202590</v>
      </c>
      <c r="H709" s="28" t="s">
        <v>80</v>
      </c>
      <c r="I709" s="101">
        <v>640</v>
      </c>
    </row>
    <row r="710" spans="3:9" ht="63.75" thickBot="1" x14ac:dyDescent="0.25">
      <c r="C710" s="39" t="s">
        <v>10</v>
      </c>
      <c r="D710" s="28" t="s">
        <v>151</v>
      </c>
      <c r="E710" s="7" t="s">
        <v>75</v>
      </c>
      <c r="F710" s="7" t="s">
        <v>117</v>
      </c>
      <c r="G710" s="37">
        <v>1920202590</v>
      </c>
      <c r="H710" s="7" t="s">
        <v>463</v>
      </c>
      <c r="I710" s="101">
        <v>194</v>
      </c>
    </row>
    <row r="711" spans="3:9" ht="48" thickBot="1" x14ac:dyDescent="0.25">
      <c r="C711" s="128" t="s">
        <v>395</v>
      </c>
      <c r="D711" s="28" t="s">
        <v>151</v>
      </c>
      <c r="E711" s="7" t="s">
        <v>75</v>
      </c>
      <c r="F711" s="7" t="s">
        <v>117</v>
      </c>
      <c r="G711" s="37">
        <v>1920202590</v>
      </c>
      <c r="H711" s="7" t="s">
        <v>396</v>
      </c>
      <c r="I711" s="101">
        <v>200</v>
      </c>
    </row>
    <row r="712" spans="3:9" ht="32.25" thickBot="1" x14ac:dyDescent="0.25">
      <c r="C712" s="39" t="s">
        <v>13</v>
      </c>
      <c r="D712" s="28" t="s">
        <v>151</v>
      </c>
      <c r="E712" s="7" t="s">
        <v>75</v>
      </c>
      <c r="F712" s="7" t="s">
        <v>117</v>
      </c>
      <c r="G712" s="37">
        <v>1920202590</v>
      </c>
      <c r="H712" s="7" t="s">
        <v>121</v>
      </c>
      <c r="I712" s="3">
        <v>390</v>
      </c>
    </row>
    <row r="713" spans="3:9" ht="16.5" thickBot="1" x14ac:dyDescent="0.25">
      <c r="C713" s="39" t="s">
        <v>511</v>
      </c>
      <c r="D713" s="28" t="s">
        <v>151</v>
      </c>
      <c r="E713" s="7" t="s">
        <v>75</v>
      </c>
      <c r="F713" s="7" t="s">
        <v>117</v>
      </c>
      <c r="G713" s="37">
        <v>1920202590</v>
      </c>
      <c r="H713" s="7" t="s">
        <v>496</v>
      </c>
      <c r="I713" s="3">
        <v>178</v>
      </c>
    </row>
    <row r="714" spans="3:9" ht="48" thickBot="1" x14ac:dyDescent="0.25">
      <c r="C714" s="116" t="s">
        <v>483</v>
      </c>
      <c r="D714" s="160" t="s">
        <v>151</v>
      </c>
      <c r="E714" s="132" t="s">
        <v>75</v>
      </c>
      <c r="F714" s="132" t="s">
        <v>117</v>
      </c>
      <c r="G714" s="245">
        <v>1920202590</v>
      </c>
      <c r="H714" s="132" t="s">
        <v>484</v>
      </c>
      <c r="I714" s="131">
        <v>191.285</v>
      </c>
    </row>
    <row r="715" spans="3:9" ht="16.5" thickBot="1" x14ac:dyDescent="0.25">
      <c r="C715" s="281" t="s">
        <v>48</v>
      </c>
      <c r="D715" s="28" t="s">
        <v>151</v>
      </c>
      <c r="E715" s="7" t="s">
        <v>75</v>
      </c>
      <c r="F715" s="7" t="s">
        <v>117</v>
      </c>
      <c r="G715" s="37">
        <v>1920202590</v>
      </c>
      <c r="H715" s="7" t="s">
        <v>120</v>
      </c>
      <c r="I715" s="3">
        <v>92.5</v>
      </c>
    </row>
    <row r="716" spans="3:9" ht="126.75" thickBot="1" x14ac:dyDescent="0.25">
      <c r="C716" s="114" t="s">
        <v>64</v>
      </c>
      <c r="D716" s="26" t="s">
        <v>151</v>
      </c>
      <c r="E716" s="8" t="s">
        <v>75</v>
      </c>
      <c r="F716" s="8" t="s">
        <v>117</v>
      </c>
      <c r="G716" s="4">
        <v>1920206590</v>
      </c>
      <c r="H716" s="2"/>
      <c r="I716" s="1">
        <f>SUM(I717:I719)</f>
        <v>16639.900000000001</v>
      </c>
    </row>
    <row r="717" spans="3:9" ht="48" thickBot="1" x14ac:dyDescent="0.25">
      <c r="C717" s="5" t="s">
        <v>56</v>
      </c>
      <c r="D717" s="28" t="s">
        <v>151</v>
      </c>
      <c r="E717" s="7" t="s">
        <v>75</v>
      </c>
      <c r="F717" s="7" t="s">
        <v>117</v>
      </c>
      <c r="G717" s="3">
        <v>1920206590</v>
      </c>
      <c r="H717" s="3">
        <v>111</v>
      </c>
      <c r="I717" s="3">
        <v>12570</v>
      </c>
    </row>
    <row r="718" spans="3:9" ht="63.75" thickBot="1" x14ac:dyDescent="0.25">
      <c r="C718" s="39" t="s">
        <v>10</v>
      </c>
      <c r="D718" s="28" t="s">
        <v>151</v>
      </c>
      <c r="E718" s="7" t="s">
        <v>75</v>
      </c>
      <c r="F718" s="7" t="s">
        <v>117</v>
      </c>
      <c r="G718" s="3">
        <v>1920206590</v>
      </c>
      <c r="H718" s="3">
        <v>119</v>
      </c>
      <c r="I718" s="3">
        <v>3796</v>
      </c>
    </row>
    <row r="719" spans="3:9" ht="32.25" thickBot="1" x14ac:dyDescent="0.25">
      <c r="C719" s="39" t="s">
        <v>13</v>
      </c>
      <c r="D719" s="28" t="s">
        <v>151</v>
      </c>
      <c r="E719" s="7" t="s">
        <v>75</v>
      </c>
      <c r="F719" s="7" t="s">
        <v>117</v>
      </c>
      <c r="G719" s="3">
        <v>1920206590</v>
      </c>
      <c r="H719" s="3">
        <v>244</v>
      </c>
      <c r="I719" s="3">
        <v>273.89999999999998</v>
      </c>
    </row>
    <row r="720" spans="3:9" ht="79.5" thickBot="1" x14ac:dyDescent="0.25">
      <c r="C720" s="283" t="s">
        <v>531</v>
      </c>
      <c r="D720" s="160" t="s">
        <v>151</v>
      </c>
      <c r="E720" s="132" t="s">
        <v>75</v>
      </c>
      <c r="F720" s="132" t="s">
        <v>117</v>
      </c>
      <c r="G720" s="143" t="s">
        <v>535</v>
      </c>
      <c r="H720" s="131"/>
      <c r="I720" s="131">
        <f>SUM(I721:I722)</f>
        <v>1015.56</v>
      </c>
    </row>
    <row r="721" spans="3:9" ht="48" thickBot="1" x14ac:dyDescent="0.25">
      <c r="C721" s="39" t="s">
        <v>229</v>
      </c>
      <c r="D721" s="28" t="s">
        <v>151</v>
      </c>
      <c r="E721" s="7" t="s">
        <v>75</v>
      </c>
      <c r="F721" s="7" t="s">
        <v>117</v>
      </c>
      <c r="G721" s="147" t="s">
        <v>535</v>
      </c>
      <c r="H721" s="3">
        <v>111</v>
      </c>
      <c r="I721" s="3">
        <v>780</v>
      </c>
    </row>
    <row r="722" spans="3:9" ht="63.75" thickBot="1" x14ac:dyDescent="0.25">
      <c r="C722" s="39" t="s">
        <v>10</v>
      </c>
      <c r="D722" s="28" t="s">
        <v>151</v>
      </c>
      <c r="E722" s="7" t="s">
        <v>75</v>
      </c>
      <c r="F722" s="7" t="s">
        <v>117</v>
      </c>
      <c r="G722" s="147" t="s">
        <v>535</v>
      </c>
      <c r="H722" s="3">
        <v>119</v>
      </c>
      <c r="I722" s="3">
        <v>235.56</v>
      </c>
    </row>
    <row r="723" spans="3:9" ht="79.5" thickBot="1" x14ac:dyDescent="0.25">
      <c r="C723" s="120" t="s">
        <v>533</v>
      </c>
      <c r="D723" s="266" t="s">
        <v>151</v>
      </c>
      <c r="E723" s="266" t="s">
        <v>75</v>
      </c>
      <c r="F723" s="266" t="s">
        <v>117</v>
      </c>
      <c r="G723" s="143" t="s">
        <v>534</v>
      </c>
      <c r="H723" s="267"/>
      <c r="I723" s="267">
        <v>826.57</v>
      </c>
    </row>
    <row r="724" spans="3:9" ht="32.25" thickBot="1" x14ac:dyDescent="0.25">
      <c r="C724" s="39" t="s">
        <v>13</v>
      </c>
      <c r="D724" s="28" t="s">
        <v>151</v>
      </c>
      <c r="E724" s="7" t="s">
        <v>75</v>
      </c>
      <c r="F724" s="7" t="s">
        <v>117</v>
      </c>
      <c r="G724" s="147" t="s">
        <v>534</v>
      </c>
      <c r="H724" s="3">
        <v>244</v>
      </c>
      <c r="I724" s="268">
        <v>826.57</v>
      </c>
    </row>
    <row r="725" spans="3:9" ht="16.5" thickBot="1" x14ac:dyDescent="0.25">
      <c r="C725" s="100" t="s">
        <v>152</v>
      </c>
      <c r="D725" s="98" t="s">
        <v>153</v>
      </c>
      <c r="E725" s="98" t="s">
        <v>75</v>
      </c>
      <c r="F725" s="98" t="s">
        <v>117</v>
      </c>
      <c r="G725" s="98"/>
      <c r="H725" s="98"/>
      <c r="I725" s="99">
        <f>SUM(I739+I732+I726+I736)</f>
        <v>11825.69</v>
      </c>
    </row>
    <row r="726" spans="3:9" ht="16.5" thickBot="1" x14ac:dyDescent="0.25">
      <c r="C726" s="31"/>
      <c r="D726" s="26" t="s">
        <v>153</v>
      </c>
      <c r="E726" s="15" t="s">
        <v>75</v>
      </c>
      <c r="F726" s="15" t="s">
        <v>117</v>
      </c>
      <c r="G726" s="32">
        <v>1920202590</v>
      </c>
      <c r="H726" s="27"/>
      <c r="I726" s="52">
        <f>SUM(I727:I731)</f>
        <v>975.5</v>
      </c>
    </row>
    <row r="727" spans="3:9" ht="48" thickBot="1" x14ac:dyDescent="0.25">
      <c r="C727" s="5" t="s">
        <v>56</v>
      </c>
      <c r="D727" s="28" t="s">
        <v>153</v>
      </c>
      <c r="E727" s="7" t="s">
        <v>75</v>
      </c>
      <c r="F727" s="7" t="s">
        <v>117</v>
      </c>
      <c r="G727" s="37">
        <v>1920202590</v>
      </c>
      <c r="H727" s="28" t="s">
        <v>80</v>
      </c>
      <c r="I727" s="101">
        <v>323</v>
      </c>
    </row>
    <row r="728" spans="3:9" ht="63.75" thickBot="1" x14ac:dyDescent="0.25">
      <c r="C728" s="39" t="s">
        <v>10</v>
      </c>
      <c r="D728" s="28" t="s">
        <v>153</v>
      </c>
      <c r="E728" s="7" t="s">
        <v>75</v>
      </c>
      <c r="F728" s="7" t="s">
        <v>117</v>
      </c>
      <c r="G728" s="37">
        <v>1920202590</v>
      </c>
      <c r="H728" s="28" t="s">
        <v>463</v>
      </c>
      <c r="I728" s="101">
        <v>99</v>
      </c>
    </row>
    <row r="729" spans="3:9" ht="32.25" thickBot="1" x14ac:dyDescent="0.25">
      <c r="C729" s="39" t="s">
        <v>13</v>
      </c>
      <c r="D729" s="28" t="s">
        <v>153</v>
      </c>
      <c r="E729" s="7" t="s">
        <v>75</v>
      </c>
      <c r="F729" s="7" t="s">
        <v>117</v>
      </c>
      <c r="G729" s="37">
        <v>1920202590</v>
      </c>
      <c r="H729" s="7" t="s">
        <v>121</v>
      </c>
      <c r="I729" s="3">
        <v>468</v>
      </c>
    </row>
    <row r="730" spans="3:9" ht="16.5" thickBot="1" x14ac:dyDescent="0.25">
      <c r="C730" s="39" t="s">
        <v>511</v>
      </c>
      <c r="D730" s="28" t="s">
        <v>153</v>
      </c>
      <c r="E730" s="7" t="s">
        <v>75</v>
      </c>
      <c r="F730" s="7" t="s">
        <v>117</v>
      </c>
      <c r="G730" s="37">
        <v>1920202590</v>
      </c>
      <c r="H730" s="7" t="s">
        <v>496</v>
      </c>
      <c r="I730" s="3">
        <v>75</v>
      </c>
    </row>
    <row r="731" spans="3:9" ht="16.5" thickBot="1" x14ac:dyDescent="0.25">
      <c r="C731" s="281" t="s">
        <v>48</v>
      </c>
      <c r="D731" s="28" t="s">
        <v>153</v>
      </c>
      <c r="E731" s="7" t="s">
        <v>75</v>
      </c>
      <c r="F731" s="7" t="s">
        <v>117</v>
      </c>
      <c r="G731" s="37">
        <v>1920202590</v>
      </c>
      <c r="H731" s="7" t="s">
        <v>120</v>
      </c>
      <c r="I731" s="3">
        <v>10.5</v>
      </c>
    </row>
    <row r="732" spans="3:9" ht="126.75" thickBot="1" x14ac:dyDescent="0.25">
      <c r="C732" s="114" t="s">
        <v>64</v>
      </c>
      <c r="D732" s="26" t="s">
        <v>153</v>
      </c>
      <c r="E732" s="8" t="s">
        <v>75</v>
      </c>
      <c r="F732" s="8" t="s">
        <v>117</v>
      </c>
      <c r="G732" s="4">
        <v>1920206590</v>
      </c>
      <c r="H732" s="2"/>
      <c r="I732" s="1">
        <f>SUM(I733:I735)</f>
        <v>9906</v>
      </c>
    </row>
    <row r="733" spans="3:9" ht="48" thickBot="1" x14ac:dyDescent="0.25">
      <c r="C733" s="5" t="s">
        <v>56</v>
      </c>
      <c r="D733" s="28" t="s">
        <v>153</v>
      </c>
      <c r="E733" s="7" t="s">
        <v>75</v>
      </c>
      <c r="F733" s="7" t="s">
        <v>117</v>
      </c>
      <c r="G733" s="3">
        <v>1920206590</v>
      </c>
      <c r="H733" s="3">
        <v>111</v>
      </c>
      <c r="I733" s="3">
        <v>7562</v>
      </c>
    </row>
    <row r="734" spans="3:9" ht="63.75" thickBot="1" x14ac:dyDescent="0.25">
      <c r="C734" s="39" t="s">
        <v>10</v>
      </c>
      <c r="D734" s="28" t="s">
        <v>153</v>
      </c>
      <c r="E734" s="7" t="s">
        <v>75</v>
      </c>
      <c r="F734" s="7" t="s">
        <v>117</v>
      </c>
      <c r="G734" s="3">
        <v>1920206590</v>
      </c>
      <c r="H734" s="3">
        <v>119</v>
      </c>
      <c r="I734" s="3">
        <v>2284</v>
      </c>
    </row>
    <row r="735" spans="3:9" ht="32.25" thickBot="1" x14ac:dyDescent="0.25">
      <c r="C735" s="39" t="s">
        <v>13</v>
      </c>
      <c r="D735" s="28" t="s">
        <v>153</v>
      </c>
      <c r="E735" s="7" t="s">
        <v>75</v>
      </c>
      <c r="F735" s="7" t="s">
        <v>117</v>
      </c>
      <c r="G735" s="3">
        <v>1920206590</v>
      </c>
      <c r="H735" s="3">
        <v>244</v>
      </c>
      <c r="I735" s="3">
        <v>60</v>
      </c>
    </row>
    <row r="736" spans="3:9" ht="79.5" thickBot="1" x14ac:dyDescent="0.25">
      <c r="C736" s="283" t="s">
        <v>531</v>
      </c>
      <c r="D736" s="160" t="s">
        <v>153</v>
      </c>
      <c r="E736" s="132" t="s">
        <v>75</v>
      </c>
      <c r="F736" s="132" t="s">
        <v>117</v>
      </c>
      <c r="G736" s="143" t="s">
        <v>535</v>
      </c>
      <c r="H736" s="131"/>
      <c r="I736" s="131">
        <f>SUM(I737:I738)</f>
        <v>703.08</v>
      </c>
    </row>
    <row r="737" spans="3:9" ht="48" thickBot="1" x14ac:dyDescent="0.25">
      <c r="C737" s="39" t="s">
        <v>229</v>
      </c>
      <c r="D737" s="28" t="s">
        <v>153</v>
      </c>
      <c r="E737" s="7" t="s">
        <v>75</v>
      </c>
      <c r="F737" s="7" t="s">
        <v>117</v>
      </c>
      <c r="G737" s="147" t="s">
        <v>535</v>
      </c>
      <c r="H737" s="3">
        <v>111</v>
      </c>
      <c r="I737" s="3">
        <v>540</v>
      </c>
    </row>
    <row r="738" spans="3:9" ht="63.75" thickBot="1" x14ac:dyDescent="0.25">
      <c r="C738" s="39" t="s">
        <v>10</v>
      </c>
      <c r="D738" s="28" t="s">
        <v>153</v>
      </c>
      <c r="E738" s="7" t="s">
        <v>75</v>
      </c>
      <c r="F738" s="7" t="s">
        <v>117</v>
      </c>
      <c r="G738" s="147" t="s">
        <v>535</v>
      </c>
      <c r="H738" s="3">
        <v>119</v>
      </c>
      <c r="I738" s="3">
        <v>163.08000000000001</v>
      </c>
    </row>
    <row r="739" spans="3:9" ht="79.5" thickBot="1" x14ac:dyDescent="0.25">
      <c r="C739" s="120" t="s">
        <v>533</v>
      </c>
      <c r="D739" s="266" t="s">
        <v>153</v>
      </c>
      <c r="E739" s="266" t="s">
        <v>75</v>
      </c>
      <c r="F739" s="266" t="s">
        <v>117</v>
      </c>
      <c r="G739" s="143" t="s">
        <v>534</v>
      </c>
      <c r="H739" s="267"/>
      <c r="I739" s="267">
        <v>241.11</v>
      </c>
    </row>
    <row r="740" spans="3:9" ht="32.25" thickBot="1" x14ac:dyDescent="0.25">
      <c r="C740" s="39" t="s">
        <v>13</v>
      </c>
      <c r="D740" s="28" t="s">
        <v>153</v>
      </c>
      <c r="E740" s="7" t="s">
        <v>75</v>
      </c>
      <c r="F740" s="7" t="s">
        <v>117</v>
      </c>
      <c r="G740" s="147" t="s">
        <v>534</v>
      </c>
      <c r="H740" s="3">
        <v>244</v>
      </c>
      <c r="I740" s="268">
        <v>241.11</v>
      </c>
    </row>
    <row r="741" spans="3:9" ht="16.5" thickBot="1" x14ac:dyDescent="0.25">
      <c r="C741" s="100" t="s">
        <v>154</v>
      </c>
      <c r="D741" s="98" t="s">
        <v>155</v>
      </c>
      <c r="E741" s="98" t="s">
        <v>75</v>
      </c>
      <c r="F741" s="98" t="s">
        <v>117</v>
      </c>
      <c r="G741" s="98"/>
      <c r="H741" s="98"/>
      <c r="I741" s="244">
        <f>SUM(I742+I749+I756+I753)</f>
        <v>17454.513999999999</v>
      </c>
    </row>
    <row r="742" spans="3:9" ht="16.5" thickBot="1" x14ac:dyDescent="0.25">
      <c r="C742" s="31"/>
      <c r="D742" s="26" t="s">
        <v>155</v>
      </c>
      <c r="E742" s="15" t="s">
        <v>75</v>
      </c>
      <c r="F742" s="15" t="s">
        <v>117</v>
      </c>
      <c r="G742" s="32">
        <v>1920202590</v>
      </c>
      <c r="H742" s="27"/>
      <c r="I742" s="238">
        <f>SUM(I743:I748)</f>
        <v>1368.5139999999999</v>
      </c>
    </row>
    <row r="743" spans="3:9" ht="48" thickBot="1" x14ac:dyDescent="0.25">
      <c r="C743" s="5" t="s">
        <v>56</v>
      </c>
      <c r="D743" s="28" t="s">
        <v>155</v>
      </c>
      <c r="E743" s="7" t="s">
        <v>75</v>
      </c>
      <c r="F743" s="7" t="s">
        <v>117</v>
      </c>
      <c r="G743" s="37">
        <v>1920202590</v>
      </c>
      <c r="H743" s="28" t="s">
        <v>80</v>
      </c>
      <c r="I743" s="101">
        <v>409</v>
      </c>
    </row>
    <row r="744" spans="3:9" ht="63.75" thickBot="1" x14ac:dyDescent="0.25">
      <c r="C744" s="39" t="s">
        <v>10</v>
      </c>
      <c r="D744" s="28" t="s">
        <v>155</v>
      </c>
      <c r="E744" s="7" t="s">
        <v>75</v>
      </c>
      <c r="F744" s="7" t="s">
        <v>117</v>
      </c>
      <c r="G744" s="37">
        <v>1920202590</v>
      </c>
      <c r="H744" s="28" t="s">
        <v>463</v>
      </c>
      <c r="I744" s="101">
        <v>124</v>
      </c>
    </row>
    <row r="745" spans="3:9" ht="32.25" thickBot="1" x14ac:dyDescent="0.25">
      <c r="C745" s="39" t="s">
        <v>13</v>
      </c>
      <c r="D745" s="28" t="s">
        <v>155</v>
      </c>
      <c r="E745" s="7" t="s">
        <v>75</v>
      </c>
      <c r="F745" s="7" t="s">
        <v>117</v>
      </c>
      <c r="G745" s="37">
        <v>1920202590</v>
      </c>
      <c r="H745" s="7" t="s">
        <v>121</v>
      </c>
      <c r="I745" s="3">
        <v>623</v>
      </c>
    </row>
    <row r="746" spans="3:9" ht="16.5" thickBot="1" x14ac:dyDescent="0.25">
      <c r="C746" s="39" t="s">
        <v>511</v>
      </c>
      <c r="D746" s="28" t="s">
        <v>155</v>
      </c>
      <c r="E746" s="7" t="s">
        <v>75</v>
      </c>
      <c r="F746" s="7" t="s">
        <v>117</v>
      </c>
      <c r="G746" s="37">
        <v>1920202590</v>
      </c>
      <c r="H746" s="7" t="s">
        <v>496</v>
      </c>
      <c r="I746" s="3">
        <v>50</v>
      </c>
    </row>
    <row r="747" spans="3:9" ht="48" thickBot="1" x14ac:dyDescent="0.25">
      <c r="C747" s="116" t="s">
        <v>483</v>
      </c>
      <c r="D747" s="160" t="s">
        <v>155</v>
      </c>
      <c r="E747" s="132" t="s">
        <v>75</v>
      </c>
      <c r="F747" s="132" t="s">
        <v>117</v>
      </c>
      <c r="G747" s="245">
        <v>1920202590</v>
      </c>
      <c r="H747" s="132" t="s">
        <v>484</v>
      </c>
      <c r="I747" s="131">
        <v>76.513999999999996</v>
      </c>
    </row>
    <row r="748" spans="3:9" ht="16.5" thickBot="1" x14ac:dyDescent="0.25">
      <c r="C748" s="281" t="s">
        <v>48</v>
      </c>
      <c r="D748" s="28" t="s">
        <v>155</v>
      </c>
      <c r="E748" s="7" t="s">
        <v>75</v>
      </c>
      <c r="F748" s="7" t="s">
        <v>117</v>
      </c>
      <c r="G748" s="37">
        <v>1920202590</v>
      </c>
      <c r="H748" s="7" t="s">
        <v>120</v>
      </c>
      <c r="I748" s="3">
        <v>86</v>
      </c>
    </row>
    <row r="749" spans="3:9" ht="126.75" thickBot="1" x14ac:dyDescent="0.25">
      <c r="C749" s="114" t="s">
        <v>64</v>
      </c>
      <c r="D749" s="26" t="s">
        <v>155</v>
      </c>
      <c r="E749" s="8" t="s">
        <v>75</v>
      </c>
      <c r="F749" s="8" t="s">
        <v>117</v>
      </c>
      <c r="G749" s="4">
        <v>1920206590</v>
      </c>
      <c r="H749" s="2"/>
      <c r="I749" s="1">
        <f>SUM(I750:I752)</f>
        <v>14469</v>
      </c>
    </row>
    <row r="750" spans="3:9" ht="48" thickBot="1" x14ac:dyDescent="0.25">
      <c r="C750" s="5" t="s">
        <v>56</v>
      </c>
      <c r="D750" s="28" t="s">
        <v>155</v>
      </c>
      <c r="E750" s="7" t="s">
        <v>75</v>
      </c>
      <c r="F750" s="7" t="s">
        <v>117</v>
      </c>
      <c r="G750" s="3">
        <v>1920206590</v>
      </c>
      <c r="H750" s="3">
        <v>111</v>
      </c>
      <c r="I750" s="3">
        <v>10939</v>
      </c>
    </row>
    <row r="751" spans="3:9" ht="63.75" thickBot="1" x14ac:dyDescent="0.25">
      <c r="C751" s="39" t="s">
        <v>10</v>
      </c>
      <c r="D751" s="28" t="s">
        <v>155</v>
      </c>
      <c r="E751" s="7" t="s">
        <v>75</v>
      </c>
      <c r="F751" s="7" t="s">
        <v>117</v>
      </c>
      <c r="G751" s="3">
        <v>1920206590</v>
      </c>
      <c r="H751" s="3">
        <v>119</v>
      </c>
      <c r="I751" s="3">
        <v>3304</v>
      </c>
    </row>
    <row r="752" spans="3:9" ht="32.25" thickBot="1" x14ac:dyDescent="0.25">
      <c r="C752" s="39" t="s">
        <v>13</v>
      </c>
      <c r="D752" s="28" t="s">
        <v>155</v>
      </c>
      <c r="E752" s="7" t="s">
        <v>75</v>
      </c>
      <c r="F752" s="7" t="s">
        <v>117</v>
      </c>
      <c r="G752" s="3">
        <v>1920206590</v>
      </c>
      <c r="H752" s="3">
        <v>244</v>
      </c>
      <c r="I752" s="3">
        <v>226</v>
      </c>
    </row>
    <row r="753" spans="3:9" ht="79.5" thickBot="1" x14ac:dyDescent="0.25">
      <c r="C753" s="283" t="s">
        <v>531</v>
      </c>
      <c r="D753" s="160" t="s">
        <v>155</v>
      </c>
      <c r="E753" s="132" t="s">
        <v>75</v>
      </c>
      <c r="F753" s="132" t="s">
        <v>117</v>
      </c>
      <c r="G753" s="143" t="s">
        <v>535</v>
      </c>
      <c r="H753" s="131"/>
      <c r="I753" s="131">
        <f>SUM(I754:I755)</f>
        <v>859.31999999999994</v>
      </c>
    </row>
    <row r="754" spans="3:9" ht="48" thickBot="1" x14ac:dyDescent="0.25">
      <c r="C754" s="39" t="s">
        <v>229</v>
      </c>
      <c r="D754" s="28" t="s">
        <v>155</v>
      </c>
      <c r="E754" s="7" t="s">
        <v>75</v>
      </c>
      <c r="F754" s="7" t="s">
        <v>117</v>
      </c>
      <c r="G754" s="147" t="s">
        <v>535</v>
      </c>
      <c r="H754" s="3">
        <v>111</v>
      </c>
      <c r="I754" s="3">
        <v>660</v>
      </c>
    </row>
    <row r="755" spans="3:9" ht="63.75" thickBot="1" x14ac:dyDescent="0.25">
      <c r="C755" s="39" t="s">
        <v>10</v>
      </c>
      <c r="D755" s="28" t="s">
        <v>155</v>
      </c>
      <c r="E755" s="7" t="s">
        <v>75</v>
      </c>
      <c r="F755" s="7" t="s">
        <v>117</v>
      </c>
      <c r="G755" s="147" t="s">
        <v>535</v>
      </c>
      <c r="H755" s="3">
        <v>119</v>
      </c>
      <c r="I755" s="3">
        <v>199.32</v>
      </c>
    </row>
    <row r="756" spans="3:9" ht="79.5" thickBot="1" x14ac:dyDescent="0.25">
      <c r="C756" s="120" t="s">
        <v>533</v>
      </c>
      <c r="D756" s="266" t="s">
        <v>155</v>
      </c>
      <c r="E756" s="266" t="s">
        <v>75</v>
      </c>
      <c r="F756" s="266" t="s">
        <v>117</v>
      </c>
      <c r="G756" s="143" t="s">
        <v>534</v>
      </c>
      <c r="H756" s="267"/>
      <c r="I756" s="267">
        <v>757.68</v>
      </c>
    </row>
    <row r="757" spans="3:9" ht="32.25" thickBot="1" x14ac:dyDescent="0.25">
      <c r="C757" s="39" t="s">
        <v>13</v>
      </c>
      <c r="D757" s="28" t="s">
        <v>155</v>
      </c>
      <c r="E757" s="7" t="s">
        <v>75</v>
      </c>
      <c r="F757" s="7" t="s">
        <v>117</v>
      </c>
      <c r="G757" s="147" t="s">
        <v>534</v>
      </c>
      <c r="H757" s="3">
        <v>244</v>
      </c>
      <c r="I757" s="268">
        <v>757.68</v>
      </c>
    </row>
    <row r="758" spans="3:9" ht="16.5" thickBot="1" x14ac:dyDescent="0.25">
      <c r="C758" s="100" t="s">
        <v>156</v>
      </c>
      <c r="D758" s="98" t="s">
        <v>157</v>
      </c>
      <c r="E758" s="98" t="s">
        <v>75</v>
      </c>
      <c r="F758" s="98" t="s">
        <v>117</v>
      </c>
      <c r="G758" s="98"/>
      <c r="H758" s="98"/>
      <c r="I758" s="99">
        <f>SUM(I773+I766+I759+I770)</f>
        <v>15398.176999999998</v>
      </c>
    </row>
    <row r="759" spans="3:9" ht="16.5" thickBot="1" x14ac:dyDescent="0.25">
      <c r="C759" s="31"/>
      <c r="D759" s="26" t="s">
        <v>157</v>
      </c>
      <c r="E759" s="15" t="s">
        <v>75</v>
      </c>
      <c r="F759" s="15" t="s">
        <v>117</v>
      </c>
      <c r="G759" s="32">
        <v>1920202590</v>
      </c>
      <c r="H759" s="27"/>
      <c r="I759" s="52">
        <f>SUM(I760:I765)</f>
        <v>1177.7570000000001</v>
      </c>
    </row>
    <row r="760" spans="3:9" ht="48" thickBot="1" x14ac:dyDescent="0.25">
      <c r="C760" s="5" t="s">
        <v>56</v>
      </c>
      <c r="D760" s="28" t="s">
        <v>157</v>
      </c>
      <c r="E760" s="7" t="s">
        <v>75</v>
      </c>
      <c r="F760" s="7" t="s">
        <v>117</v>
      </c>
      <c r="G760" s="37">
        <v>1920202590</v>
      </c>
      <c r="H760" s="28" t="s">
        <v>80</v>
      </c>
      <c r="I760" s="101">
        <v>323</v>
      </c>
    </row>
    <row r="761" spans="3:9" ht="63.75" thickBot="1" x14ac:dyDescent="0.25">
      <c r="C761" s="39" t="s">
        <v>10</v>
      </c>
      <c r="D761" s="28" t="s">
        <v>157</v>
      </c>
      <c r="E761" s="7" t="s">
        <v>75</v>
      </c>
      <c r="F761" s="7" t="s">
        <v>117</v>
      </c>
      <c r="G761" s="37">
        <v>1920202590</v>
      </c>
      <c r="H761" s="28" t="s">
        <v>463</v>
      </c>
      <c r="I761" s="101">
        <v>99</v>
      </c>
    </row>
    <row r="762" spans="3:9" ht="32.25" thickBot="1" x14ac:dyDescent="0.25">
      <c r="C762" s="39" t="s">
        <v>13</v>
      </c>
      <c r="D762" s="28" t="s">
        <v>157</v>
      </c>
      <c r="E762" s="7" t="s">
        <v>75</v>
      </c>
      <c r="F762" s="7" t="s">
        <v>117</v>
      </c>
      <c r="G762" s="37">
        <v>1920202590</v>
      </c>
      <c r="H762" s="7" t="s">
        <v>121</v>
      </c>
      <c r="I762" s="3">
        <v>535</v>
      </c>
    </row>
    <row r="763" spans="3:9" ht="16.5" thickBot="1" x14ac:dyDescent="0.25">
      <c r="C763" s="39" t="s">
        <v>511</v>
      </c>
      <c r="D763" s="28" t="s">
        <v>157</v>
      </c>
      <c r="E763" s="7" t="s">
        <v>75</v>
      </c>
      <c r="F763" s="7" t="s">
        <v>117</v>
      </c>
      <c r="G763" s="37">
        <v>1920202590</v>
      </c>
      <c r="H763" s="7" t="s">
        <v>496</v>
      </c>
      <c r="I763" s="3">
        <v>100</v>
      </c>
    </row>
    <row r="764" spans="3:9" ht="48" thickBot="1" x14ac:dyDescent="0.25">
      <c r="C764" s="116" t="s">
        <v>483</v>
      </c>
      <c r="D764" s="160" t="s">
        <v>157</v>
      </c>
      <c r="E764" s="132" t="s">
        <v>75</v>
      </c>
      <c r="F764" s="132" t="s">
        <v>117</v>
      </c>
      <c r="G764" s="245">
        <v>1920202590</v>
      </c>
      <c r="H764" s="132" t="s">
        <v>484</v>
      </c>
      <c r="I764" s="131">
        <v>38.256999999999998</v>
      </c>
    </row>
    <row r="765" spans="3:9" ht="16.5" thickBot="1" x14ac:dyDescent="0.25">
      <c r="C765" s="281" t="s">
        <v>48</v>
      </c>
      <c r="D765" s="28" t="s">
        <v>157</v>
      </c>
      <c r="E765" s="7" t="s">
        <v>75</v>
      </c>
      <c r="F765" s="7" t="s">
        <v>117</v>
      </c>
      <c r="G765" s="37">
        <v>1920202590</v>
      </c>
      <c r="H765" s="7" t="s">
        <v>120</v>
      </c>
      <c r="I765" s="3">
        <v>82.5</v>
      </c>
    </row>
    <row r="766" spans="3:9" ht="126.75" thickBot="1" x14ac:dyDescent="0.25">
      <c r="C766" s="114" t="s">
        <v>64</v>
      </c>
      <c r="D766" s="26" t="s">
        <v>157</v>
      </c>
      <c r="E766" s="8" t="s">
        <v>75</v>
      </c>
      <c r="F766" s="8" t="s">
        <v>117</v>
      </c>
      <c r="G766" s="4">
        <v>1920206590</v>
      </c>
      <c r="H766" s="2"/>
      <c r="I766" s="1">
        <f>SUM(I767:I769)</f>
        <v>12970.8</v>
      </c>
    </row>
    <row r="767" spans="3:9" ht="48" thickBot="1" x14ac:dyDescent="0.25">
      <c r="C767" s="5" t="s">
        <v>56</v>
      </c>
      <c r="D767" s="28" t="s">
        <v>157</v>
      </c>
      <c r="E767" s="7" t="s">
        <v>75</v>
      </c>
      <c r="F767" s="7" t="s">
        <v>117</v>
      </c>
      <c r="G767" s="3">
        <v>1920206590</v>
      </c>
      <c r="H767" s="3">
        <v>111</v>
      </c>
      <c r="I767" s="3">
        <v>9864</v>
      </c>
    </row>
    <row r="768" spans="3:9" ht="63.75" thickBot="1" x14ac:dyDescent="0.25">
      <c r="C768" s="39" t="s">
        <v>10</v>
      </c>
      <c r="D768" s="28" t="s">
        <v>157</v>
      </c>
      <c r="E768" s="7" t="s">
        <v>75</v>
      </c>
      <c r="F768" s="7" t="s">
        <v>117</v>
      </c>
      <c r="G768" s="3">
        <v>1920206590</v>
      </c>
      <c r="H768" s="3">
        <v>119</v>
      </c>
      <c r="I768" s="3">
        <v>2980</v>
      </c>
    </row>
    <row r="769" spans="3:9" ht="32.25" thickBot="1" x14ac:dyDescent="0.25">
      <c r="C769" s="39" t="s">
        <v>13</v>
      </c>
      <c r="D769" s="28" t="s">
        <v>157</v>
      </c>
      <c r="E769" s="7" t="s">
        <v>75</v>
      </c>
      <c r="F769" s="7" t="s">
        <v>117</v>
      </c>
      <c r="G769" s="3">
        <v>1920206590</v>
      </c>
      <c r="H769" s="3">
        <v>244</v>
      </c>
      <c r="I769" s="3">
        <v>126.8</v>
      </c>
    </row>
    <row r="770" spans="3:9" ht="79.5" thickBot="1" x14ac:dyDescent="0.25">
      <c r="C770" s="283" t="s">
        <v>531</v>
      </c>
      <c r="D770" s="160" t="s">
        <v>157</v>
      </c>
      <c r="E770" s="132" t="s">
        <v>75</v>
      </c>
      <c r="F770" s="132" t="s">
        <v>117</v>
      </c>
      <c r="G770" s="143" t="s">
        <v>535</v>
      </c>
      <c r="H770" s="131"/>
      <c r="I770" s="131">
        <f>SUM(I771:I772)</f>
        <v>859.31999999999994</v>
      </c>
    </row>
    <row r="771" spans="3:9" ht="48" thickBot="1" x14ac:dyDescent="0.25">
      <c r="C771" s="39" t="s">
        <v>229</v>
      </c>
      <c r="D771" s="28" t="s">
        <v>157</v>
      </c>
      <c r="E771" s="7" t="s">
        <v>75</v>
      </c>
      <c r="F771" s="7" t="s">
        <v>117</v>
      </c>
      <c r="G771" s="147" t="s">
        <v>535</v>
      </c>
      <c r="H771" s="3">
        <v>111</v>
      </c>
      <c r="I771" s="3">
        <v>660</v>
      </c>
    </row>
    <row r="772" spans="3:9" ht="63.75" thickBot="1" x14ac:dyDescent="0.25">
      <c r="C772" s="39" t="s">
        <v>10</v>
      </c>
      <c r="D772" s="28" t="s">
        <v>157</v>
      </c>
      <c r="E772" s="7" t="s">
        <v>75</v>
      </c>
      <c r="F772" s="7" t="s">
        <v>117</v>
      </c>
      <c r="G772" s="147" t="s">
        <v>535</v>
      </c>
      <c r="H772" s="3">
        <v>119</v>
      </c>
      <c r="I772" s="3">
        <v>199.32</v>
      </c>
    </row>
    <row r="773" spans="3:9" ht="79.5" thickBot="1" x14ac:dyDescent="0.25">
      <c r="C773" s="120" t="s">
        <v>533</v>
      </c>
      <c r="D773" s="266" t="s">
        <v>157</v>
      </c>
      <c r="E773" s="266" t="s">
        <v>75</v>
      </c>
      <c r="F773" s="266" t="s">
        <v>117</v>
      </c>
      <c r="G773" s="143" t="s">
        <v>534</v>
      </c>
      <c r="H773" s="267"/>
      <c r="I773" s="267">
        <v>390.3</v>
      </c>
    </row>
    <row r="774" spans="3:9" ht="32.25" thickBot="1" x14ac:dyDescent="0.25">
      <c r="C774" s="39" t="s">
        <v>13</v>
      </c>
      <c r="D774" s="28" t="s">
        <v>157</v>
      </c>
      <c r="E774" s="7" t="s">
        <v>75</v>
      </c>
      <c r="F774" s="7" t="s">
        <v>117</v>
      </c>
      <c r="G774" s="147" t="s">
        <v>534</v>
      </c>
      <c r="H774" s="3">
        <v>244</v>
      </c>
      <c r="I774" s="268">
        <v>390.3</v>
      </c>
    </row>
    <row r="775" spans="3:9" ht="16.5" thickBot="1" x14ac:dyDescent="0.25">
      <c r="C775" s="100" t="s">
        <v>158</v>
      </c>
      <c r="D775" s="98" t="s">
        <v>159</v>
      </c>
      <c r="E775" s="98" t="s">
        <v>75</v>
      </c>
      <c r="F775" s="98" t="s">
        <v>117</v>
      </c>
      <c r="G775" s="98"/>
      <c r="H775" s="98"/>
      <c r="I775" s="244">
        <f>SUM(I790+I783+I776+I787)</f>
        <v>12462.745000000003</v>
      </c>
    </row>
    <row r="776" spans="3:9" ht="16.5" thickBot="1" x14ac:dyDescent="0.25">
      <c r="C776" s="31"/>
      <c r="D776" s="27"/>
      <c r="E776" s="27"/>
      <c r="F776" s="27"/>
      <c r="G776" s="27"/>
      <c r="H776" s="27"/>
      <c r="I776" s="238">
        <f>SUM(I777:I782)</f>
        <v>901.88499999999999</v>
      </c>
    </row>
    <row r="777" spans="3:9" ht="48" thickBot="1" x14ac:dyDescent="0.25">
      <c r="C777" s="5" t="s">
        <v>56</v>
      </c>
      <c r="D777" s="28" t="s">
        <v>159</v>
      </c>
      <c r="E777" s="7" t="s">
        <v>75</v>
      </c>
      <c r="F777" s="7" t="s">
        <v>117</v>
      </c>
      <c r="G777" s="37">
        <v>1920202590</v>
      </c>
      <c r="H777" s="28" t="s">
        <v>80</v>
      </c>
      <c r="I777" s="101">
        <v>323</v>
      </c>
    </row>
    <row r="778" spans="3:9" ht="63.75" thickBot="1" x14ac:dyDescent="0.25">
      <c r="C778" s="39" t="s">
        <v>10</v>
      </c>
      <c r="D778" s="28" t="s">
        <v>159</v>
      </c>
      <c r="E778" s="7" t="s">
        <v>75</v>
      </c>
      <c r="F778" s="7" t="s">
        <v>117</v>
      </c>
      <c r="G778" s="37">
        <v>1920202590</v>
      </c>
      <c r="H778" s="28" t="s">
        <v>463</v>
      </c>
      <c r="I778" s="101">
        <v>99</v>
      </c>
    </row>
    <row r="779" spans="3:9" ht="32.25" thickBot="1" x14ac:dyDescent="0.25">
      <c r="C779" s="39" t="s">
        <v>13</v>
      </c>
      <c r="D779" s="28" t="s">
        <v>159</v>
      </c>
      <c r="E779" s="7" t="s">
        <v>75</v>
      </c>
      <c r="F779" s="7" t="s">
        <v>117</v>
      </c>
      <c r="G779" s="37">
        <v>1920202590</v>
      </c>
      <c r="H779" s="7" t="s">
        <v>121</v>
      </c>
      <c r="I779" s="3">
        <v>164</v>
      </c>
    </row>
    <row r="780" spans="3:9" ht="16.5" thickBot="1" x14ac:dyDescent="0.25">
      <c r="C780" s="39" t="s">
        <v>511</v>
      </c>
      <c r="D780" s="28" t="s">
        <v>159</v>
      </c>
      <c r="E780" s="7" t="s">
        <v>75</v>
      </c>
      <c r="F780" s="7" t="s">
        <v>117</v>
      </c>
      <c r="G780" s="37">
        <v>1920202590</v>
      </c>
      <c r="H780" s="7" t="s">
        <v>496</v>
      </c>
      <c r="I780" s="3">
        <v>166</v>
      </c>
    </row>
    <row r="781" spans="3:9" ht="48" thickBot="1" x14ac:dyDescent="0.25">
      <c r="C781" s="116" t="s">
        <v>483</v>
      </c>
      <c r="D781" s="160" t="s">
        <v>159</v>
      </c>
      <c r="E781" s="132" t="s">
        <v>75</v>
      </c>
      <c r="F781" s="132" t="s">
        <v>117</v>
      </c>
      <c r="G781" s="245">
        <v>1920202590</v>
      </c>
      <c r="H781" s="132" t="s">
        <v>484</v>
      </c>
      <c r="I781" s="131">
        <v>57.384999999999998</v>
      </c>
    </row>
    <row r="782" spans="3:9" ht="16.5" thickBot="1" x14ac:dyDescent="0.25">
      <c r="C782" s="281" t="s">
        <v>48</v>
      </c>
      <c r="D782" s="28" t="s">
        <v>159</v>
      </c>
      <c r="E782" s="7" t="s">
        <v>75</v>
      </c>
      <c r="F782" s="7" t="s">
        <v>117</v>
      </c>
      <c r="G782" s="37">
        <v>1920202590</v>
      </c>
      <c r="H782" s="7" t="s">
        <v>120</v>
      </c>
      <c r="I782" s="3">
        <v>92.5</v>
      </c>
    </row>
    <row r="783" spans="3:9" ht="126.75" thickBot="1" x14ac:dyDescent="0.25">
      <c r="C783" s="114" t="s">
        <v>64</v>
      </c>
      <c r="D783" s="26" t="s">
        <v>159</v>
      </c>
      <c r="E783" s="8" t="s">
        <v>75</v>
      </c>
      <c r="F783" s="8" t="s">
        <v>117</v>
      </c>
      <c r="G783" s="4">
        <v>1920206590</v>
      </c>
      <c r="H783" s="2"/>
      <c r="I783" s="1">
        <f>SUM(I784:I786)</f>
        <v>10706.300000000001</v>
      </c>
    </row>
    <row r="784" spans="3:9" ht="48" thickBot="1" x14ac:dyDescent="0.25">
      <c r="C784" s="5" t="s">
        <v>56</v>
      </c>
      <c r="D784" s="28" t="s">
        <v>159</v>
      </c>
      <c r="E784" s="7" t="s">
        <v>75</v>
      </c>
      <c r="F784" s="7" t="s">
        <v>117</v>
      </c>
      <c r="G784" s="3">
        <v>1920206590</v>
      </c>
      <c r="H784" s="3">
        <v>111</v>
      </c>
      <c r="I784" s="3">
        <v>8162</v>
      </c>
    </row>
    <row r="785" spans="3:9" ht="63.75" thickBot="1" x14ac:dyDescent="0.25">
      <c r="C785" s="39" t="s">
        <v>10</v>
      </c>
      <c r="D785" s="28" t="s">
        <v>159</v>
      </c>
      <c r="E785" s="7" t="s">
        <v>75</v>
      </c>
      <c r="F785" s="7" t="s">
        <v>117</v>
      </c>
      <c r="G785" s="3">
        <v>1920206590</v>
      </c>
      <c r="H785" s="3">
        <v>119</v>
      </c>
      <c r="I785" s="3">
        <v>2465.1999999999998</v>
      </c>
    </row>
    <row r="786" spans="3:9" ht="32.25" thickBot="1" x14ac:dyDescent="0.25">
      <c r="C786" s="39" t="s">
        <v>13</v>
      </c>
      <c r="D786" s="28" t="s">
        <v>159</v>
      </c>
      <c r="E786" s="7" t="s">
        <v>75</v>
      </c>
      <c r="F786" s="7" t="s">
        <v>117</v>
      </c>
      <c r="G786" s="3">
        <v>1920206590</v>
      </c>
      <c r="H786" s="3">
        <v>244</v>
      </c>
      <c r="I786" s="3">
        <v>79.099999999999994</v>
      </c>
    </row>
    <row r="787" spans="3:9" ht="79.5" thickBot="1" x14ac:dyDescent="0.25">
      <c r="C787" s="283" t="s">
        <v>531</v>
      </c>
      <c r="D787" s="160" t="s">
        <v>159</v>
      </c>
      <c r="E787" s="132" t="s">
        <v>75</v>
      </c>
      <c r="F787" s="132" t="s">
        <v>117</v>
      </c>
      <c r="G787" s="143" t="s">
        <v>535</v>
      </c>
      <c r="H787" s="131"/>
      <c r="I787" s="131">
        <f>SUM(I788:I789)</f>
        <v>624.96</v>
      </c>
    </row>
    <row r="788" spans="3:9" ht="48" thickBot="1" x14ac:dyDescent="0.25">
      <c r="C788" s="39" t="s">
        <v>229</v>
      </c>
      <c r="D788" s="28" t="s">
        <v>159</v>
      </c>
      <c r="E788" s="7" t="s">
        <v>75</v>
      </c>
      <c r="F788" s="7" t="s">
        <v>117</v>
      </c>
      <c r="G788" s="147" t="s">
        <v>535</v>
      </c>
      <c r="H788" s="3">
        <v>111</v>
      </c>
      <c r="I788" s="3">
        <v>480</v>
      </c>
    </row>
    <row r="789" spans="3:9" ht="63.75" thickBot="1" x14ac:dyDescent="0.25">
      <c r="C789" s="39" t="s">
        <v>10</v>
      </c>
      <c r="D789" s="28" t="s">
        <v>159</v>
      </c>
      <c r="E789" s="7" t="s">
        <v>75</v>
      </c>
      <c r="F789" s="7" t="s">
        <v>117</v>
      </c>
      <c r="G789" s="147" t="s">
        <v>535</v>
      </c>
      <c r="H789" s="3">
        <v>119</v>
      </c>
      <c r="I789" s="3">
        <v>144.96</v>
      </c>
    </row>
    <row r="790" spans="3:9" ht="79.5" thickBot="1" x14ac:dyDescent="0.25">
      <c r="C790" s="120" t="s">
        <v>533</v>
      </c>
      <c r="D790" s="266" t="s">
        <v>159</v>
      </c>
      <c r="E790" s="266" t="s">
        <v>75</v>
      </c>
      <c r="F790" s="266" t="s">
        <v>117</v>
      </c>
      <c r="G790" s="143" t="s">
        <v>534</v>
      </c>
      <c r="H790" s="267"/>
      <c r="I790" s="267">
        <v>229.6</v>
      </c>
    </row>
    <row r="791" spans="3:9" ht="32.25" thickBot="1" x14ac:dyDescent="0.25">
      <c r="C791" s="39" t="s">
        <v>13</v>
      </c>
      <c r="D791" s="28" t="s">
        <v>159</v>
      </c>
      <c r="E791" s="7" t="s">
        <v>75</v>
      </c>
      <c r="F791" s="7" t="s">
        <v>117</v>
      </c>
      <c r="G791" s="147" t="s">
        <v>534</v>
      </c>
      <c r="H791" s="3">
        <v>244</v>
      </c>
      <c r="I791" s="268">
        <v>229.6</v>
      </c>
    </row>
    <row r="792" spans="3:9" ht="16.5" thickBot="1" x14ac:dyDescent="0.25">
      <c r="C792" s="100" t="s">
        <v>160</v>
      </c>
      <c r="D792" s="98" t="s">
        <v>161</v>
      </c>
      <c r="E792" s="98" t="s">
        <v>75</v>
      </c>
      <c r="F792" s="98" t="s">
        <v>117</v>
      </c>
      <c r="G792" s="98"/>
      <c r="H792" s="98"/>
      <c r="I792" s="244">
        <f>SUM(I793+I799+I803+I806)</f>
        <v>15927.369999999999</v>
      </c>
    </row>
    <row r="793" spans="3:9" ht="16.5" thickBot="1" x14ac:dyDescent="0.25">
      <c r="C793" s="31"/>
      <c r="D793" s="26" t="s">
        <v>161</v>
      </c>
      <c r="E793" s="15" t="s">
        <v>75</v>
      </c>
      <c r="F793" s="15" t="s">
        <v>117</v>
      </c>
      <c r="G793" s="32">
        <v>1920202590</v>
      </c>
      <c r="H793" s="27"/>
      <c r="I793" s="238">
        <f>SUM(I794:I798)</f>
        <v>1662.5</v>
      </c>
    </row>
    <row r="794" spans="3:9" ht="48" thickBot="1" x14ac:dyDescent="0.25">
      <c r="C794" s="5" t="s">
        <v>56</v>
      </c>
      <c r="D794" s="28" t="s">
        <v>161</v>
      </c>
      <c r="E794" s="7" t="s">
        <v>75</v>
      </c>
      <c r="F794" s="7" t="s">
        <v>117</v>
      </c>
      <c r="G794" s="37">
        <v>1920202590</v>
      </c>
      <c r="H794" s="28" t="s">
        <v>80</v>
      </c>
      <c r="I794" s="101">
        <v>548</v>
      </c>
    </row>
    <row r="795" spans="3:9" ht="63.75" thickBot="1" x14ac:dyDescent="0.25">
      <c r="C795" s="39" t="s">
        <v>10</v>
      </c>
      <c r="D795" s="28" t="s">
        <v>161</v>
      </c>
      <c r="E795" s="7" t="s">
        <v>75</v>
      </c>
      <c r="F795" s="7" t="s">
        <v>117</v>
      </c>
      <c r="G795" s="37">
        <v>1920202590</v>
      </c>
      <c r="H795" s="7" t="s">
        <v>463</v>
      </c>
      <c r="I795" s="3">
        <v>166</v>
      </c>
    </row>
    <row r="796" spans="3:9" ht="32.25" thickBot="1" x14ac:dyDescent="0.25">
      <c r="C796" s="39" t="s">
        <v>13</v>
      </c>
      <c r="D796" s="28" t="s">
        <v>161</v>
      </c>
      <c r="E796" s="7" t="s">
        <v>75</v>
      </c>
      <c r="F796" s="7" t="s">
        <v>117</v>
      </c>
      <c r="G796" s="37">
        <v>1920202590</v>
      </c>
      <c r="H796" s="7" t="s">
        <v>121</v>
      </c>
      <c r="I796" s="3">
        <v>485</v>
      </c>
    </row>
    <row r="797" spans="3:9" ht="16.5" thickBot="1" x14ac:dyDescent="0.25">
      <c r="C797" s="39" t="s">
        <v>511</v>
      </c>
      <c r="D797" s="28" t="s">
        <v>161</v>
      </c>
      <c r="E797" s="7" t="s">
        <v>75</v>
      </c>
      <c r="F797" s="7" t="s">
        <v>117</v>
      </c>
      <c r="G797" s="37">
        <v>1920202590</v>
      </c>
      <c r="H797" s="7" t="s">
        <v>496</v>
      </c>
      <c r="I797" s="3">
        <v>411</v>
      </c>
    </row>
    <row r="798" spans="3:9" ht="16.5" thickBot="1" x14ac:dyDescent="0.25">
      <c r="C798" s="281" t="s">
        <v>48</v>
      </c>
      <c r="D798" s="28" t="s">
        <v>161</v>
      </c>
      <c r="E798" s="7" t="s">
        <v>75</v>
      </c>
      <c r="F798" s="7" t="s">
        <v>117</v>
      </c>
      <c r="G798" s="37">
        <v>1920202590</v>
      </c>
      <c r="H798" s="7" t="s">
        <v>120</v>
      </c>
      <c r="I798" s="3">
        <v>52.5</v>
      </c>
    </row>
    <row r="799" spans="3:9" ht="126.75" thickBot="1" x14ac:dyDescent="0.25">
      <c r="C799" s="114" t="s">
        <v>64</v>
      </c>
      <c r="D799" s="26" t="s">
        <v>161</v>
      </c>
      <c r="E799" s="8" t="s">
        <v>75</v>
      </c>
      <c r="F799" s="8" t="s">
        <v>117</v>
      </c>
      <c r="G799" s="4">
        <v>1920206590</v>
      </c>
      <c r="H799" s="2"/>
      <c r="I799" s="1">
        <f>SUM(I800:I802)</f>
        <v>12751</v>
      </c>
    </row>
    <row r="800" spans="3:9" ht="48" thickBot="1" x14ac:dyDescent="0.25">
      <c r="C800" s="5" t="s">
        <v>56</v>
      </c>
      <c r="D800" s="28" t="s">
        <v>161</v>
      </c>
      <c r="E800" s="7" t="s">
        <v>75</v>
      </c>
      <c r="F800" s="7" t="s">
        <v>117</v>
      </c>
      <c r="G800" s="3">
        <v>1920206590</v>
      </c>
      <c r="H800" s="3">
        <v>111</v>
      </c>
      <c r="I800" s="3">
        <v>9658</v>
      </c>
    </row>
    <row r="801" spans="3:9" ht="63.75" thickBot="1" x14ac:dyDescent="0.25">
      <c r="C801" s="39" t="s">
        <v>10</v>
      </c>
      <c r="D801" s="28" t="s">
        <v>161</v>
      </c>
      <c r="E801" s="7" t="s">
        <v>75</v>
      </c>
      <c r="F801" s="7" t="s">
        <v>117</v>
      </c>
      <c r="G801" s="3">
        <v>1920206590</v>
      </c>
      <c r="H801" s="3">
        <v>119</v>
      </c>
      <c r="I801" s="3">
        <v>2917</v>
      </c>
    </row>
    <row r="802" spans="3:9" ht="32.25" thickBot="1" x14ac:dyDescent="0.25">
      <c r="C802" s="39" t="s">
        <v>13</v>
      </c>
      <c r="D802" s="28" t="s">
        <v>161</v>
      </c>
      <c r="E802" s="7" t="s">
        <v>75</v>
      </c>
      <c r="F802" s="7" t="s">
        <v>117</v>
      </c>
      <c r="G802" s="3">
        <v>1920206590</v>
      </c>
      <c r="H802" s="3">
        <v>244</v>
      </c>
      <c r="I802" s="3">
        <v>176</v>
      </c>
    </row>
    <row r="803" spans="3:9" ht="79.5" thickBot="1" x14ac:dyDescent="0.25">
      <c r="C803" s="283" t="s">
        <v>531</v>
      </c>
      <c r="D803" s="160" t="s">
        <v>161</v>
      </c>
      <c r="E803" s="132" t="s">
        <v>75</v>
      </c>
      <c r="F803" s="132" t="s">
        <v>117</v>
      </c>
      <c r="G803" s="143" t="s">
        <v>535</v>
      </c>
      <c r="H803" s="131"/>
      <c r="I803" s="131">
        <f>SUM(I804:I805)</f>
        <v>859.31999999999994</v>
      </c>
    </row>
    <row r="804" spans="3:9" ht="48" thickBot="1" x14ac:dyDescent="0.25">
      <c r="C804" s="39" t="s">
        <v>229</v>
      </c>
      <c r="D804" s="28" t="s">
        <v>161</v>
      </c>
      <c r="E804" s="7" t="s">
        <v>75</v>
      </c>
      <c r="F804" s="7" t="s">
        <v>117</v>
      </c>
      <c r="G804" s="147" t="s">
        <v>535</v>
      </c>
      <c r="H804" s="3">
        <v>111</v>
      </c>
      <c r="I804" s="3">
        <v>660</v>
      </c>
    </row>
    <row r="805" spans="3:9" ht="63.75" thickBot="1" x14ac:dyDescent="0.25">
      <c r="C805" s="39" t="s">
        <v>10</v>
      </c>
      <c r="D805" s="28" t="s">
        <v>161</v>
      </c>
      <c r="E805" s="7" t="s">
        <v>75</v>
      </c>
      <c r="F805" s="7" t="s">
        <v>117</v>
      </c>
      <c r="G805" s="147" t="s">
        <v>535</v>
      </c>
      <c r="H805" s="3">
        <v>119</v>
      </c>
      <c r="I805" s="3">
        <v>199.32</v>
      </c>
    </row>
    <row r="806" spans="3:9" ht="79.5" thickBot="1" x14ac:dyDescent="0.25">
      <c r="C806" s="120" t="s">
        <v>533</v>
      </c>
      <c r="D806" s="266" t="s">
        <v>161</v>
      </c>
      <c r="E806" s="266" t="s">
        <v>75</v>
      </c>
      <c r="F806" s="266" t="s">
        <v>117</v>
      </c>
      <c r="G806" s="143" t="s">
        <v>534</v>
      </c>
      <c r="H806" s="267"/>
      <c r="I806" s="267">
        <v>654.54999999999995</v>
      </c>
    </row>
    <row r="807" spans="3:9" ht="32.25" thickBot="1" x14ac:dyDescent="0.25">
      <c r="C807" s="39" t="s">
        <v>13</v>
      </c>
      <c r="D807" s="28" t="s">
        <v>161</v>
      </c>
      <c r="E807" s="7" t="s">
        <v>75</v>
      </c>
      <c r="F807" s="7" t="s">
        <v>117</v>
      </c>
      <c r="G807" s="147" t="s">
        <v>534</v>
      </c>
      <c r="H807" s="3">
        <v>244</v>
      </c>
      <c r="I807" s="268">
        <v>654.54999999999995</v>
      </c>
    </row>
    <row r="808" spans="3:9" ht="16.5" thickBot="1" x14ac:dyDescent="0.25">
      <c r="C808" s="100" t="s">
        <v>162</v>
      </c>
      <c r="D808" s="98" t="s">
        <v>164</v>
      </c>
      <c r="E808" s="98" t="s">
        <v>75</v>
      </c>
      <c r="F808" s="98" t="s">
        <v>117</v>
      </c>
      <c r="G808" s="98"/>
      <c r="H808" s="98"/>
      <c r="I808" s="244">
        <f>SUM(I823+I816+I809+I820)</f>
        <v>15097.355</v>
      </c>
    </row>
    <row r="809" spans="3:9" ht="16.5" thickBot="1" x14ac:dyDescent="0.25">
      <c r="C809" s="31"/>
      <c r="D809" s="26" t="s">
        <v>164</v>
      </c>
      <c r="E809" s="15" t="s">
        <v>75</v>
      </c>
      <c r="F809" s="15" t="s">
        <v>117</v>
      </c>
      <c r="G809" s="32">
        <v>1920202590</v>
      </c>
      <c r="H809" s="27"/>
      <c r="I809" s="238">
        <f>SUM(I810:I815)</f>
        <v>1067.885</v>
      </c>
    </row>
    <row r="810" spans="3:9" ht="48" thickBot="1" x14ac:dyDescent="0.25">
      <c r="C810" s="5" t="s">
        <v>56</v>
      </c>
      <c r="D810" s="28" t="s">
        <v>164</v>
      </c>
      <c r="E810" s="7" t="s">
        <v>75</v>
      </c>
      <c r="F810" s="7" t="s">
        <v>117</v>
      </c>
      <c r="G810" s="37">
        <v>1920202590</v>
      </c>
      <c r="H810" s="28" t="s">
        <v>80</v>
      </c>
      <c r="I810" s="101">
        <v>482</v>
      </c>
    </row>
    <row r="811" spans="3:9" ht="63.75" thickBot="1" x14ac:dyDescent="0.25">
      <c r="C811" s="39" t="s">
        <v>10</v>
      </c>
      <c r="D811" s="28" t="s">
        <v>164</v>
      </c>
      <c r="E811" s="7" t="s">
        <v>75</v>
      </c>
      <c r="F811" s="7" t="s">
        <v>117</v>
      </c>
      <c r="G811" s="37">
        <v>1920202590</v>
      </c>
      <c r="H811" s="28" t="s">
        <v>463</v>
      </c>
      <c r="I811" s="101">
        <v>146</v>
      </c>
    </row>
    <row r="812" spans="3:9" ht="32.25" thickBot="1" x14ac:dyDescent="0.25">
      <c r="C812" s="39" t="s">
        <v>13</v>
      </c>
      <c r="D812" s="28" t="s">
        <v>164</v>
      </c>
      <c r="E812" s="7" t="s">
        <v>75</v>
      </c>
      <c r="F812" s="7" t="s">
        <v>117</v>
      </c>
      <c r="G812" s="37">
        <v>1920202590</v>
      </c>
      <c r="H812" s="7" t="s">
        <v>121</v>
      </c>
      <c r="I812" s="3">
        <v>187</v>
      </c>
    </row>
    <row r="813" spans="3:9" ht="16.5" thickBot="1" x14ac:dyDescent="0.25">
      <c r="C813" s="39" t="s">
        <v>511</v>
      </c>
      <c r="D813" s="28" t="s">
        <v>164</v>
      </c>
      <c r="E813" s="7" t="s">
        <v>75</v>
      </c>
      <c r="F813" s="7" t="s">
        <v>117</v>
      </c>
      <c r="G813" s="37">
        <v>1920202590</v>
      </c>
      <c r="H813" s="7" t="s">
        <v>496</v>
      </c>
      <c r="I813" s="3">
        <v>170</v>
      </c>
    </row>
    <row r="814" spans="3:9" ht="48" thickBot="1" x14ac:dyDescent="0.25">
      <c r="C814" s="116" t="s">
        <v>483</v>
      </c>
      <c r="D814" s="160" t="s">
        <v>164</v>
      </c>
      <c r="E814" s="132" t="s">
        <v>75</v>
      </c>
      <c r="F814" s="132" t="s">
        <v>117</v>
      </c>
      <c r="G814" s="245">
        <v>1920202590</v>
      </c>
      <c r="H814" s="132" t="s">
        <v>484</v>
      </c>
      <c r="I814" s="131">
        <v>57.384999999999998</v>
      </c>
    </row>
    <row r="815" spans="3:9" ht="16.5" thickBot="1" x14ac:dyDescent="0.25">
      <c r="C815" s="281" t="s">
        <v>48</v>
      </c>
      <c r="D815" s="28" t="s">
        <v>164</v>
      </c>
      <c r="E815" s="7" t="s">
        <v>75</v>
      </c>
      <c r="F815" s="7" t="s">
        <v>117</v>
      </c>
      <c r="G815" s="37">
        <v>1920202590</v>
      </c>
      <c r="H815" s="7" t="s">
        <v>120</v>
      </c>
      <c r="I815" s="3">
        <v>25.5</v>
      </c>
    </row>
    <row r="816" spans="3:9" ht="126.75" thickBot="1" x14ac:dyDescent="0.25">
      <c r="C816" s="114" t="s">
        <v>64</v>
      </c>
      <c r="D816" s="26" t="s">
        <v>164</v>
      </c>
      <c r="E816" s="8" t="s">
        <v>75</v>
      </c>
      <c r="F816" s="8" t="s">
        <v>117</v>
      </c>
      <c r="G816" s="4">
        <v>1920206590</v>
      </c>
      <c r="H816" s="2"/>
      <c r="I816" s="1">
        <f>SUM(I817:I819)</f>
        <v>12665</v>
      </c>
    </row>
    <row r="817" spans="3:9" ht="48" thickBot="1" x14ac:dyDescent="0.25">
      <c r="C817" s="5" t="s">
        <v>56</v>
      </c>
      <c r="D817" s="28" t="s">
        <v>164</v>
      </c>
      <c r="E817" s="7" t="s">
        <v>75</v>
      </c>
      <c r="F817" s="7" t="s">
        <v>117</v>
      </c>
      <c r="G817" s="3">
        <v>1920206590</v>
      </c>
      <c r="H817" s="3">
        <v>111</v>
      </c>
      <c r="I817" s="3">
        <v>9605</v>
      </c>
    </row>
    <row r="818" spans="3:9" ht="63.75" thickBot="1" x14ac:dyDescent="0.25">
      <c r="C818" s="39" t="s">
        <v>10</v>
      </c>
      <c r="D818" s="28" t="s">
        <v>164</v>
      </c>
      <c r="E818" s="7" t="s">
        <v>75</v>
      </c>
      <c r="F818" s="7" t="s">
        <v>117</v>
      </c>
      <c r="G818" s="3">
        <v>1920206590</v>
      </c>
      <c r="H818" s="3">
        <v>119</v>
      </c>
      <c r="I818" s="3">
        <v>2901</v>
      </c>
    </row>
    <row r="819" spans="3:9" ht="32.25" thickBot="1" x14ac:dyDescent="0.25">
      <c r="C819" s="39" t="s">
        <v>13</v>
      </c>
      <c r="D819" s="28" t="s">
        <v>164</v>
      </c>
      <c r="E819" s="7" t="s">
        <v>75</v>
      </c>
      <c r="F819" s="7" t="s">
        <v>117</v>
      </c>
      <c r="G819" s="3">
        <v>1920206590</v>
      </c>
      <c r="H819" s="3">
        <v>244</v>
      </c>
      <c r="I819" s="3">
        <v>159</v>
      </c>
    </row>
    <row r="820" spans="3:9" ht="79.5" thickBot="1" x14ac:dyDescent="0.25">
      <c r="C820" s="283" t="s">
        <v>531</v>
      </c>
      <c r="D820" s="160" t="s">
        <v>164</v>
      </c>
      <c r="E820" s="132" t="s">
        <v>75</v>
      </c>
      <c r="F820" s="132" t="s">
        <v>117</v>
      </c>
      <c r="G820" s="143" t="s">
        <v>535</v>
      </c>
      <c r="H820" s="131"/>
      <c r="I820" s="131">
        <f>SUM(I821:I822)</f>
        <v>859.31999999999994</v>
      </c>
    </row>
    <row r="821" spans="3:9" ht="48" thickBot="1" x14ac:dyDescent="0.25">
      <c r="C821" s="39" t="s">
        <v>229</v>
      </c>
      <c r="D821" s="28" t="s">
        <v>164</v>
      </c>
      <c r="E821" s="7" t="s">
        <v>75</v>
      </c>
      <c r="F821" s="7" t="s">
        <v>117</v>
      </c>
      <c r="G821" s="147" t="s">
        <v>535</v>
      </c>
      <c r="H821" s="3">
        <v>111</v>
      </c>
      <c r="I821" s="3">
        <v>660</v>
      </c>
    </row>
    <row r="822" spans="3:9" ht="63.75" thickBot="1" x14ac:dyDescent="0.25">
      <c r="C822" s="39" t="s">
        <v>10</v>
      </c>
      <c r="D822" s="28" t="s">
        <v>164</v>
      </c>
      <c r="E822" s="7" t="s">
        <v>75</v>
      </c>
      <c r="F822" s="7" t="s">
        <v>117</v>
      </c>
      <c r="G822" s="147" t="s">
        <v>535</v>
      </c>
      <c r="H822" s="3">
        <v>119</v>
      </c>
      <c r="I822" s="3">
        <v>199.32</v>
      </c>
    </row>
    <row r="823" spans="3:9" ht="79.5" thickBot="1" x14ac:dyDescent="0.25">
      <c r="C823" s="120" t="s">
        <v>533</v>
      </c>
      <c r="D823" s="266" t="s">
        <v>164</v>
      </c>
      <c r="E823" s="266" t="s">
        <v>75</v>
      </c>
      <c r="F823" s="266" t="s">
        <v>117</v>
      </c>
      <c r="G823" s="143" t="s">
        <v>534</v>
      </c>
      <c r="H823" s="267"/>
      <c r="I823" s="267">
        <v>505.15</v>
      </c>
    </row>
    <row r="824" spans="3:9" ht="32.25" thickBot="1" x14ac:dyDescent="0.25">
      <c r="C824" s="39" t="s">
        <v>13</v>
      </c>
      <c r="D824" s="28" t="s">
        <v>164</v>
      </c>
      <c r="E824" s="7" t="s">
        <v>75</v>
      </c>
      <c r="F824" s="7" t="s">
        <v>117</v>
      </c>
      <c r="G824" s="147" t="s">
        <v>534</v>
      </c>
      <c r="H824" s="3">
        <v>244</v>
      </c>
      <c r="I824" s="268">
        <v>505.15</v>
      </c>
    </row>
    <row r="825" spans="3:9" ht="32.25" thickBot="1" x14ac:dyDescent="0.25">
      <c r="C825" s="161" t="s">
        <v>163</v>
      </c>
      <c r="D825" s="162" t="s">
        <v>165</v>
      </c>
      <c r="E825" s="162" t="s">
        <v>374</v>
      </c>
      <c r="F825" s="162" t="s">
        <v>76</v>
      </c>
      <c r="G825" s="163"/>
      <c r="H825" s="163"/>
      <c r="I825" s="164">
        <f>SUM(I826:I830)</f>
        <v>12232</v>
      </c>
    </row>
    <row r="826" spans="3:9" ht="48" thickBot="1" x14ac:dyDescent="0.25">
      <c r="C826" s="5" t="s">
        <v>56</v>
      </c>
      <c r="D826" s="28" t="s">
        <v>165</v>
      </c>
      <c r="E826" s="7" t="s">
        <v>374</v>
      </c>
      <c r="F826" s="7" t="s">
        <v>76</v>
      </c>
      <c r="G826" s="3">
        <v>1930606590</v>
      </c>
      <c r="H826" s="3">
        <v>111</v>
      </c>
      <c r="I826" s="3">
        <v>8948</v>
      </c>
    </row>
    <row r="827" spans="3:9" ht="63.75" thickBot="1" x14ac:dyDescent="0.25">
      <c r="C827" s="39" t="s">
        <v>10</v>
      </c>
      <c r="D827" s="28" t="s">
        <v>165</v>
      </c>
      <c r="E827" s="7" t="s">
        <v>374</v>
      </c>
      <c r="F827" s="7" t="s">
        <v>76</v>
      </c>
      <c r="G827" s="3">
        <v>1930606590</v>
      </c>
      <c r="H827" s="3">
        <v>119</v>
      </c>
      <c r="I827" s="3">
        <v>2703</v>
      </c>
    </row>
    <row r="828" spans="3:9" ht="32.25" thickBot="1" x14ac:dyDescent="0.25">
      <c r="C828" s="39" t="s">
        <v>13</v>
      </c>
      <c r="D828" s="28" t="s">
        <v>165</v>
      </c>
      <c r="E828" s="7" t="s">
        <v>374</v>
      </c>
      <c r="F828" s="7" t="s">
        <v>76</v>
      </c>
      <c r="G828" s="3">
        <v>1930606590</v>
      </c>
      <c r="H828" s="3">
        <v>244</v>
      </c>
      <c r="I828" s="3">
        <v>171</v>
      </c>
    </row>
    <row r="829" spans="3:9" ht="16.5" thickBot="1" x14ac:dyDescent="0.25">
      <c r="C829" s="39" t="s">
        <v>511</v>
      </c>
      <c r="D829" s="28" t="s">
        <v>165</v>
      </c>
      <c r="E829" s="7" t="s">
        <v>374</v>
      </c>
      <c r="F829" s="7" t="s">
        <v>76</v>
      </c>
      <c r="G829" s="3">
        <v>1930606590</v>
      </c>
      <c r="H829" s="3">
        <v>247</v>
      </c>
      <c r="I829" s="3">
        <v>315</v>
      </c>
    </row>
    <row r="830" spans="3:9" ht="16.5" thickBot="1" x14ac:dyDescent="0.25">
      <c r="C830" s="281" t="s">
        <v>48</v>
      </c>
      <c r="D830" s="28" t="s">
        <v>165</v>
      </c>
      <c r="E830" s="7" t="s">
        <v>374</v>
      </c>
      <c r="F830" s="7" t="s">
        <v>76</v>
      </c>
      <c r="G830" s="3">
        <v>1930606590</v>
      </c>
      <c r="H830" s="3">
        <v>850</v>
      </c>
      <c r="I830" s="3">
        <v>95</v>
      </c>
    </row>
    <row r="831" spans="3:9" ht="32.25" thickBot="1" x14ac:dyDescent="0.25">
      <c r="C831" s="23" t="s">
        <v>66</v>
      </c>
      <c r="D831" s="29" t="s">
        <v>178</v>
      </c>
      <c r="E831" s="24" t="s">
        <v>75</v>
      </c>
      <c r="F831" s="24" t="s">
        <v>111</v>
      </c>
      <c r="G831" s="30">
        <v>1930606590</v>
      </c>
      <c r="H831" s="30"/>
      <c r="I831" s="25">
        <f>SUM(I832+I838)</f>
        <v>15672</v>
      </c>
    </row>
    <row r="832" spans="3:9" ht="16.5" thickBot="1" x14ac:dyDescent="0.25">
      <c r="C832" s="161" t="s">
        <v>167</v>
      </c>
      <c r="D832" s="162" t="s">
        <v>166</v>
      </c>
      <c r="E832" s="162" t="s">
        <v>75</v>
      </c>
      <c r="F832" s="162" t="s">
        <v>111</v>
      </c>
      <c r="G832" s="163"/>
      <c r="H832" s="163"/>
      <c r="I832" s="165">
        <f>SUM(I833:I837)</f>
        <v>7777</v>
      </c>
    </row>
    <row r="833" spans="3:9" ht="48" thickBot="1" x14ac:dyDescent="0.25">
      <c r="C833" s="5" t="s">
        <v>56</v>
      </c>
      <c r="D833" s="28" t="s">
        <v>166</v>
      </c>
      <c r="E833" s="7" t="s">
        <v>75</v>
      </c>
      <c r="F833" s="7" t="s">
        <v>111</v>
      </c>
      <c r="G833" s="3">
        <v>1930606590</v>
      </c>
      <c r="H833" s="3">
        <v>111</v>
      </c>
      <c r="I833" s="3">
        <v>5159</v>
      </c>
    </row>
    <row r="834" spans="3:9" ht="63.75" thickBot="1" x14ac:dyDescent="0.25">
      <c r="C834" s="39" t="s">
        <v>10</v>
      </c>
      <c r="D834" s="28" t="s">
        <v>166</v>
      </c>
      <c r="E834" s="7" t="s">
        <v>75</v>
      </c>
      <c r="F834" s="7" t="s">
        <v>111</v>
      </c>
      <c r="G834" s="3">
        <v>1930606590</v>
      </c>
      <c r="H834" s="3">
        <v>119</v>
      </c>
      <c r="I834" s="3">
        <v>1558</v>
      </c>
    </row>
    <row r="835" spans="3:9" ht="32.25" thickBot="1" x14ac:dyDescent="0.25">
      <c r="C835" s="39" t="s">
        <v>13</v>
      </c>
      <c r="D835" s="28" t="s">
        <v>166</v>
      </c>
      <c r="E835" s="7" t="s">
        <v>75</v>
      </c>
      <c r="F835" s="7" t="s">
        <v>111</v>
      </c>
      <c r="G835" s="3">
        <v>1930606590</v>
      </c>
      <c r="H835" s="3">
        <v>244</v>
      </c>
      <c r="I835" s="3">
        <v>84</v>
      </c>
    </row>
    <row r="836" spans="3:9" ht="16.5" thickBot="1" x14ac:dyDescent="0.25">
      <c r="C836" s="39" t="s">
        <v>511</v>
      </c>
      <c r="D836" s="28" t="s">
        <v>166</v>
      </c>
      <c r="E836" s="7" t="s">
        <v>75</v>
      </c>
      <c r="F836" s="7" t="s">
        <v>111</v>
      </c>
      <c r="G836" s="3">
        <v>1930606590</v>
      </c>
      <c r="H836" s="3">
        <v>247</v>
      </c>
      <c r="I836" s="3">
        <v>211</v>
      </c>
    </row>
    <row r="837" spans="3:9" ht="16.5" thickBot="1" x14ac:dyDescent="0.25">
      <c r="C837" s="281" t="s">
        <v>48</v>
      </c>
      <c r="D837" s="28" t="s">
        <v>166</v>
      </c>
      <c r="E837" s="7" t="s">
        <v>75</v>
      </c>
      <c r="F837" s="7" t="s">
        <v>111</v>
      </c>
      <c r="G837" s="3">
        <v>1930606590</v>
      </c>
      <c r="H837" s="3">
        <v>850</v>
      </c>
      <c r="I837" s="3">
        <v>765</v>
      </c>
    </row>
    <row r="838" spans="3:9" ht="16.5" thickBot="1" x14ac:dyDescent="0.25">
      <c r="C838" s="161" t="s">
        <v>169</v>
      </c>
      <c r="D838" s="162" t="s">
        <v>168</v>
      </c>
      <c r="E838" s="162" t="s">
        <v>75</v>
      </c>
      <c r="F838" s="162" t="s">
        <v>111</v>
      </c>
      <c r="G838" s="163"/>
      <c r="H838" s="163"/>
      <c r="I838" s="164">
        <f>SUM(I839:I843)</f>
        <v>7895</v>
      </c>
    </row>
    <row r="839" spans="3:9" ht="48" thickBot="1" x14ac:dyDescent="0.25">
      <c r="C839" s="5" t="s">
        <v>56</v>
      </c>
      <c r="D839" s="28" t="s">
        <v>168</v>
      </c>
      <c r="E839" s="7" t="s">
        <v>75</v>
      </c>
      <c r="F839" s="7" t="s">
        <v>111</v>
      </c>
      <c r="G839" s="3">
        <v>1930606590</v>
      </c>
      <c r="H839" s="3">
        <v>111</v>
      </c>
      <c r="I839" s="3">
        <v>5763</v>
      </c>
    </row>
    <row r="840" spans="3:9" ht="63.75" thickBot="1" x14ac:dyDescent="0.25">
      <c r="C840" s="39" t="s">
        <v>10</v>
      </c>
      <c r="D840" s="28" t="s">
        <v>168</v>
      </c>
      <c r="E840" s="7" t="s">
        <v>75</v>
      </c>
      <c r="F840" s="7" t="s">
        <v>111</v>
      </c>
      <c r="G840" s="3">
        <v>1930606590</v>
      </c>
      <c r="H840" s="3">
        <v>119</v>
      </c>
      <c r="I840" s="3">
        <v>1740</v>
      </c>
    </row>
    <row r="841" spans="3:9" ht="32.25" thickBot="1" x14ac:dyDescent="0.25">
      <c r="C841" s="39" t="s">
        <v>13</v>
      </c>
      <c r="D841" s="28" t="s">
        <v>168</v>
      </c>
      <c r="E841" s="7" t="s">
        <v>75</v>
      </c>
      <c r="F841" s="7" t="s">
        <v>111</v>
      </c>
      <c r="G841" s="3">
        <v>1930606590</v>
      </c>
      <c r="H841" s="3">
        <v>244</v>
      </c>
      <c r="I841" s="3">
        <v>232</v>
      </c>
    </row>
    <row r="842" spans="3:9" ht="16.5" thickBot="1" x14ac:dyDescent="0.25">
      <c r="C842" s="39" t="s">
        <v>511</v>
      </c>
      <c r="D842" s="28" t="s">
        <v>168</v>
      </c>
      <c r="E842" s="7" t="s">
        <v>75</v>
      </c>
      <c r="F842" s="7" t="s">
        <v>111</v>
      </c>
      <c r="G842" s="3">
        <v>1930606590</v>
      </c>
      <c r="H842" s="3">
        <v>247</v>
      </c>
      <c r="I842" s="3">
        <v>155</v>
      </c>
    </row>
    <row r="843" spans="3:9" ht="16.5" thickBot="1" x14ac:dyDescent="0.25">
      <c r="C843" s="281" t="s">
        <v>48</v>
      </c>
      <c r="D843" s="28" t="s">
        <v>168</v>
      </c>
      <c r="E843" s="7" t="s">
        <v>75</v>
      </c>
      <c r="F843" s="7" t="s">
        <v>111</v>
      </c>
      <c r="G843" s="3">
        <v>1930606590</v>
      </c>
      <c r="H843" s="3">
        <v>850</v>
      </c>
      <c r="I843" s="3">
        <v>5</v>
      </c>
    </row>
    <row r="844" spans="3:9" ht="16.5" thickBot="1" x14ac:dyDescent="0.25">
      <c r="C844" s="92" t="s">
        <v>28</v>
      </c>
      <c r="D844" s="95">
        <v>101</v>
      </c>
      <c r="E844" s="93" t="s">
        <v>75</v>
      </c>
      <c r="F844" s="93" t="s">
        <v>112</v>
      </c>
      <c r="G844" s="102"/>
      <c r="H844" s="102"/>
      <c r="I844" s="95">
        <f>SUM(I846:I850)</f>
        <v>7006</v>
      </c>
    </row>
    <row r="845" spans="3:9" ht="16.5" thickBot="1" x14ac:dyDescent="0.25">
      <c r="C845" s="92" t="s">
        <v>171</v>
      </c>
      <c r="D845" s="95">
        <v>101</v>
      </c>
      <c r="E845" s="93" t="s">
        <v>75</v>
      </c>
      <c r="F845" s="93" t="s">
        <v>112</v>
      </c>
      <c r="G845" s="95">
        <v>1921110590</v>
      </c>
      <c r="H845" s="102"/>
      <c r="I845" s="95">
        <f>SUM(I846:I850)</f>
        <v>7006</v>
      </c>
    </row>
    <row r="846" spans="3:9" ht="48" thickBot="1" x14ac:dyDescent="0.25">
      <c r="C846" s="5" t="s">
        <v>56</v>
      </c>
      <c r="D846" s="3">
        <v>101</v>
      </c>
      <c r="E846" s="7" t="s">
        <v>75</v>
      </c>
      <c r="F846" s="7" t="s">
        <v>112</v>
      </c>
      <c r="G846" s="3">
        <v>1921110590</v>
      </c>
      <c r="H846" s="3">
        <v>111</v>
      </c>
      <c r="I846" s="3">
        <v>4663</v>
      </c>
    </row>
    <row r="847" spans="3:9" ht="63.75" thickBot="1" x14ac:dyDescent="0.25">
      <c r="C847" s="39" t="s">
        <v>10</v>
      </c>
      <c r="D847" s="3">
        <v>101</v>
      </c>
      <c r="E847" s="7" t="s">
        <v>75</v>
      </c>
      <c r="F847" s="7" t="s">
        <v>112</v>
      </c>
      <c r="G847" s="3">
        <v>1921110590</v>
      </c>
      <c r="H847" s="3">
        <v>119</v>
      </c>
      <c r="I847" s="3">
        <v>1408</v>
      </c>
    </row>
    <row r="848" spans="3:9" ht="32.25" thickBot="1" x14ac:dyDescent="0.25">
      <c r="C848" s="39" t="s">
        <v>13</v>
      </c>
      <c r="D848" s="3">
        <v>101</v>
      </c>
      <c r="E848" s="7" t="s">
        <v>75</v>
      </c>
      <c r="F848" s="7" t="s">
        <v>112</v>
      </c>
      <c r="G848" s="3">
        <v>1921110590</v>
      </c>
      <c r="H848" s="3">
        <v>244</v>
      </c>
      <c r="I848" s="3">
        <v>405</v>
      </c>
    </row>
    <row r="849" spans="3:9" ht="16.5" thickBot="1" x14ac:dyDescent="0.25">
      <c r="C849" s="39" t="s">
        <v>511</v>
      </c>
      <c r="D849" s="3">
        <v>101</v>
      </c>
      <c r="E849" s="7" t="s">
        <v>75</v>
      </c>
      <c r="F849" s="7" t="s">
        <v>112</v>
      </c>
      <c r="G849" s="3">
        <v>1921110590</v>
      </c>
      <c r="H849" s="3">
        <v>247</v>
      </c>
      <c r="I849" s="3">
        <v>520</v>
      </c>
    </row>
    <row r="850" spans="3:9" ht="16.5" thickBot="1" x14ac:dyDescent="0.25">
      <c r="C850" s="281" t="s">
        <v>48</v>
      </c>
      <c r="D850" s="28" t="s">
        <v>170</v>
      </c>
      <c r="E850" s="7" t="s">
        <v>75</v>
      </c>
      <c r="F850" s="7" t="s">
        <v>112</v>
      </c>
      <c r="G850" s="3">
        <v>1921110590</v>
      </c>
      <c r="H850" s="3">
        <v>850</v>
      </c>
      <c r="I850" s="3">
        <v>10</v>
      </c>
    </row>
    <row r="851" spans="3:9" ht="16.5" thickBot="1" x14ac:dyDescent="0.25">
      <c r="C851" s="92" t="s">
        <v>61</v>
      </c>
      <c r="D851" s="97" t="s">
        <v>178</v>
      </c>
      <c r="E851" s="93" t="s">
        <v>172</v>
      </c>
      <c r="F851" s="93"/>
      <c r="G851" s="94"/>
      <c r="H851" s="94"/>
      <c r="I851" s="95">
        <f>SUM(I852+I858+I865)</f>
        <v>38893</v>
      </c>
    </row>
    <row r="852" spans="3:9" ht="16.5" thickBot="1" x14ac:dyDescent="0.25">
      <c r="C852" s="92" t="s">
        <v>259</v>
      </c>
      <c r="D852" s="97" t="s">
        <v>173</v>
      </c>
      <c r="E852" s="93" t="s">
        <v>172</v>
      </c>
      <c r="F852" s="93" t="s">
        <v>76</v>
      </c>
      <c r="G852" s="94"/>
      <c r="H852" s="94"/>
      <c r="I852" s="95">
        <f>SUM(I853:I857)</f>
        <v>20211</v>
      </c>
    </row>
    <row r="853" spans="3:9" ht="48" thickBot="1" x14ac:dyDescent="0.25">
      <c r="C853" s="5" t="s">
        <v>30</v>
      </c>
      <c r="D853" s="28" t="s">
        <v>173</v>
      </c>
      <c r="E853" s="7" t="s">
        <v>172</v>
      </c>
      <c r="F853" s="7" t="s">
        <v>76</v>
      </c>
      <c r="G853" s="3">
        <v>2020100590</v>
      </c>
      <c r="H853" s="3">
        <v>111</v>
      </c>
      <c r="I853" s="3">
        <v>14006</v>
      </c>
    </row>
    <row r="854" spans="3:9" ht="63.75" thickBot="1" x14ac:dyDescent="0.25">
      <c r="C854" s="39" t="s">
        <v>10</v>
      </c>
      <c r="D854" s="28" t="s">
        <v>173</v>
      </c>
      <c r="E854" s="7" t="s">
        <v>172</v>
      </c>
      <c r="F854" s="7" t="s">
        <v>76</v>
      </c>
      <c r="G854" s="3">
        <v>2020100590</v>
      </c>
      <c r="H854" s="3">
        <v>119</v>
      </c>
      <c r="I854" s="3">
        <v>4230</v>
      </c>
    </row>
    <row r="855" spans="3:9" ht="32.25" thickBot="1" x14ac:dyDescent="0.25">
      <c r="C855" s="39" t="s">
        <v>13</v>
      </c>
      <c r="D855" s="28" t="s">
        <v>173</v>
      </c>
      <c r="E855" s="7" t="s">
        <v>172</v>
      </c>
      <c r="F855" s="7" t="s">
        <v>76</v>
      </c>
      <c r="G855" s="3">
        <v>2020100590</v>
      </c>
      <c r="H855" s="3">
        <v>244</v>
      </c>
      <c r="I855" s="3">
        <v>1515</v>
      </c>
    </row>
    <row r="856" spans="3:9" ht="16.5" thickBot="1" x14ac:dyDescent="0.25">
      <c r="C856" s="39" t="s">
        <v>511</v>
      </c>
      <c r="D856" s="28" t="s">
        <v>173</v>
      </c>
      <c r="E856" s="7" t="s">
        <v>172</v>
      </c>
      <c r="F856" s="7" t="s">
        <v>76</v>
      </c>
      <c r="G856" s="3">
        <v>2020100590</v>
      </c>
      <c r="H856" s="3">
        <v>247</v>
      </c>
      <c r="I856" s="3">
        <v>217</v>
      </c>
    </row>
    <row r="857" spans="3:9" ht="16.5" thickBot="1" x14ac:dyDescent="0.25">
      <c r="C857" s="281" t="s">
        <v>48</v>
      </c>
      <c r="D857" s="28" t="s">
        <v>173</v>
      </c>
      <c r="E857" s="7" t="s">
        <v>172</v>
      </c>
      <c r="F857" s="7" t="s">
        <v>76</v>
      </c>
      <c r="G857" s="3">
        <v>2020100590</v>
      </c>
      <c r="H857" s="3">
        <v>850</v>
      </c>
      <c r="I857" s="3">
        <v>243</v>
      </c>
    </row>
    <row r="858" spans="3:9" ht="16.5" thickBot="1" x14ac:dyDescent="0.25">
      <c r="C858" s="92" t="s">
        <v>174</v>
      </c>
      <c r="D858" s="97" t="s">
        <v>175</v>
      </c>
      <c r="E858" s="93" t="s">
        <v>172</v>
      </c>
      <c r="F858" s="93" t="s">
        <v>76</v>
      </c>
      <c r="G858" s="94"/>
      <c r="H858" s="94"/>
      <c r="I858" s="95">
        <f>SUM(I859:I864)</f>
        <v>13728</v>
      </c>
    </row>
    <row r="859" spans="3:9" ht="48" thickBot="1" x14ac:dyDescent="0.25">
      <c r="C859" s="5" t="s">
        <v>30</v>
      </c>
      <c r="D859" s="28" t="s">
        <v>175</v>
      </c>
      <c r="E859" s="7" t="s">
        <v>172</v>
      </c>
      <c r="F859" s="7" t="s">
        <v>76</v>
      </c>
      <c r="G859" s="3">
        <v>2020500590</v>
      </c>
      <c r="H859" s="3">
        <v>111</v>
      </c>
      <c r="I859" s="3">
        <v>8876</v>
      </c>
    </row>
    <row r="860" spans="3:9" ht="63.75" thickBot="1" x14ac:dyDescent="0.25">
      <c r="C860" s="39" t="s">
        <v>10</v>
      </c>
      <c r="D860" s="28" t="s">
        <v>175</v>
      </c>
      <c r="E860" s="7" t="s">
        <v>172</v>
      </c>
      <c r="F860" s="7" t="s">
        <v>76</v>
      </c>
      <c r="G860" s="3">
        <v>2020500590</v>
      </c>
      <c r="H860" s="3">
        <v>119</v>
      </c>
      <c r="I860" s="3">
        <v>2681</v>
      </c>
    </row>
    <row r="861" spans="3:9" ht="32.25" thickBot="1" x14ac:dyDescent="0.25">
      <c r="C861" s="39" t="s">
        <v>13</v>
      </c>
      <c r="D861" s="28" t="s">
        <v>175</v>
      </c>
      <c r="E861" s="7" t="s">
        <v>172</v>
      </c>
      <c r="F861" s="7" t="s">
        <v>76</v>
      </c>
      <c r="G861" s="3">
        <v>2020500590</v>
      </c>
      <c r="H861" s="3">
        <v>244</v>
      </c>
      <c r="I861" s="3">
        <v>1779</v>
      </c>
    </row>
    <row r="862" spans="3:9" ht="16.5" thickBot="1" x14ac:dyDescent="0.25">
      <c r="C862" s="39" t="s">
        <v>511</v>
      </c>
      <c r="D862" s="28" t="s">
        <v>175</v>
      </c>
      <c r="E862" s="7" t="s">
        <v>172</v>
      </c>
      <c r="F862" s="7" t="s">
        <v>76</v>
      </c>
      <c r="G862" s="3">
        <v>2020500590</v>
      </c>
      <c r="H862" s="3">
        <v>247</v>
      </c>
      <c r="I862" s="3">
        <v>225</v>
      </c>
    </row>
    <row r="863" spans="3:9" ht="16.5" thickBot="1" x14ac:dyDescent="0.25">
      <c r="C863" s="281" t="s">
        <v>48</v>
      </c>
      <c r="D863" s="28" t="s">
        <v>175</v>
      </c>
      <c r="E863" s="7" t="s">
        <v>172</v>
      </c>
      <c r="F863" s="7" t="s">
        <v>76</v>
      </c>
      <c r="G863" s="3">
        <v>2020500590</v>
      </c>
      <c r="H863" s="3">
        <v>850</v>
      </c>
      <c r="I863" s="3">
        <v>17</v>
      </c>
    </row>
    <row r="864" spans="3:9" ht="32.25" thickBot="1" x14ac:dyDescent="0.25">
      <c r="C864" s="116" t="s">
        <v>544</v>
      </c>
      <c r="D864" s="28" t="s">
        <v>175</v>
      </c>
      <c r="E864" s="7" t="s">
        <v>172</v>
      </c>
      <c r="F864" s="7" t="s">
        <v>76</v>
      </c>
      <c r="G864" s="199" t="s">
        <v>545</v>
      </c>
      <c r="H864" s="3">
        <v>244</v>
      </c>
      <c r="I864" s="3">
        <v>150</v>
      </c>
    </row>
    <row r="865" spans="3:9" ht="16.5" thickBot="1" x14ac:dyDescent="0.25">
      <c r="C865" s="103" t="s">
        <v>176</v>
      </c>
      <c r="D865" s="97" t="s">
        <v>177</v>
      </c>
      <c r="E865" s="93" t="s">
        <v>172</v>
      </c>
      <c r="F865" s="93" t="s">
        <v>73</v>
      </c>
      <c r="G865" s="94"/>
      <c r="H865" s="94"/>
      <c r="I865" s="95">
        <f>SUM(I866:I870)</f>
        <v>4954</v>
      </c>
    </row>
    <row r="866" spans="3:9" ht="48" thickBot="1" x14ac:dyDescent="0.25">
      <c r="C866" s="5" t="s">
        <v>30</v>
      </c>
      <c r="D866" s="28" t="s">
        <v>177</v>
      </c>
      <c r="E866" s="7" t="s">
        <v>172</v>
      </c>
      <c r="F866" s="7" t="s">
        <v>73</v>
      </c>
      <c r="G866" s="3">
        <v>2030120000</v>
      </c>
      <c r="H866" s="3">
        <v>111</v>
      </c>
      <c r="I866" s="3">
        <v>3550</v>
      </c>
    </row>
    <row r="867" spans="3:9" ht="32.25" thickBot="1" x14ac:dyDescent="0.25">
      <c r="C867" s="5" t="s">
        <v>47</v>
      </c>
      <c r="D867" s="28" t="s">
        <v>177</v>
      </c>
      <c r="E867" s="7" t="s">
        <v>172</v>
      </c>
      <c r="F867" s="7" t="s">
        <v>73</v>
      </c>
      <c r="G867" s="3">
        <v>2030120000</v>
      </c>
      <c r="H867" s="3">
        <v>112</v>
      </c>
      <c r="I867" s="3">
        <v>29</v>
      </c>
    </row>
    <row r="868" spans="3:9" ht="63.75" thickBot="1" x14ac:dyDescent="0.25">
      <c r="C868" s="39" t="s">
        <v>10</v>
      </c>
      <c r="D868" s="28" t="s">
        <v>177</v>
      </c>
      <c r="E868" s="7" t="s">
        <v>172</v>
      </c>
      <c r="F868" s="7" t="s">
        <v>73</v>
      </c>
      <c r="G868" s="3">
        <v>2030120000</v>
      </c>
      <c r="H868" s="3">
        <v>119</v>
      </c>
      <c r="I868" s="3">
        <v>1072</v>
      </c>
    </row>
    <row r="869" spans="3:9" ht="32.25" thickBot="1" x14ac:dyDescent="0.25">
      <c r="C869" s="39" t="s">
        <v>13</v>
      </c>
      <c r="D869" s="28" t="s">
        <v>177</v>
      </c>
      <c r="E869" s="7" t="s">
        <v>172</v>
      </c>
      <c r="F869" s="7" t="s">
        <v>73</v>
      </c>
      <c r="G869" s="3">
        <v>2030120000</v>
      </c>
      <c r="H869" s="3">
        <v>244</v>
      </c>
      <c r="I869" s="3">
        <v>298</v>
      </c>
    </row>
    <row r="870" spans="3:9" ht="16.5" thickBot="1" x14ac:dyDescent="0.25">
      <c r="C870" s="281" t="s">
        <v>48</v>
      </c>
      <c r="D870" s="28" t="s">
        <v>177</v>
      </c>
      <c r="E870" s="7" t="s">
        <v>172</v>
      </c>
      <c r="F870" s="7" t="s">
        <v>73</v>
      </c>
      <c r="G870" s="3">
        <v>2030120000</v>
      </c>
      <c r="H870" s="3">
        <v>850</v>
      </c>
      <c r="I870" s="3">
        <v>5</v>
      </c>
    </row>
    <row r="871" spans="3:9" ht="16.5" thickBot="1" x14ac:dyDescent="0.25">
      <c r="C871" s="116" t="s">
        <v>67</v>
      </c>
      <c r="D871" s="118"/>
      <c r="E871" s="118"/>
      <c r="F871" s="118"/>
      <c r="G871" s="122"/>
      <c r="H871" s="118"/>
      <c r="I871" s="297">
        <f>SUM(I12+I118+I125+I132+I139+I825+I851)</f>
        <v>895814.55103000009</v>
      </c>
    </row>
  </sheetData>
  <mergeCells count="13">
    <mergeCell ref="H9:H10"/>
    <mergeCell ref="I9:I10"/>
    <mergeCell ref="C9:C10"/>
    <mergeCell ref="D9:D10"/>
    <mergeCell ref="E9:E10"/>
    <mergeCell ref="F9:F10"/>
    <mergeCell ref="G9:G10"/>
    <mergeCell ref="C5:H5"/>
    <mergeCell ref="C6:I6"/>
    <mergeCell ref="C1:I1"/>
    <mergeCell ref="C2:I2"/>
    <mergeCell ref="C3:I3"/>
    <mergeCell ref="C4:I4"/>
  </mergeCells>
  <pageMargins left="0.31496062992125984" right="0.11811023622047245" top="0.35433070866141736" bottom="0" header="0.31496062992125984" footer="0.31496062992125984"/>
  <pageSetup paperSize="9" scale="9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04"/>
  <sheetViews>
    <sheetView workbookViewId="0">
      <selection activeCell="B6" sqref="B6:G6"/>
    </sheetView>
  </sheetViews>
  <sheetFormatPr defaultRowHeight="12.75" x14ac:dyDescent="0.2"/>
  <cols>
    <col min="2" max="2" width="38.28515625" customWidth="1"/>
    <col min="3" max="3" width="7.42578125" customWidth="1"/>
    <col min="4" max="4" width="7.28515625" customWidth="1"/>
    <col min="5" max="5" width="7" customWidth="1"/>
    <col min="6" max="6" width="13.140625" customWidth="1"/>
    <col min="7" max="7" width="8.140625" customWidth="1"/>
    <col min="8" max="8" width="13.85546875" customWidth="1"/>
    <col min="9" max="9" width="15.140625" customWidth="1"/>
    <col min="12" max="12" width="10.42578125" bestFit="1" customWidth="1"/>
  </cols>
  <sheetData>
    <row r="1" spans="2:9" ht="18.75" x14ac:dyDescent="0.2">
      <c r="C1" s="327" t="s">
        <v>541</v>
      </c>
      <c r="D1" s="327"/>
      <c r="E1" s="327"/>
      <c r="F1" s="327"/>
      <c r="G1" s="327"/>
      <c r="H1" s="327"/>
      <c r="I1" s="327"/>
    </row>
    <row r="2" spans="2:9" ht="15.75" x14ac:dyDescent="0.2">
      <c r="C2" s="328" t="s">
        <v>179</v>
      </c>
      <c r="D2" s="328"/>
      <c r="E2" s="328"/>
      <c r="F2" s="328"/>
      <c r="G2" s="328"/>
      <c r="H2" s="328"/>
      <c r="I2" s="328"/>
    </row>
    <row r="3" spans="2:9" ht="15.75" x14ac:dyDescent="0.2">
      <c r="C3" s="328" t="s">
        <v>180</v>
      </c>
      <c r="D3" s="328"/>
      <c r="E3" s="328"/>
      <c r="F3" s="328"/>
      <c r="G3" s="328"/>
      <c r="H3" s="328"/>
      <c r="I3" s="328"/>
    </row>
    <row r="4" spans="2:9" ht="15.75" x14ac:dyDescent="0.2">
      <c r="C4" s="328" t="s">
        <v>602</v>
      </c>
      <c r="D4" s="328"/>
      <c r="E4" s="328"/>
      <c r="F4" s="328"/>
      <c r="G4" s="328"/>
      <c r="H4" s="328"/>
      <c r="I4" s="328"/>
    </row>
    <row r="6" spans="2:9" ht="18" x14ac:dyDescent="0.2">
      <c r="B6" s="329" t="s">
        <v>181</v>
      </c>
      <c r="C6" s="329"/>
      <c r="D6" s="329"/>
      <c r="E6" s="329"/>
      <c r="F6" s="329"/>
      <c r="G6" s="329"/>
      <c r="H6" s="72"/>
    </row>
    <row r="7" spans="2:9" ht="54.75" customHeight="1" x14ac:dyDescent="0.2">
      <c r="B7" s="371" t="s">
        <v>489</v>
      </c>
      <c r="C7" s="371"/>
      <c r="D7" s="371"/>
      <c r="E7" s="371"/>
      <c r="F7" s="371"/>
      <c r="G7" s="371"/>
      <c r="H7" s="371"/>
    </row>
    <row r="8" spans="2:9" ht="13.5" thickBot="1" x14ac:dyDescent="0.25">
      <c r="I8" t="s">
        <v>460</v>
      </c>
    </row>
    <row r="9" spans="2:9" ht="12.75" customHeight="1" x14ac:dyDescent="0.2">
      <c r="B9" s="372" t="s">
        <v>118</v>
      </c>
      <c r="C9" s="372" t="s">
        <v>0</v>
      </c>
      <c r="D9" s="372" t="s">
        <v>1</v>
      </c>
      <c r="E9" s="372" t="s">
        <v>2</v>
      </c>
      <c r="F9" s="372" t="s">
        <v>3</v>
      </c>
      <c r="G9" s="372" t="s">
        <v>4</v>
      </c>
      <c r="H9" s="372" t="s">
        <v>473</v>
      </c>
      <c r="I9" s="372" t="s">
        <v>488</v>
      </c>
    </row>
    <row r="10" spans="2:9" ht="20.25" customHeight="1" thickBot="1" x14ac:dyDescent="0.25">
      <c r="B10" s="374"/>
      <c r="C10" s="373"/>
      <c r="D10" s="373"/>
      <c r="E10" s="373"/>
      <c r="F10" s="373"/>
      <c r="G10" s="373"/>
      <c r="H10" s="373"/>
      <c r="I10" s="373"/>
    </row>
    <row r="11" spans="2:9" ht="16.5" thickBot="1" x14ac:dyDescent="0.25">
      <c r="B11" s="213">
        <v>1</v>
      </c>
      <c r="C11" s="1">
        <v>2</v>
      </c>
      <c r="D11" s="1">
        <v>3</v>
      </c>
      <c r="E11" s="1">
        <v>4</v>
      </c>
      <c r="F11" s="1">
        <v>5</v>
      </c>
      <c r="G11" s="1">
        <v>6</v>
      </c>
      <c r="H11" s="1">
        <v>7</v>
      </c>
      <c r="I11" s="1">
        <v>7</v>
      </c>
    </row>
    <row r="12" spans="2:9" ht="32.25" thickBot="1" x14ac:dyDescent="0.25">
      <c r="B12" s="116" t="s">
        <v>377</v>
      </c>
      <c r="C12" s="117" t="s">
        <v>116</v>
      </c>
      <c r="D12" s="118"/>
      <c r="E12" s="118"/>
      <c r="F12" s="118"/>
      <c r="G12" s="118"/>
      <c r="H12" s="119">
        <f>SUM(H13+H60+H64+H72+H78+H96+H105+H111+H114+H117+H93)</f>
        <v>117895.336</v>
      </c>
      <c r="I12" s="119">
        <f>SUM(I13+I60+I64+I72+I78+I96+I105+I111+I114+I117)</f>
        <v>99651.546000000002</v>
      </c>
    </row>
    <row r="13" spans="2:9" ht="32.25" thickBot="1" x14ac:dyDescent="0.25">
      <c r="B13" s="120" t="s">
        <v>6</v>
      </c>
      <c r="C13" s="117" t="s">
        <v>116</v>
      </c>
      <c r="D13" s="117" t="s">
        <v>76</v>
      </c>
      <c r="E13" s="121"/>
      <c r="F13" s="118"/>
      <c r="G13" s="118"/>
      <c r="H13" s="122">
        <f>SUM(H14+H18+H36+H40+H46+H48)</f>
        <v>22354.95</v>
      </c>
      <c r="I13" s="122">
        <f>SUM(I14+I18+I36+I40+I46+I48)</f>
        <v>22374.649999999998</v>
      </c>
    </row>
    <row r="14" spans="2:9" ht="48" thickBot="1" x14ac:dyDescent="0.25">
      <c r="B14" s="123" t="s">
        <v>7</v>
      </c>
      <c r="C14" s="117" t="s">
        <v>116</v>
      </c>
      <c r="D14" s="117" t="s">
        <v>76</v>
      </c>
      <c r="E14" s="124" t="s">
        <v>117</v>
      </c>
      <c r="F14" s="125"/>
      <c r="G14" s="125"/>
      <c r="H14" s="126">
        <f>SUM(H15)</f>
        <v>1534</v>
      </c>
      <c r="I14" s="126">
        <f>SUM(I15)</f>
        <v>1534</v>
      </c>
    </row>
    <row r="15" spans="2:9" ht="32.25" thickBot="1" x14ac:dyDescent="0.25">
      <c r="B15" s="123" t="s">
        <v>8</v>
      </c>
      <c r="C15" s="117" t="s">
        <v>116</v>
      </c>
      <c r="D15" s="117" t="s">
        <v>76</v>
      </c>
      <c r="E15" s="124" t="s">
        <v>117</v>
      </c>
      <c r="F15" s="126">
        <v>8820020000</v>
      </c>
      <c r="G15" s="126"/>
      <c r="H15" s="126">
        <f>SUM(H16:H17)</f>
        <v>1534</v>
      </c>
      <c r="I15" s="126">
        <f>SUM(I16:I17)</f>
        <v>1534</v>
      </c>
    </row>
    <row r="16" spans="2:9" ht="48" thickBot="1" x14ac:dyDescent="0.25">
      <c r="B16" s="218" t="s">
        <v>9</v>
      </c>
      <c r="C16" s="19" t="s">
        <v>116</v>
      </c>
      <c r="D16" s="19" t="s">
        <v>76</v>
      </c>
      <c r="E16" s="7" t="s">
        <v>117</v>
      </c>
      <c r="F16" s="3">
        <v>8820020000</v>
      </c>
      <c r="G16" s="3">
        <v>121</v>
      </c>
      <c r="H16" s="3">
        <v>1178</v>
      </c>
      <c r="I16" s="3">
        <v>1178</v>
      </c>
    </row>
    <row r="17" spans="2:9" ht="79.5" thickBot="1" x14ac:dyDescent="0.25">
      <c r="B17" s="39" t="s">
        <v>10</v>
      </c>
      <c r="C17" s="19" t="s">
        <v>116</v>
      </c>
      <c r="D17" s="19" t="s">
        <v>76</v>
      </c>
      <c r="E17" s="7" t="s">
        <v>117</v>
      </c>
      <c r="F17" s="3">
        <v>8820020000</v>
      </c>
      <c r="G17" s="3">
        <v>129</v>
      </c>
      <c r="H17" s="3">
        <v>356</v>
      </c>
      <c r="I17" s="3">
        <v>356</v>
      </c>
    </row>
    <row r="18" spans="2:9" ht="32.25" thickBot="1" x14ac:dyDescent="0.25">
      <c r="B18" s="120" t="s">
        <v>11</v>
      </c>
      <c r="C18" s="117" t="s">
        <v>116</v>
      </c>
      <c r="D18" s="117" t="s">
        <v>76</v>
      </c>
      <c r="E18" s="117" t="s">
        <v>73</v>
      </c>
      <c r="F18" s="118"/>
      <c r="G18" s="118"/>
      <c r="H18" s="122">
        <f>SUM(H19+H28+H32)</f>
        <v>17677</v>
      </c>
      <c r="I18" s="122">
        <f>SUM(I19+I28+I32)</f>
        <v>17697</v>
      </c>
    </row>
    <row r="19" spans="2:9" ht="16.5" thickBot="1" x14ac:dyDescent="0.25">
      <c r="B19" s="120" t="s">
        <v>12</v>
      </c>
      <c r="C19" s="117" t="s">
        <v>116</v>
      </c>
      <c r="D19" s="117" t="s">
        <v>76</v>
      </c>
      <c r="E19" s="117" t="s">
        <v>73</v>
      </c>
      <c r="F19" s="122">
        <v>8830020000</v>
      </c>
      <c r="G19" s="118"/>
      <c r="H19" s="122">
        <f>SUM(H20:H27)</f>
        <v>16903</v>
      </c>
      <c r="I19" s="122">
        <f>SUM(I20:I27)</f>
        <v>16903</v>
      </c>
    </row>
    <row r="20" spans="2:9" ht="48" thickBot="1" x14ac:dyDescent="0.25">
      <c r="B20" s="76" t="s">
        <v>9</v>
      </c>
      <c r="C20" s="19" t="s">
        <v>116</v>
      </c>
      <c r="D20" s="19" t="s">
        <v>76</v>
      </c>
      <c r="E20" s="7" t="s">
        <v>73</v>
      </c>
      <c r="F20" s="3">
        <v>8830020000</v>
      </c>
      <c r="G20" s="3">
        <v>121</v>
      </c>
      <c r="H20" s="3">
        <v>9200</v>
      </c>
      <c r="I20" s="3">
        <v>9200</v>
      </c>
    </row>
    <row r="21" spans="2:9" ht="48" thickBot="1" x14ac:dyDescent="0.25">
      <c r="B21" s="76" t="s">
        <v>47</v>
      </c>
      <c r="C21" s="19" t="s">
        <v>116</v>
      </c>
      <c r="D21" s="19" t="s">
        <v>76</v>
      </c>
      <c r="E21" s="7" t="s">
        <v>73</v>
      </c>
      <c r="F21" s="3">
        <v>8830020000</v>
      </c>
      <c r="G21" s="3">
        <v>122</v>
      </c>
      <c r="H21" s="3">
        <v>280</v>
      </c>
      <c r="I21" s="3">
        <v>280</v>
      </c>
    </row>
    <row r="22" spans="2:9" ht="60.75" thickBot="1" x14ac:dyDescent="0.25">
      <c r="B22" s="127" t="s">
        <v>429</v>
      </c>
      <c r="C22" s="19" t="s">
        <v>116</v>
      </c>
      <c r="D22" s="19" t="s">
        <v>76</v>
      </c>
      <c r="E22" s="7" t="s">
        <v>73</v>
      </c>
      <c r="F22" s="3">
        <v>8830020000</v>
      </c>
      <c r="G22" s="3">
        <v>123</v>
      </c>
      <c r="H22" s="3"/>
      <c r="I22" s="3"/>
    </row>
    <row r="23" spans="2:9" ht="79.5" thickBot="1" x14ac:dyDescent="0.25">
      <c r="B23" s="76" t="s">
        <v>10</v>
      </c>
      <c r="C23" s="19" t="s">
        <v>116</v>
      </c>
      <c r="D23" s="19" t="s">
        <v>76</v>
      </c>
      <c r="E23" s="7" t="s">
        <v>73</v>
      </c>
      <c r="F23" s="3">
        <v>8830020000</v>
      </c>
      <c r="G23" s="3">
        <v>129</v>
      </c>
      <c r="H23" s="3">
        <v>2778</v>
      </c>
      <c r="I23" s="3">
        <v>2778</v>
      </c>
    </row>
    <row r="24" spans="2:9" ht="63.75" thickBot="1" x14ac:dyDescent="0.25">
      <c r="B24" s="128" t="s">
        <v>395</v>
      </c>
      <c r="C24" s="19" t="s">
        <v>116</v>
      </c>
      <c r="D24" s="19" t="s">
        <v>76</v>
      </c>
      <c r="E24" s="7" t="s">
        <v>73</v>
      </c>
      <c r="F24" s="3">
        <v>8830020000</v>
      </c>
      <c r="G24" s="3">
        <v>243</v>
      </c>
      <c r="H24" s="3">
        <v>0</v>
      </c>
      <c r="I24" s="3">
        <v>0</v>
      </c>
    </row>
    <row r="25" spans="2:9" ht="32.25" thickBot="1" x14ac:dyDescent="0.25">
      <c r="B25" s="39" t="s">
        <v>13</v>
      </c>
      <c r="C25" s="19" t="s">
        <v>116</v>
      </c>
      <c r="D25" s="19" t="s">
        <v>76</v>
      </c>
      <c r="E25" s="7" t="s">
        <v>73</v>
      </c>
      <c r="F25" s="3">
        <v>8830020000</v>
      </c>
      <c r="G25" s="3">
        <v>244</v>
      </c>
      <c r="H25" s="3">
        <v>2509</v>
      </c>
      <c r="I25" s="3">
        <v>2509</v>
      </c>
    </row>
    <row r="26" spans="2:9" ht="16.5" thickBot="1" x14ac:dyDescent="0.25">
      <c r="B26" s="39" t="s">
        <v>511</v>
      </c>
      <c r="C26" s="19" t="s">
        <v>116</v>
      </c>
      <c r="D26" s="19" t="s">
        <v>76</v>
      </c>
      <c r="E26" s="7" t="s">
        <v>73</v>
      </c>
      <c r="F26" s="3">
        <v>8830020000</v>
      </c>
      <c r="G26" s="3">
        <v>247</v>
      </c>
      <c r="H26" s="3">
        <v>440</v>
      </c>
      <c r="I26" s="3">
        <v>440</v>
      </c>
    </row>
    <row r="27" spans="2:9" ht="32.25" thickBot="1" x14ac:dyDescent="0.25">
      <c r="B27" s="5" t="s">
        <v>48</v>
      </c>
      <c r="C27" s="19" t="s">
        <v>116</v>
      </c>
      <c r="D27" s="19" t="s">
        <v>76</v>
      </c>
      <c r="E27" s="7" t="s">
        <v>73</v>
      </c>
      <c r="F27" s="3">
        <v>8830020000</v>
      </c>
      <c r="G27" s="3">
        <v>850</v>
      </c>
      <c r="H27" s="3">
        <v>1696</v>
      </c>
      <c r="I27" s="3">
        <v>1696</v>
      </c>
    </row>
    <row r="28" spans="2:9" ht="79.5" thickBot="1" x14ac:dyDescent="0.25">
      <c r="B28" s="120" t="s">
        <v>14</v>
      </c>
      <c r="C28" s="117" t="s">
        <v>116</v>
      </c>
      <c r="D28" s="117" t="s">
        <v>76</v>
      </c>
      <c r="E28" s="117" t="s">
        <v>73</v>
      </c>
      <c r="F28" s="122">
        <v>9980077710</v>
      </c>
      <c r="G28" s="118"/>
      <c r="H28" s="122">
        <f>SUM(H29:H31)</f>
        <v>387</v>
      </c>
      <c r="I28" s="122">
        <f>SUM(I29:I31)</f>
        <v>397</v>
      </c>
    </row>
    <row r="29" spans="2:9" ht="48" thickBot="1" x14ac:dyDescent="0.25">
      <c r="B29" s="39" t="s">
        <v>15</v>
      </c>
      <c r="C29" s="19" t="s">
        <v>116</v>
      </c>
      <c r="D29" s="19" t="s">
        <v>76</v>
      </c>
      <c r="E29" s="7" t="s">
        <v>73</v>
      </c>
      <c r="F29" s="3">
        <v>9980077710</v>
      </c>
      <c r="G29" s="3">
        <v>121</v>
      </c>
      <c r="H29" s="3">
        <v>297</v>
      </c>
      <c r="I29" s="3">
        <v>305</v>
      </c>
    </row>
    <row r="30" spans="2:9" ht="79.5" thickBot="1" x14ac:dyDescent="0.25">
      <c r="B30" s="39" t="s">
        <v>10</v>
      </c>
      <c r="C30" s="19" t="s">
        <v>116</v>
      </c>
      <c r="D30" s="19" t="s">
        <v>76</v>
      </c>
      <c r="E30" s="7" t="s">
        <v>73</v>
      </c>
      <c r="F30" s="3">
        <v>9980077710</v>
      </c>
      <c r="G30" s="3">
        <v>129</v>
      </c>
      <c r="H30" s="3">
        <v>90</v>
      </c>
      <c r="I30" s="3">
        <v>92</v>
      </c>
    </row>
    <row r="31" spans="2:9" ht="32.25" thickBot="1" x14ac:dyDescent="0.25">
      <c r="B31" s="39" t="s">
        <v>13</v>
      </c>
      <c r="C31" s="19" t="s">
        <v>116</v>
      </c>
      <c r="D31" s="19" t="s">
        <v>76</v>
      </c>
      <c r="E31" s="7" t="s">
        <v>73</v>
      </c>
      <c r="F31" s="3">
        <v>9980077710</v>
      </c>
      <c r="G31" s="3">
        <v>244</v>
      </c>
      <c r="H31" s="3"/>
      <c r="I31" s="3"/>
    </row>
    <row r="32" spans="2:9" ht="111" thickBot="1" x14ac:dyDescent="0.25">
      <c r="B32" s="120" t="s">
        <v>16</v>
      </c>
      <c r="C32" s="117" t="s">
        <v>116</v>
      </c>
      <c r="D32" s="117" t="s">
        <v>76</v>
      </c>
      <c r="E32" s="117" t="s">
        <v>73</v>
      </c>
      <c r="F32" s="122">
        <v>9980077720</v>
      </c>
      <c r="G32" s="118"/>
      <c r="H32" s="122">
        <f>SUM(H33:H35)</f>
        <v>387</v>
      </c>
      <c r="I32" s="122">
        <f>SUM(I33:I35)</f>
        <v>397</v>
      </c>
    </row>
    <row r="33" spans="2:9" ht="48" thickBot="1" x14ac:dyDescent="0.25">
      <c r="B33" s="39" t="s">
        <v>15</v>
      </c>
      <c r="C33" s="19" t="s">
        <v>116</v>
      </c>
      <c r="D33" s="19" t="s">
        <v>76</v>
      </c>
      <c r="E33" s="7" t="s">
        <v>73</v>
      </c>
      <c r="F33" s="3">
        <v>9980077720</v>
      </c>
      <c r="G33" s="3">
        <v>121</v>
      </c>
      <c r="H33" s="3">
        <v>297</v>
      </c>
      <c r="I33" s="3">
        <v>305</v>
      </c>
    </row>
    <row r="34" spans="2:9" ht="79.5" thickBot="1" x14ac:dyDescent="0.25">
      <c r="B34" s="39" t="s">
        <v>10</v>
      </c>
      <c r="C34" s="19" t="s">
        <v>116</v>
      </c>
      <c r="D34" s="19" t="s">
        <v>76</v>
      </c>
      <c r="E34" s="7" t="s">
        <v>73</v>
      </c>
      <c r="F34" s="3">
        <v>9980077720</v>
      </c>
      <c r="G34" s="3">
        <v>129</v>
      </c>
      <c r="H34" s="3">
        <v>90</v>
      </c>
      <c r="I34" s="3">
        <v>92</v>
      </c>
    </row>
    <row r="35" spans="2:9" ht="32.25" thickBot="1" x14ac:dyDescent="0.25">
      <c r="B35" s="39" t="s">
        <v>13</v>
      </c>
      <c r="C35" s="19" t="s">
        <v>116</v>
      </c>
      <c r="D35" s="19" t="s">
        <v>76</v>
      </c>
      <c r="E35" s="7" t="s">
        <v>73</v>
      </c>
      <c r="F35" s="3">
        <v>9980077720</v>
      </c>
      <c r="G35" s="3">
        <v>244</v>
      </c>
      <c r="H35" s="3"/>
      <c r="I35" s="3"/>
    </row>
    <row r="36" spans="2:9" ht="16.5" thickBot="1" x14ac:dyDescent="0.3">
      <c r="B36" s="130" t="s">
        <v>349</v>
      </c>
      <c r="C36" s="117" t="s">
        <v>116</v>
      </c>
      <c r="D36" s="117" t="s">
        <v>76</v>
      </c>
      <c r="E36" s="117" t="s">
        <v>74</v>
      </c>
      <c r="F36" s="131"/>
      <c r="G36" s="131"/>
      <c r="H36" s="131">
        <v>2.65</v>
      </c>
      <c r="I36" s="131">
        <v>2.35</v>
      </c>
    </row>
    <row r="37" spans="2:9" ht="48" thickBot="1" x14ac:dyDescent="0.3">
      <c r="B37" s="49" t="s">
        <v>194</v>
      </c>
      <c r="C37" s="19" t="s">
        <v>116</v>
      </c>
      <c r="D37" s="19" t="s">
        <v>76</v>
      </c>
      <c r="E37" s="7" t="s">
        <v>74</v>
      </c>
      <c r="F37" s="3">
        <v>99</v>
      </c>
      <c r="G37" s="3"/>
      <c r="H37" s="3">
        <v>2.65</v>
      </c>
      <c r="I37" s="3">
        <v>2.35</v>
      </c>
    </row>
    <row r="38" spans="2:9" ht="111" thickBot="1" x14ac:dyDescent="0.3">
      <c r="B38" s="78" t="s">
        <v>350</v>
      </c>
      <c r="C38" s="19" t="s">
        <v>116</v>
      </c>
      <c r="D38" s="19" t="s">
        <v>76</v>
      </c>
      <c r="E38" s="7" t="s">
        <v>74</v>
      </c>
      <c r="F38" s="211" t="s">
        <v>351</v>
      </c>
      <c r="G38" s="3"/>
      <c r="H38" s="3">
        <v>2.65</v>
      </c>
      <c r="I38" s="3">
        <v>2.35</v>
      </c>
    </row>
    <row r="39" spans="2:9" ht="32.25" thickBot="1" x14ac:dyDescent="0.3">
      <c r="B39" s="49" t="s">
        <v>13</v>
      </c>
      <c r="C39" s="19" t="s">
        <v>116</v>
      </c>
      <c r="D39" s="19" t="s">
        <v>76</v>
      </c>
      <c r="E39" s="7" t="s">
        <v>74</v>
      </c>
      <c r="F39" s="211" t="s">
        <v>351</v>
      </c>
      <c r="G39" s="3">
        <v>244</v>
      </c>
      <c r="H39" s="3">
        <v>2.65</v>
      </c>
      <c r="I39" s="3">
        <v>2.35</v>
      </c>
    </row>
    <row r="40" spans="2:9" ht="48" thickBot="1" x14ac:dyDescent="0.25">
      <c r="B40" s="120" t="s">
        <v>17</v>
      </c>
      <c r="C40" s="117" t="s">
        <v>116</v>
      </c>
      <c r="D40" s="117" t="s">
        <v>76</v>
      </c>
      <c r="E40" s="117" t="s">
        <v>114</v>
      </c>
      <c r="F40" s="118"/>
      <c r="G40" s="118"/>
      <c r="H40" s="122">
        <f>SUM(H41)</f>
        <v>707</v>
      </c>
      <c r="I40" s="122">
        <f>SUM(I41)</f>
        <v>707</v>
      </c>
    </row>
    <row r="41" spans="2:9" ht="32.25" thickBot="1" x14ac:dyDescent="0.25">
      <c r="B41" s="114" t="s">
        <v>18</v>
      </c>
      <c r="C41" s="19" t="s">
        <v>116</v>
      </c>
      <c r="D41" s="19" t="s">
        <v>76</v>
      </c>
      <c r="E41" s="19" t="s">
        <v>114</v>
      </c>
      <c r="F41" s="3">
        <v>9370020000</v>
      </c>
      <c r="G41" s="2"/>
      <c r="H41" s="3">
        <f>SUM(H42:H45)</f>
        <v>707</v>
      </c>
      <c r="I41" s="3">
        <f>SUM(I42:I45)</f>
        <v>707</v>
      </c>
    </row>
    <row r="42" spans="2:9" ht="48" thickBot="1" x14ac:dyDescent="0.25">
      <c r="B42" s="5" t="s">
        <v>9</v>
      </c>
      <c r="C42" s="19" t="s">
        <v>116</v>
      </c>
      <c r="D42" s="19" t="s">
        <v>76</v>
      </c>
      <c r="E42" s="19" t="s">
        <v>114</v>
      </c>
      <c r="F42" s="3">
        <v>9370020000</v>
      </c>
      <c r="G42" s="3">
        <v>121</v>
      </c>
      <c r="H42" s="3">
        <v>482</v>
      </c>
      <c r="I42" s="3">
        <v>482</v>
      </c>
    </row>
    <row r="43" spans="2:9" ht="48" thickBot="1" x14ac:dyDescent="0.25">
      <c r="B43" s="76" t="s">
        <v>47</v>
      </c>
      <c r="C43" s="19" t="s">
        <v>116</v>
      </c>
      <c r="D43" s="19" t="s">
        <v>76</v>
      </c>
      <c r="E43" s="19" t="s">
        <v>114</v>
      </c>
      <c r="F43" s="3">
        <v>9370020000</v>
      </c>
      <c r="G43" s="3">
        <v>122</v>
      </c>
      <c r="H43" s="3">
        <v>29</v>
      </c>
      <c r="I43" s="3">
        <v>29</v>
      </c>
    </row>
    <row r="44" spans="2:9" ht="79.5" thickBot="1" x14ac:dyDescent="0.25">
      <c r="B44" s="39" t="s">
        <v>10</v>
      </c>
      <c r="C44" s="19" t="s">
        <v>116</v>
      </c>
      <c r="D44" s="19" t="s">
        <v>76</v>
      </c>
      <c r="E44" s="19" t="s">
        <v>114</v>
      </c>
      <c r="F44" s="3">
        <v>9370020000</v>
      </c>
      <c r="G44" s="3">
        <v>129</v>
      </c>
      <c r="H44" s="3">
        <v>146</v>
      </c>
      <c r="I44" s="3">
        <v>146</v>
      </c>
    </row>
    <row r="45" spans="2:9" ht="32.25" thickBot="1" x14ac:dyDescent="0.3">
      <c r="B45" s="49" t="s">
        <v>13</v>
      </c>
      <c r="C45" s="19" t="s">
        <v>116</v>
      </c>
      <c r="D45" s="19" t="s">
        <v>76</v>
      </c>
      <c r="E45" s="19" t="s">
        <v>114</v>
      </c>
      <c r="F45" s="3">
        <v>9370020000</v>
      </c>
      <c r="G45" s="3">
        <v>244</v>
      </c>
      <c r="H45" s="3">
        <v>50</v>
      </c>
      <c r="I45" s="3">
        <v>50</v>
      </c>
    </row>
    <row r="46" spans="2:9" ht="16.5" thickBot="1" x14ac:dyDescent="0.25">
      <c r="B46" s="75" t="s">
        <v>336</v>
      </c>
      <c r="C46" s="15" t="s">
        <v>116</v>
      </c>
      <c r="D46" s="15" t="s">
        <v>76</v>
      </c>
      <c r="E46" s="15" t="s">
        <v>374</v>
      </c>
      <c r="F46" s="1"/>
      <c r="G46" s="1"/>
      <c r="H46" s="1">
        <v>1000</v>
      </c>
      <c r="I46" s="1">
        <v>1000</v>
      </c>
    </row>
    <row r="47" spans="2:9" ht="16.5" thickBot="1" x14ac:dyDescent="0.25">
      <c r="B47" s="39" t="s">
        <v>376</v>
      </c>
      <c r="C47" s="19" t="s">
        <v>116</v>
      </c>
      <c r="D47" s="19" t="s">
        <v>76</v>
      </c>
      <c r="E47" s="19" t="s">
        <v>374</v>
      </c>
      <c r="F47" s="3">
        <v>9990020690</v>
      </c>
      <c r="G47" s="3">
        <v>870</v>
      </c>
      <c r="H47" s="3">
        <v>1000</v>
      </c>
      <c r="I47" s="3">
        <v>1000</v>
      </c>
    </row>
    <row r="48" spans="2:9" ht="32.25" thickBot="1" x14ac:dyDescent="0.25">
      <c r="B48" s="120" t="s">
        <v>19</v>
      </c>
      <c r="C48" s="117" t="s">
        <v>116</v>
      </c>
      <c r="D48" s="117" t="s">
        <v>76</v>
      </c>
      <c r="E48" s="117">
        <v>13</v>
      </c>
      <c r="F48" s="118"/>
      <c r="G48" s="118"/>
      <c r="H48" s="122">
        <f>SUM(H50+H51+H55+H57)</f>
        <v>1434.3</v>
      </c>
      <c r="I48" s="122">
        <f>SUM(I50+I51+I55+I57)</f>
        <v>1434.3</v>
      </c>
    </row>
    <row r="49" spans="2:9" ht="16.5" thickBot="1" x14ac:dyDescent="0.25">
      <c r="B49" s="14" t="s">
        <v>465</v>
      </c>
      <c r="C49" s="132" t="s">
        <v>116</v>
      </c>
      <c r="D49" s="132" t="s">
        <v>76</v>
      </c>
      <c r="E49" s="132" t="s">
        <v>380</v>
      </c>
      <c r="F49" s="236">
        <v>2520200190</v>
      </c>
      <c r="G49" s="233"/>
      <c r="H49" s="32">
        <v>1000</v>
      </c>
      <c r="I49" s="32">
        <v>1000</v>
      </c>
    </row>
    <row r="50" spans="2:9" ht="32.25" thickBot="1" x14ac:dyDescent="0.25">
      <c r="B50" s="18" t="s">
        <v>43</v>
      </c>
      <c r="C50" s="19" t="s">
        <v>116</v>
      </c>
      <c r="D50" s="19" t="s">
        <v>76</v>
      </c>
      <c r="E50" s="19" t="s">
        <v>380</v>
      </c>
      <c r="F50" s="236">
        <v>2520200190</v>
      </c>
      <c r="G50" s="233">
        <v>611</v>
      </c>
      <c r="H50" s="32">
        <v>1000</v>
      </c>
      <c r="I50" s="32">
        <v>1000</v>
      </c>
    </row>
    <row r="51" spans="2:9" ht="63.75" thickBot="1" x14ac:dyDescent="0.25">
      <c r="B51" s="120" t="s">
        <v>599</v>
      </c>
      <c r="C51" s="117" t="s">
        <v>116</v>
      </c>
      <c r="D51" s="117" t="s">
        <v>76</v>
      </c>
      <c r="E51" s="117" t="s">
        <v>380</v>
      </c>
      <c r="F51" s="122">
        <v>42</v>
      </c>
      <c r="G51" s="131"/>
      <c r="H51" s="122">
        <v>100</v>
      </c>
      <c r="I51" s="122">
        <v>100</v>
      </c>
    </row>
    <row r="52" spans="2:9" ht="48" thickBot="1" x14ac:dyDescent="0.25">
      <c r="B52" s="51" t="s">
        <v>378</v>
      </c>
      <c r="C52" s="19" t="s">
        <v>116</v>
      </c>
      <c r="D52" s="19" t="s">
        <v>76</v>
      </c>
      <c r="E52" s="19" t="s">
        <v>380</v>
      </c>
      <c r="F52" s="20">
        <v>42001</v>
      </c>
      <c r="G52" s="20"/>
      <c r="H52" s="20">
        <v>100</v>
      </c>
      <c r="I52" s="20">
        <v>100</v>
      </c>
    </row>
    <row r="53" spans="2:9" ht="63.75" thickBot="1" x14ac:dyDescent="0.25">
      <c r="B53" s="51" t="s">
        <v>379</v>
      </c>
      <c r="C53" s="19" t="s">
        <v>116</v>
      </c>
      <c r="D53" s="19" t="s">
        <v>76</v>
      </c>
      <c r="E53" s="19" t="s">
        <v>380</v>
      </c>
      <c r="F53" s="20">
        <v>4200199900</v>
      </c>
      <c r="G53" s="20"/>
      <c r="H53" s="20">
        <v>100</v>
      </c>
      <c r="I53" s="20">
        <v>100</v>
      </c>
    </row>
    <row r="54" spans="2:9" ht="32.25" thickBot="1" x14ac:dyDescent="0.25">
      <c r="B54" s="51" t="s">
        <v>13</v>
      </c>
      <c r="C54" s="19" t="s">
        <v>116</v>
      </c>
      <c r="D54" s="19" t="s">
        <v>76</v>
      </c>
      <c r="E54" s="19" t="s">
        <v>380</v>
      </c>
      <c r="F54" s="20">
        <v>4200199900</v>
      </c>
      <c r="G54" s="20">
        <v>244</v>
      </c>
      <c r="H54" s="20">
        <v>100</v>
      </c>
      <c r="I54" s="20">
        <v>100</v>
      </c>
    </row>
    <row r="55" spans="2:9" ht="32.25" thickBot="1" x14ac:dyDescent="0.25">
      <c r="B55" s="116" t="s">
        <v>431</v>
      </c>
      <c r="C55" s="132" t="s">
        <v>116</v>
      </c>
      <c r="D55" s="132" t="s">
        <v>76</v>
      </c>
      <c r="E55" s="132" t="s">
        <v>380</v>
      </c>
      <c r="F55" s="131">
        <v>8830020000</v>
      </c>
      <c r="G55" s="131"/>
      <c r="H55" s="131">
        <v>100</v>
      </c>
      <c r="I55" s="131">
        <v>100</v>
      </c>
    </row>
    <row r="56" spans="2:9" ht="32.25" thickBot="1" x14ac:dyDescent="0.25">
      <c r="B56" s="39" t="s">
        <v>207</v>
      </c>
      <c r="C56" s="19" t="s">
        <v>116</v>
      </c>
      <c r="D56" s="19" t="s">
        <v>76</v>
      </c>
      <c r="E56" s="19" t="s">
        <v>380</v>
      </c>
      <c r="F56" s="3">
        <v>8830020000</v>
      </c>
      <c r="G56" s="20">
        <v>244</v>
      </c>
      <c r="H56" s="20">
        <v>100</v>
      </c>
      <c r="I56" s="20">
        <v>100</v>
      </c>
    </row>
    <row r="57" spans="2:9" ht="16.5" thickBot="1" x14ac:dyDescent="0.25">
      <c r="B57" s="120" t="s">
        <v>20</v>
      </c>
      <c r="C57" s="117" t="s">
        <v>116</v>
      </c>
      <c r="D57" s="117" t="s">
        <v>76</v>
      </c>
      <c r="E57" s="117">
        <v>13</v>
      </c>
      <c r="F57" s="122">
        <v>99</v>
      </c>
      <c r="G57" s="118"/>
      <c r="H57" s="122">
        <v>234.3</v>
      </c>
      <c r="I57" s="122">
        <v>234.3</v>
      </c>
    </row>
    <row r="58" spans="2:9" ht="158.25" thickBot="1" x14ac:dyDescent="0.25">
      <c r="B58" s="114" t="s">
        <v>21</v>
      </c>
      <c r="C58" s="19" t="s">
        <v>116</v>
      </c>
      <c r="D58" s="19" t="s">
        <v>76</v>
      </c>
      <c r="E58" s="7">
        <v>13</v>
      </c>
      <c r="F58" s="3">
        <v>9980077730</v>
      </c>
      <c r="G58" s="2"/>
      <c r="H58" s="3">
        <v>234.3</v>
      </c>
      <c r="I58" s="3">
        <v>234.3</v>
      </c>
    </row>
    <row r="59" spans="2:9" ht="32.25" thickBot="1" x14ac:dyDescent="0.25">
      <c r="B59" s="39" t="s">
        <v>13</v>
      </c>
      <c r="C59" s="19" t="s">
        <v>116</v>
      </c>
      <c r="D59" s="19" t="s">
        <v>76</v>
      </c>
      <c r="E59" s="7">
        <v>13</v>
      </c>
      <c r="F59" s="3">
        <v>9980077730</v>
      </c>
      <c r="G59" s="3">
        <v>244</v>
      </c>
      <c r="H59" s="3">
        <v>234.3</v>
      </c>
      <c r="I59" s="3">
        <v>234.3</v>
      </c>
    </row>
    <row r="60" spans="2:9" ht="16.5" thickBot="1" x14ac:dyDescent="0.25">
      <c r="B60" s="120" t="s">
        <v>343</v>
      </c>
      <c r="C60" s="117" t="s">
        <v>116</v>
      </c>
      <c r="D60" s="117" t="s">
        <v>117</v>
      </c>
      <c r="E60" s="132"/>
      <c r="F60" s="131"/>
      <c r="G60" s="131"/>
      <c r="H60" s="133">
        <v>1738</v>
      </c>
      <c r="I60" s="133">
        <v>1792</v>
      </c>
    </row>
    <row r="61" spans="2:9" ht="32.25" thickBot="1" x14ac:dyDescent="0.25">
      <c r="B61" s="39" t="s">
        <v>344</v>
      </c>
      <c r="C61" s="19" t="s">
        <v>116</v>
      </c>
      <c r="D61" s="19" t="s">
        <v>117</v>
      </c>
      <c r="E61" s="7" t="s">
        <v>111</v>
      </c>
      <c r="F61" s="3"/>
      <c r="G61" s="3"/>
      <c r="H61" s="3">
        <v>1738</v>
      </c>
      <c r="I61" s="3">
        <v>1792</v>
      </c>
    </row>
    <row r="62" spans="2:9" ht="63.75" thickBot="1" x14ac:dyDescent="0.25">
      <c r="B62" s="39" t="s">
        <v>69</v>
      </c>
      <c r="C62" s="19" t="s">
        <v>116</v>
      </c>
      <c r="D62" s="19" t="s">
        <v>117</v>
      </c>
      <c r="E62" s="7" t="s">
        <v>111</v>
      </c>
      <c r="F62" s="20">
        <v>9980051180</v>
      </c>
      <c r="G62" s="3"/>
      <c r="H62" s="3">
        <v>1738</v>
      </c>
      <c r="I62" s="3">
        <v>1792</v>
      </c>
    </row>
    <row r="63" spans="2:9" ht="16.5" thickBot="1" x14ac:dyDescent="0.25">
      <c r="B63" s="39" t="s">
        <v>341</v>
      </c>
      <c r="C63" s="19" t="s">
        <v>116</v>
      </c>
      <c r="D63" s="19" t="s">
        <v>117</v>
      </c>
      <c r="E63" s="7" t="s">
        <v>111</v>
      </c>
      <c r="F63" s="20">
        <v>9980051180</v>
      </c>
      <c r="G63" s="3">
        <v>530</v>
      </c>
      <c r="H63" s="3">
        <v>1738</v>
      </c>
      <c r="I63" s="3">
        <v>1792</v>
      </c>
    </row>
    <row r="64" spans="2:9" ht="16.5" thickBot="1" x14ac:dyDescent="0.25">
      <c r="B64" s="120" t="s">
        <v>23</v>
      </c>
      <c r="C64" s="117" t="s">
        <v>116</v>
      </c>
      <c r="D64" s="134" t="s">
        <v>73</v>
      </c>
      <c r="E64" s="117"/>
      <c r="F64" s="131"/>
      <c r="G64" s="131"/>
      <c r="H64" s="131">
        <f>SUM(H66+H70)</f>
        <v>6927.21</v>
      </c>
      <c r="I64" s="131">
        <f>SUM(I66+I70)</f>
        <v>6916.58</v>
      </c>
    </row>
    <row r="65" spans="2:9" ht="16.5" thickBot="1" x14ac:dyDescent="0.25">
      <c r="B65" s="120" t="s">
        <v>340</v>
      </c>
      <c r="C65" s="132" t="s">
        <v>116</v>
      </c>
      <c r="D65" s="139" t="s">
        <v>73</v>
      </c>
      <c r="E65" s="132" t="s">
        <v>112</v>
      </c>
      <c r="F65" s="131"/>
      <c r="G65" s="131"/>
      <c r="H65" s="131">
        <v>6727.21</v>
      </c>
      <c r="I65" s="131">
        <v>6716.58</v>
      </c>
    </row>
    <row r="66" spans="2:9" ht="48" thickBot="1" x14ac:dyDescent="0.25">
      <c r="B66" s="140" t="s">
        <v>432</v>
      </c>
      <c r="C66" s="136" t="s">
        <v>116</v>
      </c>
      <c r="D66" s="137" t="s">
        <v>73</v>
      </c>
      <c r="E66" s="136" t="s">
        <v>112</v>
      </c>
      <c r="F66" s="141">
        <v>1530053900</v>
      </c>
      <c r="G66" s="138"/>
      <c r="H66" s="138">
        <v>6727.21</v>
      </c>
      <c r="I66" s="138">
        <v>6716.58</v>
      </c>
    </row>
    <row r="67" spans="2:9" ht="63.75" thickBot="1" x14ac:dyDescent="0.25">
      <c r="B67" s="216" t="s">
        <v>395</v>
      </c>
      <c r="C67" s="19" t="s">
        <v>116</v>
      </c>
      <c r="D67" s="77" t="s">
        <v>73</v>
      </c>
      <c r="E67" s="19" t="s">
        <v>112</v>
      </c>
      <c r="F67" s="142">
        <v>1530053900</v>
      </c>
      <c r="G67" s="3">
        <v>244</v>
      </c>
      <c r="H67" s="20">
        <v>6727.21</v>
      </c>
      <c r="I67" s="138">
        <v>6716.58</v>
      </c>
    </row>
    <row r="68" spans="2:9" ht="16.5" thickBot="1" x14ac:dyDescent="0.25">
      <c r="B68" s="216" t="s">
        <v>341</v>
      </c>
      <c r="C68" s="19" t="s">
        <v>116</v>
      </c>
      <c r="D68" s="77" t="s">
        <v>73</v>
      </c>
      <c r="E68" s="19" t="s">
        <v>112</v>
      </c>
      <c r="F68" s="211">
        <v>1530022260</v>
      </c>
      <c r="G68" s="3"/>
      <c r="H68" s="3">
        <v>6727.21</v>
      </c>
      <c r="I68" s="20">
        <v>6716.58</v>
      </c>
    </row>
    <row r="69" spans="2:9" ht="16.5" thickBot="1" x14ac:dyDescent="0.25">
      <c r="B69" s="216" t="s">
        <v>342</v>
      </c>
      <c r="C69" s="19" t="s">
        <v>116</v>
      </c>
      <c r="D69" s="77" t="s">
        <v>73</v>
      </c>
      <c r="E69" s="19" t="s">
        <v>112</v>
      </c>
      <c r="F69" s="211">
        <v>1530022260</v>
      </c>
      <c r="G69" s="3">
        <v>540</v>
      </c>
      <c r="H69" s="3">
        <v>6727.21</v>
      </c>
      <c r="I69" s="3">
        <v>6716.58</v>
      </c>
    </row>
    <row r="70" spans="2:9" ht="32.25" thickBot="1" x14ac:dyDescent="0.25">
      <c r="B70" s="116" t="s">
        <v>433</v>
      </c>
      <c r="C70" s="132" t="s">
        <v>116</v>
      </c>
      <c r="D70" s="139" t="s">
        <v>73</v>
      </c>
      <c r="E70" s="132" t="s">
        <v>434</v>
      </c>
      <c r="F70" s="143"/>
      <c r="G70" s="131"/>
      <c r="H70" s="131">
        <v>200</v>
      </c>
      <c r="I70" s="3">
        <v>200</v>
      </c>
    </row>
    <row r="71" spans="2:9" ht="79.5" thickBot="1" x14ac:dyDescent="0.25">
      <c r="B71" s="216" t="s">
        <v>435</v>
      </c>
      <c r="C71" s="19" t="s">
        <v>116</v>
      </c>
      <c r="D71" s="77" t="s">
        <v>73</v>
      </c>
      <c r="E71" s="19" t="s">
        <v>434</v>
      </c>
      <c r="F71" s="211">
        <v>9980040002</v>
      </c>
      <c r="G71" s="3">
        <v>245</v>
      </c>
      <c r="H71" s="3">
        <v>200</v>
      </c>
      <c r="I71" s="3">
        <v>200</v>
      </c>
    </row>
    <row r="72" spans="2:9" ht="32.25" thickBot="1" x14ac:dyDescent="0.25">
      <c r="B72" s="120" t="s">
        <v>24</v>
      </c>
      <c r="C72" s="117" t="s">
        <v>116</v>
      </c>
      <c r="D72" s="117" t="s">
        <v>74</v>
      </c>
      <c r="E72" s="117"/>
      <c r="F72" s="118"/>
      <c r="G72" s="118"/>
      <c r="H72" s="122">
        <f>SUM(H73+H75)</f>
        <v>6735.9480000000003</v>
      </c>
      <c r="I72" s="122">
        <f>SUM(I73+I75)</f>
        <v>11217.436</v>
      </c>
    </row>
    <row r="73" spans="2:9" ht="32.25" thickBot="1" x14ac:dyDescent="0.25">
      <c r="B73" s="140" t="s">
        <v>436</v>
      </c>
      <c r="C73" s="136" t="s">
        <v>116</v>
      </c>
      <c r="D73" s="136" t="s">
        <v>74</v>
      </c>
      <c r="E73" s="136" t="s">
        <v>111</v>
      </c>
      <c r="F73" s="144" t="s">
        <v>437</v>
      </c>
      <c r="G73" s="145"/>
      <c r="H73" s="122">
        <v>1725.9480000000001</v>
      </c>
      <c r="I73" s="122">
        <v>6207.4359999999997</v>
      </c>
    </row>
    <row r="74" spans="2:9" ht="63.75" thickBot="1" x14ac:dyDescent="0.25">
      <c r="B74" s="216" t="s">
        <v>395</v>
      </c>
      <c r="C74" s="15" t="s">
        <v>116</v>
      </c>
      <c r="D74" s="15" t="s">
        <v>74</v>
      </c>
      <c r="E74" s="15" t="s">
        <v>111</v>
      </c>
      <c r="F74" s="20" t="s">
        <v>437</v>
      </c>
      <c r="G74" s="20">
        <v>244</v>
      </c>
      <c r="H74" s="122">
        <v>1725.9480000000001</v>
      </c>
      <c r="I74" s="122">
        <v>6207.4359999999997</v>
      </c>
    </row>
    <row r="75" spans="2:9" ht="16.5" thickBot="1" x14ac:dyDescent="0.25">
      <c r="B75" s="255" t="s">
        <v>345</v>
      </c>
      <c r="C75" s="117" t="s">
        <v>116</v>
      </c>
      <c r="D75" s="117" t="s">
        <v>74</v>
      </c>
      <c r="E75" s="117" t="s">
        <v>111</v>
      </c>
      <c r="F75" s="131"/>
      <c r="G75" s="131"/>
      <c r="H75" s="122">
        <v>5010</v>
      </c>
      <c r="I75" s="122">
        <v>5010</v>
      </c>
    </row>
    <row r="76" spans="2:9" ht="16.5" thickBot="1" x14ac:dyDescent="0.25">
      <c r="B76" s="254" t="s">
        <v>341</v>
      </c>
      <c r="C76" s="15" t="s">
        <v>116</v>
      </c>
      <c r="D76" s="15" t="s">
        <v>74</v>
      </c>
      <c r="E76" s="15" t="s">
        <v>111</v>
      </c>
      <c r="F76" s="3">
        <v>1640115300</v>
      </c>
      <c r="G76" s="20"/>
      <c r="H76" s="16">
        <v>5010</v>
      </c>
      <c r="I76" s="16">
        <v>5010</v>
      </c>
    </row>
    <row r="77" spans="2:9" ht="16.5" thickBot="1" x14ac:dyDescent="0.25">
      <c r="B77" s="254" t="s">
        <v>394</v>
      </c>
      <c r="C77" s="15" t="s">
        <v>116</v>
      </c>
      <c r="D77" s="15" t="s">
        <v>74</v>
      </c>
      <c r="E77" s="15" t="s">
        <v>111</v>
      </c>
      <c r="F77" s="3">
        <v>1640115300</v>
      </c>
      <c r="G77" s="20">
        <v>540</v>
      </c>
      <c r="H77" s="16">
        <v>5010</v>
      </c>
      <c r="I77" s="16">
        <v>5010</v>
      </c>
    </row>
    <row r="78" spans="2:9" ht="16.5" thickBot="1" x14ac:dyDescent="0.25">
      <c r="B78" s="120" t="s">
        <v>25</v>
      </c>
      <c r="C78" s="117" t="s">
        <v>116</v>
      </c>
      <c r="D78" s="134" t="s">
        <v>75</v>
      </c>
      <c r="E78" s="121"/>
      <c r="F78" s="118"/>
      <c r="G78" s="118"/>
      <c r="H78" s="133">
        <f>SUM(H79+H86+H89)</f>
        <v>5737</v>
      </c>
      <c r="I78" s="133">
        <f>SUM(I79+I86+I89)</f>
        <v>5747</v>
      </c>
    </row>
    <row r="79" spans="2:9" ht="32.25" thickBot="1" x14ac:dyDescent="0.25">
      <c r="B79" s="120" t="s">
        <v>66</v>
      </c>
      <c r="C79" s="117" t="s">
        <v>116</v>
      </c>
      <c r="D79" s="134" t="s">
        <v>75</v>
      </c>
      <c r="E79" s="117" t="s">
        <v>111</v>
      </c>
      <c r="F79" s="118"/>
      <c r="G79" s="118"/>
      <c r="H79" s="133">
        <f>SUM(H80:H85)</f>
        <v>5300</v>
      </c>
      <c r="I79" s="133">
        <f>SUM(I80:I85)</f>
        <v>5300</v>
      </c>
    </row>
    <row r="80" spans="2:9" ht="16.5" thickBot="1" x14ac:dyDescent="0.25">
      <c r="B80" s="51" t="s">
        <v>479</v>
      </c>
      <c r="C80" s="19" t="s">
        <v>116</v>
      </c>
      <c r="D80" s="77" t="s">
        <v>75</v>
      </c>
      <c r="E80" s="19" t="s">
        <v>111</v>
      </c>
      <c r="F80" s="236">
        <v>1930606590</v>
      </c>
      <c r="G80" s="236">
        <v>611</v>
      </c>
      <c r="H80" s="3">
        <v>2400</v>
      </c>
      <c r="I80" s="3">
        <v>2400</v>
      </c>
    </row>
    <row r="81" spans="2:12" ht="32.25" thickBot="1" x14ac:dyDescent="0.25">
      <c r="B81" s="51" t="s">
        <v>480</v>
      </c>
      <c r="C81" s="19" t="s">
        <v>116</v>
      </c>
      <c r="D81" s="77" t="s">
        <v>75</v>
      </c>
      <c r="E81" s="19" t="s">
        <v>111</v>
      </c>
      <c r="F81" s="236">
        <v>9996006000</v>
      </c>
      <c r="G81" s="236">
        <v>611</v>
      </c>
      <c r="H81" s="3">
        <v>2843.694</v>
      </c>
      <c r="I81" s="3">
        <v>2843.694</v>
      </c>
    </row>
    <row r="82" spans="2:12" ht="32.25" thickBot="1" x14ac:dyDescent="0.25">
      <c r="B82" s="51" t="s">
        <v>480</v>
      </c>
      <c r="C82" s="19" t="s">
        <v>116</v>
      </c>
      <c r="D82" s="77" t="s">
        <v>75</v>
      </c>
      <c r="E82" s="19" t="s">
        <v>111</v>
      </c>
      <c r="F82" s="236">
        <v>9996006000</v>
      </c>
      <c r="G82" s="236">
        <v>613</v>
      </c>
      <c r="H82" s="3">
        <v>18.68</v>
      </c>
      <c r="I82" s="3">
        <v>18.68</v>
      </c>
    </row>
    <row r="83" spans="2:12" ht="32.25" thickBot="1" x14ac:dyDescent="0.25">
      <c r="B83" s="51" t="s">
        <v>480</v>
      </c>
      <c r="C83" s="19" t="s">
        <v>116</v>
      </c>
      <c r="D83" s="77" t="s">
        <v>75</v>
      </c>
      <c r="E83" s="19" t="s">
        <v>111</v>
      </c>
      <c r="F83" s="236">
        <v>9996006000</v>
      </c>
      <c r="G83" s="236">
        <v>623</v>
      </c>
      <c r="H83" s="3">
        <v>18.68</v>
      </c>
      <c r="I83" s="3">
        <v>18.68</v>
      </c>
    </row>
    <row r="84" spans="2:12" ht="32.25" thickBot="1" x14ac:dyDescent="0.25">
      <c r="B84" s="51" t="s">
        <v>480</v>
      </c>
      <c r="C84" s="19" t="s">
        <v>116</v>
      </c>
      <c r="D84" s="77" t="s">
        <v>75</v>
      </c>
      <c r="E84" s="19" t="s">
        <v>111</v>
      </c>
      <c r="F84" s="236">
        <v>9996006000</v>
      </c>
      <c r="G84" s="236">
        <v>633</v>
      </c>
      <c r="H84" s="3">
        <v>9.34</v>
      </c>
      <c r="I84" s="3">
        <v>9.34</v>
      </c>
    </row>
    <row r="85" spans="2:12" ht="32.25" thickBot="1" x14ac:dyDescent="0.25">
      <c r="B85" s="51" t="s">
        <v>480</v>
      </c>
      <c r="C85" s="19" t="s">
        <v>116</v>
      </c>
      <c r="D85" s="77" t="s">
        <v>75</v>
      </c>
      <c r="E85" s="19" t="s">
        <v>111</v>
      </c>
      <c r="F85" s="236">
        <v>9996006000</v>
      </c>
      <c r="G85" s="236">
        <v>813</v>
      </c>
      <c r="H85" s="3">
        <v>9.6059999999999999</v>
      </c>
      <c r="I85" s="3">
        <v>9.6059999999999999</v>
      </c>
      <c r="L85" s="89"/>
    </row>
    <row r="86" spans="2:12" ht="32.25" thickBot="1" x14ac:dyDescent="0.25">
      <c r="B86" s="120" t="s">
        <v>26</v>
      </c>
      <c r="C86" s="117" t="s">
        <v>116</v>
      </c>
      <c r="D86" s="117" t="s">
        <v>75</v>
      </c>
      <c r="E86" s="117" t="s">
        <v>75</v>
      </c>
      <c r="F86" s="118"/>
      <c r="G86" s="118"/>
      <c r="H86" s="122">
        <v>50</v>
      </c>
      <c r="I86" s="122">
        <v>50</v>
      </c>
    </row>
    <row r="87" spans="2:12" ht="32.25" thickBot="1" x14ac:dyDescent="0.25">
      <c r="B87" s="5" t="s">
        <v>27</v>
      </c>
      <c r="C87" s="19" t="s">
        <v>116</v>
      </c>
      <c r="D87" s="7" t="s">
        <v>75</v>
      </c>
      <c r="E87" s="7" t="s">
        <v>75</v>
      </c>
      <c r="F87" s="3">
        <v>3310199000</v>
      </c>
      <c r="G87" s="2"/>
      <c r="H87" s="3">
        <v>50</v>
      </c>
      <c r="I87" s="3">
        <v>50</v>
      </c>
    </row>
    <row r="88" spans="2:12" ht="32.25" thickBot="1" x14ac:dyDescent="0.25">
      <c r="B88" s="39" t="s">
        <v>13</v>
      </c>
      <c r="C88" s="19" t="s">
        <v>116</v>
      </c>
      <c r="D88" s="7" t="s">
        <v>75</v>
      </c>
      <c r="E88" s="7" t="s">
        <v>75</v>
      </c>
      <c r="F88" s="3">
        <v>3310199000</v>
      </c>
      <c r="G88" s="3">
        <v>244</v>
      </c>
      <c r="H88" s="3">
        <v>50</v>
      </c>
      <c r="I88" s="3">
        <v>50</v>
      </c>
    </row>
    <row r="89" spans="2:12" ht="32.25" thickBot="1" x14ac:dyDescent="0.25">
      <c r="B89" s="120" t="s">
        <v>28</v>
      </c>
      <c r="C89" s="117" t="s">
        <v>116</v>
      </c>
      <c r="D89" s="117" t="s">
        <v>75</v>
      </c>
      <c r="E89" s="117" t="s">
        <v>112</v>
      </c>
      <c r="F89" s="118"/>
      <c r="G89" s="118"/>
      <c r="H89" s="122">
        <f>SUM(H90)</f>
        <v>387</v>
      </c>
      <c r="I89" s="122">
        <f>SUM(I90)</f>
        <v>397</v>
      </c>
    </row>
    <row r="90" spans="2:12" ht="79.5" thickBot="1" x14ac:dyDescent="0.25">
      <c r="B90" s="114" t="s">
        <v>29</v>
      </c>
      <c r="C90" s="15" t="s">
        <v>116</v>
      </c>
      <c r="D90" s="8" t="s">
        <v>75</v>
      </c>
      <c r="E90" s="8" t="s">
        <v>112</v>
      </c>
      <c r="F90" s="1">
        <v>9980077740</v>
      </c>
      <c r="G90" s="2"/>
      <c r="H90" s="1">
        <f>SUM(H91:H92)</f>
        <v>387</v>
      </c>
      <c r="I90" s="1">
        <f>SUM(I91:I92)</f>
        <v>397</v>
      </c>
    </row>
    <row r="91" spans="2:12" ht="48" thickBot="1" x14ac:dyDescent="0.25">
      <c r="B91" s="5" t="s">
        <v>9</v>
      </c>
      <c r="C91" s="19" t="s">
        <v>116</v>
      </c>
      <c r="D91" s="7" t="s">
        <v>75</v>
      </c>
      <c r="E91" s="7" t="s">
        <v>112</v>
      </c>
      <c r="F91" s="3">
        <v>9980077740</v>
      </c>
      <c r="G91" s="3">
        <v>121</v>
      </c>
      <c r="H91" s="3">
        <v>297</v>
      </c>
      <c r="I91" s="3">
        <v>305</v>
      </c>
    </row>
    <row r="92" spans="2:12" ht="79.5" thickBot="1" x14ac:dyDescent="0.25">
      <c r="B92" s="39" t="s">
        <v>10</v>
      </c>
      <c r="C92" s="19" t="s">
        <v>116</v>
      </c>
      <c r="D92" s="7" t="s">
        <v>75</v>
      </c>
      <c r="E92" s="7" t="s">
        <v>112</v>
      </c>
      <c r="F92" s="3">
        <v>9980077740</v>
      </c>
      <c r="G92" s="3">
        <v>129</v>
      </c>
      <c r="H92" s="3">
        <v>90</v>
      </c>
      <c r="I92" s="3">
        <v>92</v>
      </c>
    </row>
    <row r="93" spans="2:12" ht="16.5" thickBot="1" x14ac:dyDescent="0.25">
      <c r="B93" s="283" t="s">
        <v>587</v>
      </c>
      <c r="C93" s="132" t="s">
        <v>116</v>
      </c>
      <c r="D93" s="132" t="s">
        <v>172</v>
      </c>
      <c r="E93" s="132"/>
      <c r="F93" s="131"/>
      <c r="G93" s="131"/>
      <c r="H93" s="131">
        <v>23049.348000000002</v>
      </c>
      <c r="I93" s="131"/>
    </row>
    <row r="94" spans="2:12" ht="79.5" thickBot="1" x14ac:dyDescent="0.25">
      <c r="B94" s="120" t="s">
        <v>580</v>
      </c>
      <c r="C94" s="19" t="s">
        <v>116</v>
      </c>
      <c r="D94" s="7" t="s">
        <v>172</v>
      </c>
      <c r="E94" s="7" t="s">
        <v>76</v>
      </c>
      <c r="F94" s="269" t="s">
        <v>586</v>
      </c>
      <c r="G94" s="3"/>
      <c r="H94" s="3">
        <v>23049.348000000002</v>
      </c>
      <c r="I94" s="3"/>
    </row>
    <row r="95" spans="2:12" ht="48" thickBot="1" x14ac:dyDescent="0.3">
      <c r="B95" s="292" t="s">
        <v>581</v>
      </c>
      <c r="C95" s="19" t="s">
        <v>116</v>
      </c>
      <c r="D95" s="7" t="s">
        <v>172</v>
      </c>
      <c r="E95" s="7" t="s">
        <v>76</v>
      </c>
      <c r="F95" s="269" t="s">
        <v>586</v>
      </c>
      <c r="G95" s="3">
        <v>414</v>
      </c>
      <c r="H95" s="3">
        <v>23049.348000000002</v>
      </c>
      <c r="I95" s="3"/>
    </row>
    <row r="96" spans="2:12" ht="16.5" thickBot="1" x14ac:dyDescent="0.25">
      <c r="B96" s="120" t="s">
        <v>31</v>
      </c>
      <c r="C96" s="117" t="s">
        <v>116</v>
      </c>
      <c r="D96" s="117">
        <v>10</v>
      </c>
      <c r="E96" s="121"/>
      <c r="F96" s="118"/>
      <c r="G96" s="118"/>
      <c r="H96" s="148">
        <f>SUM(H97+H100)</f>
        <v>9454.880000000001</v>
      </c>
      <c r="I96" s="148">
        <f>SUM(I97+I100)</f>
        <v>9708.880000000001</v>
      </c>
    </row>
    <row r="97" spans="2:9" ht="16.5" thickBot="1" x14ac:dyDescent="0.25">
      <c r="B97" s="120" t="s">
        <v>32</v>
      </c>
      <c r="C97" s="117" t="s">
        <v>116</v>
      </c>
      <c r="D97" s="117">
        <v>10</v>
      </c>
      <c r="E97" s="117" t="s">
        <v>76</v>
      </c>
      <c r="F97" s="118"/>
      <c r="G97" s="118"/>
      <c r="H97" s="122">
        <v>500</v>
      </c>
      <c r="I97" s="122">
        <v>503</v>
      </c>
    </row>
    <row r="98" spans="2:9" ht="32.25" thickBot="1" x14ac:dyDescent="0.25">
      <c r="B98" s="114" t="s">
        <v>33</v>
      </c>
      <c r="C98" s="15" t="s">
        <v>116</v>
      </c>
      <c r="D98" s="8">
        <v>10</v>
      </c>
      <c r="E98" s="8" t="s">
        <v>76</v>
      </c>
      <c r="F98" s="1">
        <v>2210728960</v>
      </c>
      <c r="G98" s="2"/>
      <c r="H98" s="1">
        <v>500</v>
      </c>
      <c r="I98" s="1">
        <v>503</v>
      </c>
    </row>
    <row r="99" spans="2:9" ht="32.25" thickBot="1" x14ac:dyDescent="0.25">
      <c r="B99" s="5" t="s">
        <v>34</v>
      </c>
      <c r="C99" s="19" t="s">
        <v>116</v>
      </c>
      <c r="D99" s="7">
        <v>10</v>
      </c>
      <c r="E99" s="7" t="s">
        <v>76</v>
      </c>
      <c r="F99" s="3">
        <v>2210728960</v>
      </c>
      <c r="G99" s="3">
        <v>312</v>
      </c>
      <c r="H99" s="3">
        <v>500</v>
      </c>
      <c r="I99" s="3">
        <v>503</v>
      </c>
    </row>
    <row r="100" spans="2:9" ht="16.5" thickBot="1" x14ac:dyDescent="0.25">
      <c r="B100" s="120" t="s">
        <v>35</v>
      </c>
      <c r="C100" s="117" t="s">
        <v>116</v>
      </c>
      <c r="D100" s="117">
        <v>10</v>
      </c>
      <c r="E100" s="117" t="s">
        <v>73</v>
      </c>
      <c r="F100" s="118"/>
      <c r="G100" s="118"/>
      <c r="H100" s="122">
        <f>SUM(H102+H104)</f>
        <v>8954.880000000001</v>
      </c>
      <c r="I100" s="122">
        <f>SUM(+I102+I104)</f>
        <v>9205.880000000001</v>
      </c>
    </row>
    <row r="101" spans="2:9" ht="48" thickBot="1" x14ac:dyDescent="0.25">
      <c r="B101" s="120" t="s">
        <v>36</v>
      </c>
      <c r="C101" s="117" t="s">
        <v>116</v>
      </c>
      <c r="D101" s="117">
        <v>10</v>
      </c>
      <c r="E101" s="117" t="s">
        <v>73</v>
      </c>
      <c r="F101" s="122">
        <v>2230781510</v>
      </c>
      <c r="G101" s="118"/>
      <c r="H101" s="122">
        <v>6294</v>
      </c>
      <c r="I101" s="122">
        <v>6545</v>
      </c>
    </row>
    <row r="102" spans="2:9" ht="32.25" thickBot="1" x14ac:dyDescent="0.25">
      <c r="B102" s="5" t="s">
        <v>34</v>
      </c>
      <c r="C102" s="19" t="s">
        <v>116</v>
      </c>
      <c r="D102" s="7">
        <v>10</v>
      </c>
      <c r="E102" s="7" t="s">
        <v>73</v>
      </c>
      <c r="F102" s="3">
        <v>2230781510</v>
      </c>
      <c r="G102" s="3">
        <v>313</v>
      </c>
      <c r="H102" s="3">
        <v>6294</v>
      </c>
      <c r="I102" s="3">
        <v>6545</v>
      </c>
    </row>
    <row r="103" spans="2:9" ht="111" thickBot="1" x14ac:dyDescent="0.25">
      <c r="B103" s="120" t="s">
        <v>37</v>
      </c>
      <c r="C103" s="117" t="s">
        <v>116</v>
      </c>
      <c r="D103" s="117">
        <v>10</v>
      </c>
      <c r="E103" s="117" t="s">
        <v>73</v>
      </c>
      <c r="F103" s="122" t="s">
        <v>427</v>
      </c>
      <c r="G103" s="118"/>
      <c r="H103" s="122">
        <v>2660.88</v>
      </c>
      <c r="I103" s="122">
        <v>2660.88</v>
      </c>
    </row>
    <row r="104" spans="2:9" ht="32.25" thickBot="1" x14ac:dyDescent="0.25">
      <c r="B104" s="5" t="s">
        <v>34</v>
      </c>
      <c r="C104" s="19" t="s">
        <v>116</v>
      </c>
      <c r="D104" s="7">
        <v>10</v>
      </c>
      <c r="E104" s="7" t="s">
        <v>73</v>
      </c>
      <c r="F104" s="3" t="s">
        <v>427</v>
      </c>
      <c r="G104" s="3">
        <v>412</v>
      </c>
      <c r="H104" s="3">
        <v>2660.88</v>
      </c>
      <c r="I104" s="3">
        <v>2660.88</v>
      </c>
    </row>
    <row r="105" spans="2:9" ht="32.25" thickBot="1" x14ac:dyDescent="0.25">
      <c r="B105" s="120" t="s">
        <v>38</v>
      </c>
      <c r="C105" s="117" t="s">
        <v>116</v>
      </c>
      <c r="D105" s="117">
        <v>11</v>
      </c>
      <c r="E105" s="121"/>
      <c r="F105" s="118"/>
      <c r="G105" s="118"/>
      <c r="H105" s="122">
        <v>500</v>
      </c>
      <c r="I105" s="122">
        <v>500</v>
      </c>
    </row>
    <row r="106" spans="2:9" ht="16.5" thickBot="1" x14ac:dyDescent="0.25">
      <c r="B106" s="14" t="s">
        <v>39</v>
      </c>
      <c r="C106" s="19" t="s">
        <v>116</v>
      </c>
      <c r="D106" s="19">
        <v>11</v>
      </c>
      <c r="E106" s="19" t="s">
        <v>74</v>
      </c>
      <c r="F106" s="17"/>
      <c r="G106" s="17"/>
      <c r="H106" s="20">
        <v>500</v>
      </c>
      <c r="I106" s="20">
        <v>500</v>
      </c>
    </row>
    <row r="107" spans="2:9" ht="32.25" thickBot="1" x14ac:dyDescent="0.25">
      <c r="B107" s="14" t="s">
        <v>40</v>
      </c>
      <c r="C107" s="19" t="s">
        <v>116</v>
      </c>
      <c r="D107" s="19">
        <v>11</v>
      </c>
      <c r="E107" s="19" t="s">
        <v>74</v>
      </c>
      <c r="F107" s="20">
        <v>2460120000</v>
      </c>
      <c r="G107" s="17"/>
      <c r="H107" s="20">
        <v>500</v>
      </c>
      <c r="I107" s="20">
        <v>500</v>
      </c>
    </row>
    <row r="108" spans="2:9" ht="63.75" thickBot="1" x14ac:dyDescent="0.25">
      <c r="B108" s="5" t="s">
        <v>429</v>
      </c>
      <c r="C108" s="19" t="s">
        <v>116</v>
      </c>
      <c r="D108" s="19">
        <v>11</v>
      </c>
      <c r="E108" s="19" t="s">
        <v>74</v>
      </c>
      <c r="F108" s="20">
        <v>2460120000</v>
      </c>
      <c r="G108" s="20">
        <v>123</v>
      </c>
      <c r="H108" s="20">
        <v>0</v>
      </c>
      <c r="I108" s="20">
        <v>0</v>
      </c>
    </row>
    <row r="109" spans="2:9" ht="32.25" thickBot="1" x14ac:dyDescent="0.25">
      <c r="B109" s="21" t="s">
        <v>13</v>
      </c>
      <c r="C109" s="19" t="s">
        <v>116</v>
      </c>
      <c r="D109" s="19">
        <v>11</v>
      </c>
      <c r="E109" s="19" t="s">
        <v>74</v>
      </c>
      <c r="F109" s="20">
        <v>2460120000</v>
      </c>
      <c r="G109" s="20">
        <v>244</v>
      </c>
      <c r="H109" s="20">
        <v>500</v>
      </c>
      <c r="I109" s="20">
        <v>500</v>
      </c>
    </row>
    <row r="110" spans="2:9" ht="16.5" thickBot="1" x14ac:dyDescent="0.25">
      <c r="B110" s="39" t="s">
        <v>430</v>
      </c>
      <c r="C110" s="19" t="s">
        <v>116</v>
      </c>
      <c r="D110" s="19">
        <v>11</v>
      </c>
      <c r="E110" s="19" t="s">
        <v>74</v>
      </c>
      <c r="F110" s="20">
        <v>2460120000</v>
      </c>
      <c r="G110" s="20">
        <v>350</v>
      </c>
      <c r="H110" s="20"/>
      <c r="I110" s="20"/>
    </row>
    <row r="111" spans="2:9" ht="32.25" thickBot="1" x14ac:dyDescent="0.25">
      <c r="B111" s="120" t="s">
        <v>41</v>
      </c>
      <c r="C111" s="117" t="s">
        <v>116</v>
      </c>
      <c r="D111" s="134">
        <v>12</v>
      </c>
      <c r="E111" s="121"/>
      <c r="F111" s="118"/>
      <c r="G111" s="118"/>
      <c r="H111" s="133">
        <v>3498</v>
      </c>
      <c r="I111" s="133">
        <v>3498</v>
      </c>
    </row>
    <row r="112" spans="2:9" ht="32.25" thickBot="1" x14ac:dyDescent="0.25">
      <c r="B112" s="14" t="s">
        <v>42</v>
      </c>
      <c r="C112" s="15" t="s">
        <v>116</v>
      </c>
      <c r="D112" s="15">
        <v>12</v>
      </c>
      <c r="E112" s="15" t="s">
        <v>117</v>
      </c>
      <c r="F112" s="16">
        <v>2520200190</v>
      </c>
      <c r="G112" s="149"/>
      <c r="H112" s="16">
        <v>3498</v>
      </c>
      <c r="I112" s="16">
        <v>3498</v>
      </c>
    </row>
    <row r="113" spans="2:9" ht="32.25" thickBot="1" x14ac:dyDescent="0.25">
      <c r="B113" s="18" t="s">
        <v>43</v>
      </c>
      <c r="C113" s="19" t="s">
        <v>116</v>
      </c>
      <c r="D113" s="19">
        <v>12</v>
      </c>
      <c r="E113" s="19" t="s">
        <v>117</v>
      </c>
      <c r="F113" s="20">
        <v>2520200190</v>
      </c>
      <c r="G113" s="20">
        <v>611</v>
      </c>
      <c r="H113" s="20">
        <v>3498</v>
      </c>
      <c r="I113" s="20">
        <v>3498</v>
      </c>
    </row>
    <row r="114" spans="2:9" ht="48" thickBot="1" x14ac:dyDescent="0.25">
      <c r="B114" s="120" t="s">
        <v>44</v>
      </c>
      <c r="C114" s="117" t="s">
        <v>116</v>
      </c>
      <c r="D114" s="117">
        <v>13</v>
      </c>
      <c r="E114" s="121"/>
      <c r="F114" s="118"/>
      <c r="G114" s="118"/>
      <c r="H114" s="225">
        <v>50</v>
      </c>
      <c r="I114" s="225">
        <v>47</v>
      </c>
    </row>
    <row r="115" spans="2:9" ht="32.25" thickBot="1" x14ac:dyDescent="0.25">
      <c r="B115" s="14" t="s">
        <v>45</v>
      </c>
      <c r="C115" s="15" t="s">
        <v>116</v>
      </c>
      <c r="D115" s="15">
        <v>13</v>
      </c>
      <c r="E115" s="15" t="s">
        <v>76</v>
      </c>
      <c r="F115" s="16">
        <v>2610227880</v>
      </c>
      <c r="G115" s="17"/>
      <c r="H115" s="16">
        <v>50</v>
      </c>
      <c r="I115" s="16">
        <v>47</v>
      </c>
    </row>
    <row r="116" spans="2:9" ht="32.25" thickBot="1" x14ac:dyDescent="0.25">
      <c r="B116" s="18" t="s">
        <v>46</v>
      </c>
      <c r="C116" s="19" t="s">
        <v>116</v>
      </c>
      <c r="D116" s="19">
        <v>13</v>
      </c>
      <c r="E116" s="19" t="s">
        <v>76</v>
      </c>
      <c r="F116" s="20">
        <v>2610227880</v>
      </c>
      <c r="G116" s="20">
        <v>730</v>
      </c>
      <c r="H116" s="20">
        <v>50</v>
      </c>
      <c r="I116" s="20">
        <v>47</v>
      </c>
    </row>
    <row r="117" spans="2:9" ht="32.25" thickBot="1" x14ac:dyDescent="0.25">
      <c r="B117" s="114" t="s">
        <v>530</v>
      </c>
      <c r="C117" s="8" t="s">
        <v>116</v>
      </c>
      <c r="D117" s="8">
        <v>14</v>
      </c>
      <c r="E117" s="8" t="s">
        <v>76</v>
      </c>
      <c r="F117" s="1">
        <v>2610160030</v>
      </c>
      <c r="G117" s="1">
        <v>511</v>
      </c>
      <c r="H117" s="1">
        <v>37850</v>
      </c>
      <c r="I117" s="1">
        <v>37850</v>
      </c>
    </row>
    <row r="118" spans="2:9" ht="48" thickBot="1" x14ac:dyDescent="0.25">
      <c r="B118" s="120" t="s">
        <v>115</v>
      </c>
      <c r="C118" s="134" t="s">
        <v>113</v>
      </c>
      <c r="D118" s="134" t="s">
        <v>76</v>
      </c>
      <c r="E118" s="134" t="s">
        <v>114</v>
      </c>
      <c r="F118" s="133">
        <v>9980020000</v>
      </c>
      <c r="G118" s="118"/>
      <c r="H118" s="133">
        <f>SUM(H119:H124)</f>
        <v>4705</v>
      </c>
      <c r="I118" s="133">
        <f>SUM(I119:I124)</f>
        <v>4705</v>
      </c>
    </row>
    <row r="119" spans="2:9" ht="48" thickBot="1" x14ac:dyDescent="0.25">
      <c r="B119" s="5" t="s">
        <v>9</v>
      </c>
      <c r="C119" s="19" t="s">
        <v>113</v>
      </c>
      <c r="D119" s="19" t="s">
        <v>76</v>
      </c>
      <c r="E119" s="19" t="s">
        <v>114</v>
      </c>
      <c r="F119" s="3">
        <v>9980020000</v>
      </c>
      <c r="G119" s="3">
        <v>121</v>
      </c>
      <c r="H119" s="3">
        <v>3200</v>
      </c>
      <c r="I119" s="3">
        <v>3200</v>
      </c>
    </row>
    <row r="120" spans="2:9" ht="48" thickBot="1" x14ac:dyDescent="0.25">
      <c r="B120" s="39" t="s">
        <v>47</v>
      </c>
      <c r="C120" s="19" t="s">
        <v>113</v>
      </c>
      <c r="D120" s="19" t="s">
        <v>76</v>
      </c>
      <c r="E120" s="19" t="s">
        <v>114</v>
      </c>
      <c r="F120" s="3">
        <v>9980020000</v>
      </c>
      <c r="G120" s="3">
        <v>122</v>
      </c>
      <c r="H120" s="3">
        <v>30</v>
      </c>
      <c r="I120" s="3">
        <v>30</v>
      </c>
    </row>
    <row r="121" spans="2:9" ht="79.5" thickBot="1" x14ac:dyDescent="0.25">
      <c r="B121" s="39" t="s">
        <v>10</v>
      </c>
      <c r="C121" s="19" t="s">
        <v>113</v>
      </c>
      <c r="D121" s="19" t="s">
        <v>76</v>
      </c>
      <c r="E121" s="19" t="s">
        <v>114</v>
      </c>
      <c r="F121" s="3">
        <v>9980020000</v>
      </c>
      <c r="G121" s="3">
        <v>129</v>
      </c>
      <c r="H121" s="3">
        <v>966</v>
      </c>
      <c r="I121" s="3">
        <v>966</v>
      </c>
    </row>
    <row r="122" spans="2:9" ht="32.25" thickBot="1" x14ac:dyDescent="0.25">
      <c r="B122" s="39" t="s">
        <v>13</v>
      </c>
      <c r="C122" s="19" t="s">
        <v>113</v>
      </c>
      <c r="D122" s="19" t="s">
        <v>76</v>
      </c>
      <c r="E122" s="19" t="s">
        <v>114</v>
      </c>
      <c r="F122" s="3">
        <v>9980020000</v>
      </c>
      <c r="G122" s="3">
        <v>244</v>
      </c>
      <c r="H122" s="3">
        <v>377</v>
      </c>
      <c r="I122" s="3">
        <v>377</v>
      </c>
    </row>
    <row r="123" spans="2:9" ht="16.5" thickBot="1" x14ac:dyDescent="0.25">
      <c r="B123" s="39" t="s">
        <v>511</v>
      </c>
      <c r="C123" s="19" t="s">
        <v>113</v>
      </c>
      <c r="D123" s="19" t="s">
        <v>76</v>
      </c>
      <c r="E123" s="19" t="s">
        <v>114</v>
      </c>
      <c r="F123" s="3">
        <v>9980020000</v>
      </c>
      <c r="G123" s="3">
        <v>247</v>
      </c>
      <c r="H123" s="3">
        <v>114</v>
      </c>
      <c r="I123" s="3">
        <v>114</v>
      </c>
    </row>
    <row r="124" spans="2:9" ht="32.25" thickBot="1" x14ac:dyDescent="0.25">
      <c r="B124" s="5" t="s">
        <v>48</v>
      </c>
      <c r="C124" s="19" t="s">
        <v>113</v>
      </c>
      <c r="D124" s="19" t="s">
        <v>76</v>
      </c>
      <c r="E124" s="19" t="s">
        <v>114</v>
      </c>
      <c r="F124" s="3">
        <v>9980020000</v>
      </c>
      <c r="G124" s="3">
        <v>850</v>
      </c>
      <c r="H124" s="3">
        <v>18</v>
      </c>
      <c r="I124" s="3">
        <v>18</v>
      </c>
    </row>
    <row r="125" spans="2:9" ht="63.75" thickBot="1" x14ac:dyDescent="0.25">
      <c r="B125" s="120" t="s">
        <v>22</v>
      </c>
      <c r="C125" s="117" t="s">
        <v>71</v>
      </c>
      <c r="D125" s="117" t="s">
        <v>111</v>
      </c>
      <c r="E125" s="117"/>
      <c r="F125" s="131"/>
      <c r="G125" s="122"/>
      <c r="H125" s="150">
        <f>SUM(H126)</f>
        <v>4327</v>
      </c>
      <c r="I125" s="150">
        <f>SUM(I126)</f>
        <v>4327</v>
      </c>
    </row>
    <row r="126" spans="2:9" ht="63.75" thickBot="1" x14ac:dyDescent="0.25">
      <c r="B126" s="9" t="s">
        <v>49</v>
      </c>
      <c r="C126" s="8" t="s">
        <v>71</v>
      </c>
      <c r="D126" s="8" t="s">
        <v>111</v>
      </c>
      <c r="E126" s="8" t="s">
        <v>258</v>
      </c>
      <c r="F126" s="8">
        <v>740120000</v>
      </c>
      <c r="G126" s="8"/>
      <c r="H126" s="34">
        <f>SUM(H127:H131)</f>
        <v>4327</v>
      </c>
      <c r="I126" s="34">
        <f>SUM(I127:I131)</f>
        <v>4327</v>
      </c>
    </row>
    <row r="127" spans="2:9" ht="48" thickBot="1" x14ac:dyDescent="0.25">
      <c r="B127" s="10" t="s">
        <v>30</v>
      </c>
      <c r="C127" s="7" t="s">
        <v>71</v>
      </c>
      <c r="D127" s="7" t="s">
        <v>111</v>
      </c>
      <c r="E127" s="7" t="s">
        <v>258</v>
      </c>
      <c r="F127" s="7">
        <v>740120000</v>
      </c>
      <c r="G127" s="7">
        <v>111</v>
      </c>
      <c r="H127" s="96">
        <v>3100</v>
      </c>
      <c r="I127" s="96">
        <v>3100</v>
      </c>
    </row>
    <row r="128" spans="2:9" ht="16.5" thickBot="1" x14ac:dyDescent="0.25">
      <c r="B128" s="39" t="s">
        <v>348</v>
      </c>
      <c r="C128" s="7" t="s">
        <v>71</v>
      </c>
      <c r="D128" s="7" t="s">
        <v>111</v>
      </c>
      <c r="E128" s="7" t="s">
        <v>258</v>
      </c>
      <c r="F128" s="7">
        <v>740120000</v>
      </c>
      <c r="G128" s="7" t="s">
        <v>122</v>
      </c>
      <c r="H128" s="96">
        <v>30</v>
      </c>
      <c r="I128" s="96">
        <v>30</v>
      </c>
    </row>
    <row r="129" spans="2:12" ht="79.5" thickBot="1" x14ac:dyDescent="0.25">
      <c r="B129" s="218" t="s">
        <v>10</v>
      </c>
      <c r="C129" s="7" t="s">
        <v>71</v>
      </c>
      <c r="D129" s="7" t="s">
        <v>111</v>
      </c>
      <c r="E129" s="7" t="s">
        <v>258</v>
      </c>
      <c r="F129" s="3">
        <v>740120000</v>
      </c>
      <c r="G129" s="3">
        <v>119</v>
      </c>
      <c r="H129" s="3">
        <v>936</v>
      </c>
      <c r="I129" s="3">
        <v>936</v>
      </c>
    </row>
    <row r="130" spans="2:12" ht="32.25" thickBot="1" x14ac:dyDescent="0.25">
      <c r="B130" s="39" t="s">
        <v>13</v>
      </c>
      <c r="C130" s="7" t="s">
        <v>71</v>
      </c>
      <c r="D130" s="7" t="s">
        <v>111</v>
      </c>
      <c r="E130" s="7" t="s">
        <v>258</v>
      </c>
      <c r="F130" s="3">
        <v>740120000</v>
      </c>
      <c r="G130" s="3">
        <v>244</v>
      </c>
      <c r="H130" s="3">
        <v>251</v>
      </c>
      <c r="I130" s="3">
        <v>251</v>
      </c>
    </row>
    <row r="131" spans="2:12" ht="32.25" thickBot="1" x14ac:dyDescent="0.25">
      <c r="B131" s="5" t="s">
        <v>48</v>
      </c>
      <c r="C131" s="7" t="s">
        <v>71</v>
      </c>
      <c r="D131" s="7" t="s">
        <v>111</v>
      </c>
      <c r="E131" s="7" t="s">
        <v>258</v>
      </c>
      <c r="F131" s="3">
        <v>740120000</v>
      </c>
      <c r="G131" s="3">
        <v>850</v>
      </c>
      <c r="H131" s="3">
        <v>10</v>
      </c>
      <c r="I131" s="3">
        <v>10</v>
      </c>
    </row>
    <row r="132" spans="2:12" ht="16.5" thickBot="1" x14ac:dyDescent="0.25">
      <c r="B132" s="120" t="s">
        <v>23</v>
      </c>
      <c r="C132" s="117" t="s">
        <v>72</v>
      </c>
      <c r="D132" s="117" t="s">
        <v>73</v>
      </c>
      <c r="E132" s="117"/>
      <c r="F132" s="117"/>
      <c r="G132" s="117"/>
      <c r="H132" s="150">
        <f>SUM(H134)</f>
        <v>1953</v>
      </c>
      <c r="I132" s="150">
        <f>SUM(I134)</f>
        <v>1953</v>
      </c>
    </row>
    <row r="133" spans="2:12" ht="16.5" thickBot="1" x14ac:dyDescent="0.25">
      <c r="B133" s="114" t="s">
        <v>50</v>
      </c>
      <c r="C133" s="8" t="s">
        <v>72</v>
      </c>
      <c r="D133" s="8" t="s">
        <v>73</v>
      </c>
      <c r="E133" s="8" t="s">
        <v>74</v>
      </c>
      <c r="F133" s="8"/>
      <c r="G133" s="8"/>
      <c r="H133" s="34">
        <f>SUM(H134)</f>
        <v>1953</v>
      </c>
      <c r="I133" s="34">
        <f>SUM(I134)</f>
        <v>1953</v>
      </c>
    </row>
    <row r="134" spans="2:12" ht="16.5" thickBot="1" x14ac:dyDescent="0.25">
      <c r="B134" s="114" t="s">
        <v>51</v>
      </c>
      <c r="C134" s="8" t="s">
        <v>72</v>
      </c>
      <c r="D134" s="8" t="s">
        <v>73</v>
      </c>
      <c r="E134" s="8" t="s">
        <v>74</v>
      </c>
      <c r="F134" s="8">
        <v>1410211000</v>
      </c>
      <c r="G134" s="8"/>
      <c r="H134" s="34">
        <f>SUM(H135+H136+H137+H138)</f>
        <v>1953</v>
      </c>
      <c r="I134" s="34">
        <f>SUM(I135+I136+I137+I138)</f>
        <v>1953</v>
      </c>
    </row>
    <row r="135" spans="2:12" ht="48" thickBot="1" x14ac:dyDescent="0.25">
      <c r="B135" s="39" t="s">
        <v>9</v>
      </c>
      <c r="C135" s="7" t="s">
        <v>72</v>
      </c>
      <c r="D135" s="7" t="s">
        <v>73</v>
      </c>
      <c r="E135" s="7" t="s">
        <v>74</v>
      </c>
      <c r="F135" s="7">
        <v>1410211000</v>
      </c>
      <c r="G135" s="7">
        <v>121</v>
      </c>
      <c r="H135" s="96">
        <v>1200</v>
      </c>
      <c r="I135" s="96">
        <v>1200</v>
      </c>
    </row>
    <row r="136" spans="2:12" ht="79.5" thickBot="1" x14ac:dyDescent="0.25">
      <c r="B136" s="39" t="s">
        <v>10</v>
      </c>
      <c r="C136" s="7" t="s">
        <v>72</v>
      </c>
      <c r="D136" s="7" t="s">
        <v>73</v>
      </c>
      <c r="E136" s="7" t="s">
        <v>74</v>
      </c>
      <c r="F136" s="7">
        <v>1410211000</v>
      </c>
      <c r="G136" s="7">
        <v>129</v>
      </c>
      <c r="H136" s="96">
        <v>363</v>
      </c>
      <c r="I136" s="96">
        <v>363</v>
      </c>
    </row>
    <row r="137" spans="2:12" ht="32.25" thickBot="1" x14ac:dyDescent="0.25">
      <c r="B137" s="39" t="s">
        <v>13</v>
      </c>
      <c r="C137" s="7" t="s">
        <v>72</v>
      </c>
      <c r="D137" s="7" t="s">
        <v>73</v>
      </c>
      <c r="E137" s="7" t="s">
        <v>74</v>
      </c>
      <c r="F137" s="7">
        <v>1410211000</v>
      </c>
      <c r="G137" s="7">
        <v>244</v>
      </c>
      <c r="H137" s="96">
        <v>387</v>
      </c>
      <c r="I137" s="96">
        <v>387</v>
      </c>
    </row>
    <row r="138" spans="2:12" ht="32.25" thickBot="1" x14ac:dyDescent="0.25">
      <c r="B138" s="5" t="s">
        <v>48</v>
      </c>
      <c r="C138" s="7" t="s">
        <v>72</v>
      </c>
      <c r="D138" s="7" t="s">
        <v>73</v>
      </c>
      <c r="E138" s="7" t="s">
        <v>74</v>
      </c>
      <c r="F138" s="7">
        <v>1410211000</v>
      </c>
      <c r="G138" s="7">
        <v>850</v>
      </c>
      <c r="H138" s="96">
        <v>3</v>
      </c>
      <c r="I138" s="96">
        <v>3</v>
      </c>
    </row>
    <row r="139" spans="2:12" ht="16.5" thickBot="1" x14ac:dyDescent="0.25">
      <c r="B139" s="120" t="s">
        <v>25</v>
      </c>
      <c r="C139" s="117" t="s">
        <v>178</v>
      </c>
      <c r="D139" s="117" t="s">
        <v>75</v>
      </c>
      <c r="E139" s="117"/>
      <c r="F139" s="117"/>
      <c r="G139" s="117"/>
      <c r="H139" s="119">
        <f>SUM(H140+H483+H851+H865)</f>
        <v>582338.49800000002</v>
      </c>
      <c r="I139" s="119">
        <f>SUM(I140+I483+I851+I865)</f>
        <v>582109.23300000001</v>
      </c>
    </row>
    <row r="140" spans="2:12" ht="16.5" thickBot="1" x14ac:dyDescent="0.25">
      <c r="B140" s="120" t="s">
        <v>52</v>
      </c>
      <c r="C140" s="117" t="s">
        <v>178</v>
      </c>
      <c r="D140" s="117" t="s">
        <v>75</v>
      </c>
      <c r="E140" s="117"/>
      <c r="F140" s="117"/>
      <c r="G140" s="117"/>
      <c r="H140" s="119">
        <f>SUM(H141+H159+H177+H195+H213+H231+H249+H267+H285+H303+H321+H339+H357+H375+H393+H411+H429+H447+H465)</f>
        <v>135797.1</v>
      </c>
      <c r="I140" s="119">
        <f>SUM(I141+I159+I177+I195+I213+I231+I249+I267+I285+I303+I321+I339+I357+I375+I393+I411+I429+I447+I465)</f>
        <v>135797.1</v>
      </c>
    </row>
    <row r="141" spans="2:12" ht="32.25" thickBot="1" x14ac:dyDescent="0.25">
      <c r="B141" s="151" t="s">
        <v>53</v>
      </c>
      <c r="C141" s="152" t="s">
        <v>77</v>
      </c>
      <c r="D141" s="152"/>
      <c r="E141" s="152"/>
      <c r="F141" s="152"/>
      <c r="G141" s="152"/>
      <c r="H141" s="154">
        <f>SUM(H142+H155)</f>
        <v>15463.6</v>
      </c>
      <c r="I141" s="154">
        <f>SUM(I142+I155)</f>
        <v>15463.6</v>
      </c>
      <c r="L141" s="89"/>
    </row>
    <row r="142" spans="2:12" ht="16.5" thickBot="1" x14ac:dyDescent="0.25">
      <c r="B142" s="114" t="s">
        <v>52</v>
      </c>
      <c r="C142" s="15" t="s">
        <v>77</v>
      </c>
      <c r="D142" s="15" t="s">
        <v>75</v>
      </c>
      <c r="E142" s="15" t="s">
        <v>76</v>
      </c>
      <c r="F142" s="15"/>
      <c r="G142" s="15"/>
      <c r="H142" s="155">
        <f>SUM(H143+H150)</f>
        <v>15183.6</v>
      </c>
      <c r="I142" s="155">
        <f>SUM(I143+I150)</f>
        <v>15183.6</v>
      </c>
    </row>
    <row r="143" spans="2:12" ht="63.75" thickBot="1" x14ac:dyDescent="0.25">
      <c r="B143" s="114" t="s">
        <v>54</v>
      </c>
      <c r="C143" s="8" t="s">
        <v>77</v>
      </c>
      <c r="D143" s="8" t="s">
        <v>75</v>
      </c>
      <c r="E143" s="8" t="s">
        <v>76</v>
      </c>
      <c r="F143" s="11">
        <v>1910101590</v>
      </c>
      <c r="G143" s="8"/>
      <c r="H143" s="73">
        <f>SUM(H144+H146+H147+H148+H149)</f>
        <v>6611.6</v>
      </c>
      <c r="I143" s="73">
        <f>SUM(I144+I145+I146+I147+I149+I148)</f>
        <v>6611.6</v>
      </c>
      <c r="L143" s="89"/>
    </row>
    <row r="144" spans="2:12" ht="48" thickBot="1" x14ac:dyDescent="0.25">
      <c r="B144" s="5" t="s">
        <v>30</v>
      </c>
      <c r="C144" s="7" t="s">
        <v>77</v>
      </c>
      <c r="D144" s="7" t="s">
        <v>75</v>
      </c>
      <c r="E144" s="7" t="s">
        <v>76</v>
      </c>
      <c r="F144" s="45">
        <v>1910101590</v>
      </c>
      <c r="G144" s="7">
        <v>111</v>
      </c>
      <c r="H144" s="7" t="s">
        <v>512</v>
      </c>
      <c r="I144" s="7" t="s">
        <v>512</v>
      </c>
    </row>
    <row r="145" spans="2:9" ht="48" thickBot="1" x14ac:dyDescent="0.25">
      <c r="B145" s="5" t="s">
        <v>47</v>
      </c>
      <c r="C145" s="7" t="s">
        <v>77</v>
      </c>
      <c r="D145" s="7" t="s">
        <v>75</v>
      </c>
      <c r="E145" s="7" t="s">
        <v>76</v>
      </c>
      <c r="F145" s="45">
        <v>1910101590</v>
      </c>
      <c r="G145" s="7" t="s">
        <v>122</v>
      </c>
      <c r="H145" s="7"/>
      <c r="I145" s="7"/>
    </row>
    <row r="146" spans="2:9" ht="79.5" thickBot="1" x14ac:dyDescent="0.25">
      <c r="B146" s="218" t="s">
        <v>10</v>
      </c>
      <c r="C146" s="7" t="s">
        <v>77</v>
      </c>
      <c r="D146" s="7" t="s">
        <v>75</v>
      </c>
      <c r="E146" s="7" t="s">
        <v>76</v>
      </c>
      <c r="F146" s="45">
        <v>1910101590</v>
      </c>
      <c r="G146" s="7">
        <v>119</v>
      </c>
      <c r="H146" s="7" t="s">
        <v>513</v>
      </c>
      <c r="I146" s="7" t="s">
        <v>513</v>
      </c>
    </row>
    <row r="147" spans="2:9" ht="32.25" thickBot="1" x14ac:dyDescent="0.25">
      <c r="B147" s="39" t="s">
        <v>13</v>
      </c>
      <c r="C147" s="7" t="s">
        <v>77</v>
      </c>
      <c r="D147" s="7" t="s">
        <v>75</v>
      </c>
      <c r="E147" s="7" t="s">
        <v>76</v>
      </c>
      <c r="F147" s="45">
        <v>1910101590</v>
      </c>
      <c r="G147" s="7">
        <v>244</v>
      </c>
      <c r="H147" s="7" t="s">
        <v>514</v>
      </c>
      <c r="I147" s="7" t="s">
        <v>514</v>
      </c>
    </row>
    <row r="148" spans="2:9" ht="16.5" thickBot="1" x14ac:dyDescent="0.25">
      <c r="B148" s="39" t="s">
        <v>511</v>
      </c>
      <c r="C148" s="7" t="s">
        <v>77</v>
      </c>
      <c r="D148" s="7" t="s">
        <v>75</v>
      </c>
      <c r="E148" s="7" t="s">
        <v>76</v>
      </c>
      <c r="F148" s="45">
        <v>1910101590</v>
      </c>
      <c r="G148" s="7" t="s">
        <v>496</v>
      </c>
      <c r="H148" s="7" t="s">
        <v>515</v>
      </c>
      <c r="I148" s="7" t="s">
        <v>515</v>
      </c>
    </row>
    <row r="149" spans="2:9" ht="32.25" thickBot="1" x14ac:dyDescent="0.25">
      <c r="B149" s="216" t="s">
        <v>48</v>
      </c>
      <c r="C149" s="7" t="s">
        <v>77</v>
      </c>
      <c r="D149" s="7" t="s">
        <v>75</v>
      </c>
      <c r="E149" s="7" t="s">
        <v>76</v>
      </c>
      <c r="F149" s="45">
        <v>1910101590</v>
      </c>
      <c r="G149" s="7">
        <v>850</v>
      </c>
      <c r="H149" s="7" t="s">
        <v>516</v>
      </c>
      <c r="I149" s="7" t="s">
        <v>516</v>
      </c>
    </row>
    <row r="150" spans="2:9" ht="158.25" thickBot="1" x14ac:dyDescent="0.25">
      <c r="B150" s="114" t="s">
        <v>55</v>
      </c>
      <c r="C150" s="8" t="s">
        <v>77</v>
      </c>
      <c r="D150" s="8" t="s">
        <v>75</v>
      </c>
      <c r="E150" s="8" t="s">
        <v>76</v>
      </c>
      <c r="F150" s="11">
        <v>1910106590</v>
      </c>
      <c r="G150" s="8"/>
      <c r="H150" s="34">
        <f>SUM(H151+H153+H154+H152)</f>
        <v>8572</v>
      </c>
      <c r="I150" s="34">
        <f>SUM(I151+I153+I154+I152)</f>
        <v>8572</v>
      </c>
    </row>
    <row r="151" spans="2:9" ht="48" thickBot="1" x14ac:dyDescent="0.25">
      <c r="B151" s="216" t="s">
        <v>56</v>
      </c>
      <c r="C151" s="7" t="s">
        <v>77</v>
      </c>
      <c r="D151" s="7" t="s">
        <v>75</v>
      </c>
      <c r="E151" s="7" t="s">
        <v>76</v>
      </c>
      <c r="F151" s="45">
        <v>1910106590</v>
      </c>
      <c r="G151" s="7">
        <v>111</v>
      </c>
      <c r="H151" s="7" t="s">
        <v>517</v>
      </c>
      <c r="I151" s="7" t="s">
        <v>517</v>
      </c>
    </row>
    <row r="152" spans="2:9" ht="48" thickBot="1" x14ac:dyDescent="0.25">
      <c r="B152" s="216" t="s">
        <v>47</v>
      </c>
      <c r="C152" s="7" t="s">
        <v>77</v>
      </c>
      <c r="D152" s="7" t="s">
        <v>75</v>
      </c>
      <c r="E152" s="7" t="s">
        <v>76</v>
      </c>
      <c r="F152" s="45" t="s">
        <v>353</v>
      </c>
      <c r="G152" s="7" t="s">
        <v>122</v>
      </c>
      <c r="H152" s="7"/>
      <c r="I152" s="7"/>
    </row>
    <row r="153" spans="2:9" ht="79.5" thickBot="1" x14ac:dyDescent="0.25">
      <c r="B153" s="218" t="s">
        <v>10</v>
      </c>
      <c r="C153" s="7" t="s">
        <v>77</v>
      </c>
      <c r="D153" s="7" t="s">
        <v>75</v>
      </c>
      <c r="E153" s="7" t="s">
        <v>76</v>
      </c>
      <c r="F153" s="45">
        <v>1910106590</v>
      </c>
      <c r="G153" s="7">
        <v>119</v>
      </c>
      <c r="H153" s="7" t="s">
        <v>518</v>
      </c>
      <c r="I153" s="7" t="s">
        <v>518</v>
      </c>
    </row>
    <row r="154" spans="2:9" ht="32.25" thickBot="1" x14ac:dyDescent="0.25">
      <c r="B154" s="39" t="s">
        <v>13</v>
      </c>
      <c r="C154" s="7" t="s">
        <v>77</v>
      </c>
      <c r="D154" s="7" t="s">
        <v>75</v>
      </c>
      <c r="E154" s="7" t="s">
        <v>76</v>
      </c>
      <c r="F154" s="45">
        <v>1910106590</v>
      </c>
      <c r="G154" s="7">
        <v>244</v>
      </c>
      <c r="H154" s="7" t="s">
        <v>519</v>
      </c>
      <c r="I154" s="7" t="s">
        <v>519</v>
      </c>
    </row>
    <row r="155" spans="2:9" ht="16.5" thickBot="1" x14ac:dyDescent="0.25">
      <c r="B155" s="114" t="s">
        <v>31</v>
      </c>
      <c r="C155" s="8" t="s">
        <v>77</v>
      </c>
      <c r="D155" s="8">
        <v>10</v>
      </c>
      <c r="E155" s="8"/>
      <c r="F155" s="8"/>
      <c r="G155" s="8"/>
      <c r="H155" s="8" t="s">
        <v>520</v>
      </c>
      <c r="I155" s="8" t="s">
        <v>520</v>
      </c>
    </row>
    <row r="156" spans="2:9" ht="16.5" thickBot="1" x14ac:dyDescent="0.25">
      <c r="B156" s="114" t="s">
        <v>35</v>
      </c>
      <c r="C156" s="8" t="s">
        <v>77</v>
      </c>
      <c r="D156" s="8">
        <v>10</v>
      </c>
      <c r="E156" s="8" t="s">
        <v>73</v>
      </c>
      <c r="F156" s="8"/>
      <c r="G156" s="8"/>
      <c r="H156" s="8" t="s">
        <v>520</v>
      </c>
      <c r="I156" s="8" t="s">
        <v>520</v>
      </c>
    </row>
    <row r="157" spans="2:9" ht="48" thickBot="1" x14ac:dyDescent="0.25">
      <c r="B157" s="114" t="s">
        <v>57</v>
      </c>
      <c r="C157" s="8" t="s">
        <v>77</v>
      </c>
      <c r="D157" s="8">
        <v>10</v>
      </c>
      <c r="E157" s="8" t="s">
        <v>73</v>
      </c>
      <c r="F157" s="8">
        <v>2230171540</v>
      </c>
      <c r="G157" s="8"/>
      <c r="H157" s="8" t="s">
        <v>520</v>
      </c>
      <c r="I157" s="8" t="s">
        <v>520</v>
      </c>
    </row>
    <row r="158" spans="2:9" ht="32.25" thickBot="1" x14ac:dyDescent="0.25">
      <c r="B158" s="5" t="s">
        <v>34</v>
      </c>
      <c r="C158" s="7" t="s">
        <v>77</v>
      </c>
      <c r="D158" s="7">
        <v>10</v>
      </c>
      <c r="E158" s="7" t="s">
        <v>73</v>
      </c>
      <c r="F158" s="7">
        <v>2230171540</v>
      </c>
      <c r="G158" s="7">
        <v>313</v>
      </c>
      <c r="H158" s="8" t="s">
        <v>520</v>
      </c>
      <c r="I158" s="8" t="s">
        <v>520</v>
      </c>
    </row>
    <row r="159" spans="2:9" ht="32.25" thickBot="1" x14ac:dyDescent="0.25">
      <c r="B159" s="151" t="s">
        <v>58</v>
      </c>
      <c r="C159" s="152" t="s">
        <v>78</v>
      </c>
      <c r="D159" s="152"/>
      <c r="E159" s="152"/>
      <c r="F159" s="152"/>
      <c r="G159" s="152"/>
      <c r="H159" s="153">
        <f>SUM(H160+H173)</f>
        <v>8634.2999999999993</v>
      </c>
      <c r="I159" s="153">
        <f>SUM(I160+I173)</f>
        <v>8634.2999999999993</v>
      </c>
    </row>
    <row r="160" spans="2:9" ht="16.5" thickBot="1" x14ac:dyDescent="0.25">
      <c r="B160" s="114" t="s">
        <v>52</v>
      </c>
      <c r="C160" s="15" t="s">
        <v>78</v>
      </c>
      <c r="D160" s="15" t="s">
        <v>75</v>
      </c>
      <c r="E160" s="15" t="s">
        <v>76</v>
      </c>
      <c r="F160" s="15"/>
      <c r="G160" s="15"/>
      <c r="H160" s="35">
        <f>SUM(H161+H168)</f>
        <v>8494.2999999999993</v>
      </c>
      <c r="I160" s="35">
        <f>SUM(I161+I168)</f>
        <v>8494.2999999999993</v>
      </c>
    </row>
    <row r="161" spans="2:9" ht="63.75" thickBot="1" x14ac:dyDescent="0.25">
      <c r="B161" s="114" t="s">
        <v>59</v>
      </c>
      <c r="C161" s="8" t="s">
        <v>78</v>
      </c>
      <c r="D161" s="8" t="s">
        <v>75</v>
      </c>
      <c r="E161" s="8" t="s">
        <v>76</v>
      </c>
      <c r="F161" s="11">
        <v>1910101590</v>
      </c>
      <c r="G161" s="8"/>
      <c r="H161" s="34">
        <f>SUM(H162+H164+H165+H167+H163+H166)</f>
        <v>3175.3</v>
      </c>
      <c r="I161" s="34">
        <f>SUM(I162+I164+I165+I167+I163+I166)</f>
        <v>3175.3</v>
      </c>
    </row>
    <row r="162" spans="2:9" ht="48" thickBot="1" x14ac:dyDescent="0.25">
      <c r="B162" s="216" t="s">
        <v>30</v>
      </c>
      <c r="C162" s="7" t="s">
        <v>78</v>
      </c>
      <c r="D162" s="7" t="s">
        <v>75</v>
      </c>
      <c r="E162" s="7" t="s">
        <v>76</v>
      </c>
      <c r="F162" s="45">
        <v>1910101590</v>
      </c>
      <c r="G162" s="7">
        <v>111</v>
      </c>
      <c r="H162" s="7" t="s">
        <v>521</v>
      </c>
      <c r="I162" s="7" t="s">
        <v>521</v>
      </c>
    </row>
    <row r="163" spans="2:9" ht="48" thickBot="1" x14ac:dyDescent="0.25">
      <c r="B163" s="216" t="s">
        <v>47</v>
      </c>
      <c r="C163" s="7" t="s">
        <v>78</v>
      </c>
      <c r="D163" s="7" t="s">
        <v>75</v>
      </c>
      <c r="E163" s="7" t="s">
        <v>76</v>
      </c>
      <c r="F163" s="45">
        <v>1910101590</v>
      </c>
      <c r="G163" s="7" t="s">
        <v>122</v>
      </c>
      <c r="H163" s="7"/>
      <c r="I163" s="7"/>
    </row>
    <row r="164" spans="2:9" ht="79.5" thickBot="1" x14ac:dyDescent="0.25">
      <c r="B164" s="218" t="s">
        <v>10</v>
      </c>
      <c r="C164" s="7" t="s">
        <v>78</v>
      </c>
      <c r="D164" s="7" t="s">
        <v>75</v>
      </c>
      <c r="E164" s="7" t="s">
        <v>76</v>
      </c>
      <c r="F164" s="45">
        <v>1910101590</v>
      </c>
      <c r="G164" s="7">
        <v>119</v>
      </c>
      <c r="H164" s="7" t="s">
        <v>522</v>
      </c>
      <c r="I164" s="7" t="s">
        <v>522</v>
      </c>
    </row>
    <row r="165" spans="2:9" ht="32.25" thickBot="1" x14ac:dyDescent="0.25">
      <c r="B165" s="39" t="s">
        <v>13</v>
      </c>
      <c r="C165" s="7" t="s">
        <v>78</v>
      </c>
      <c r="D165" s="7" t="s">
        <v>75</v>
      </c>
      <c r="E165" s="7" t="s">
        <v>76</v>
      </c>
      <c r="F165" s="45">
        <v>1910101590</v>
      </c>
      <c r="G165" s="7">
        <v>244</v>
      </c>
      <c r="H165" s="7" t="s">
        <v>523</v>
      </c>
      <c r="I165" s="7" t="s">
        <v>523</v>
      </c>
    </row>
    <row r="166" spans="2:9" ht="16.5" thickBot="1" x14ac:dyDescent="0.25">
      <c r="B166" s="39" t="s">
        <v>511</v>
      </c>
      <c r="C166" s="7" t="s">
        <v>78</v>
      </c>
      <c r="D166" s="7" t="s">
        <v>75</v>
      </c>
      <c r="E166" s="7" t="s">
        <v>76</v>
      </c>
      <c r="F166" s="45">
        <v>1910101590</v>
      </c>
      <c r="G166" s="7" t="s">
        <v>496</v>
      </c>
      <c r="H166" s="7" t="s">
        <v>524</v>
      </c>
      <c r="I166" s="7" t="s">
        <v>524</v>
      </c>
    </row>
    <row r="167" spans="2:9" ht="32.25" thickBot="1" x14ac:dyDescent="0.25">
      <c r="B167" s="216" t="s">
        <v>48</v>
      </c>
      <c r="C167" s="7" t="s">
        <v>78</v>
      </c>
      <c r="D167" s="7" t="s">
        <v>75</v>
      </c>
      <c r="E167" s="7" t="s">
        <v>76</v>
      </c>
      <c r="F167" s="45">
        <v>1910101590</v>
      </c>
      <c r="G167" s="7">
        <v>850</v>
      </c>
      <c r="H167" s="7" t="s">
        <v>462</v>
      </c>
      <c r="I167" s="7" t="s">
        <v>462</v>
      </c>
    </row>
    <row r="168" spans="2:9" ht="158.25" thickBot="1" x14ac:dyDescent="0.25">
      <c r="B168" s="114" t="s">
        <v>55</v>
      </c>
      <c r="C168" s="8" t="s">
        <v>78</v>
      </c>
      <c r="D168" s="8" t="s">
        <v>75</v>
      </c>
      <c r="E168" s="8" t="s">
        <v>76</v>
      </c>
      <c r="F168" s="11">
        <v>1910106590</v>
      </c>
      <c r="G168" s="8"/>
      <c r="H168" s="34">
        <f>SUM(H169+H171+H172+H170)</f>
        <v>5319</v>
      </c>
      <c r="I168" s="34">
        <f>SUM(I169+I171+I172+I170)</f>
        <v>5319</v>
      </c>
    </row>
    <row r="169" spans="2:9" ht="48" thickBot="1" x14ac:dyDescent="0.25">
      <c r="B169" s="216" t="s">
        <v>56</v>
      </c>
      <c r="C169" s="7" t="s">
        <v>78</v>
      </c>
      <c r="D169" s="7" t="s">
        <v>75</v>
      </c>
      <c r="E169" s="7" t="s">
        <v>76</v>
      </c>
      <c r="F169" s="45">
        <v>1910106590</v>
      </c>
      <c r="G169" s="7">
        <v>111</v>
      </c>
      <c r="H169" s="7" t="s">
        <v>525</v>
      </c>
      <c r="I169" s="7" t="s">
        <v>525</v>
      </c>
    </row>
    <row r="170" spans="2:9" ht="48" thickBot="1" x14ac:dyDescent="0.25">
      <c r="B170" s="216" t="s">
        <v>47</v>
      </c>
      <c r="C170" s="7" t="s">
        <v>78</v>
      </c>
      <c r="D170" s="7" t="s">
        <v>75</v>
      </c>
      <c r="E170" s="7" t="s">
        <v>76</v>
      </c>
      <c r="F170" s="45">
        <v>1910106590</v>
      </c>
      <c r="G170" s="7" t="s">
        <v>122</v>
      </c>
      <c r="H170" s="7"/>
      <c r="I170" s="7"/>
    </row>
    <row r="171" spans="2:9" ht="79.5" thickBot="1" x14ac:dyDescent="0.25">
      <c r="B171" s="218" t="s">
        <v>10</v>
      </c>
      <c r="C171" s="7" t="s">
        <v>78</v>
      </c>
      <c r="D171" s="7" t="s">
        <v>75</v>
      </c>
      <c r="E171" s="7" t="s">
        <v>76</v>
      </c>
      <c r="F171" s="45">
        <v>1910106590</v>
      </c>
      <c r="G171" s="7">
        <v>119</v>
      </c>
      <c r="H171" s="7" t="s">
        <v>526</v>
      </c>
      <c r="I171" s="7" t="s">
        <v>526</v>
      </c>
    </row>
    <row r="172" spans="2:9" ht="32.25" thickBot="1" x14ac:dyDescent="0.25">
      <c r="B172" s="39" t="s">
        <v>13</v>
      </c>
      <c r="C172" s="7" t="s">
        <v>78</v>
      </c>
      <c r="D172" s="7" t="s">
        <v>75</v>
      </c>
      <c r="E172" s="7" t="s">
        <v>76</v>
      </c>
      <c r="F172" s="45">
        <v>1910106590</v>
      </c>
      <c r="G172" s="7">
        <v>244</v>
      </c>
      <c r="H172" s="7" t="s">
        <v>122</v>
      </c>
      <c r="I172" s="7" t="s">
        <v>122</v>
      </c>
    </row>
    <row r="173" spans="2:9" ht="16.5" thickBot="1" x14ac:dyDescent="0.25">
      <c r="B173" s="114" t="s">
        <v>31</v>
      </c>
      <c r="C173" s="8" t="s">
        <v>78</v>
      </c>
      <c r="D173" s="8">
        <v>10</v>
      </c>
      <c r="E173" s="8" t="s">
        <v>73</v>
      </c>
      <c r="F173" s="8"/>
      <c r="G173" s="8"/>
      <c r="H173" s="8" t="s">
        <v>527</v>
      </c>
      <c r="I173" s="8" t="s">
        <v>527</v>
      </c>
    </row>
    <row r="174" spans="2:9" ht="16.5" thickBot="1" x14ac:dyDescent="0.25">
      <c r="B174" s="114" t="s">
        <v>35</v>
      </c>
      <c r="C174" s="8" t="s">
        <v>78</v>
      </c>
      <c r="D174" s="8">
        <v>10</v>
      </c>
      <c r="E174" s="8" t="s">
        <v>73</v>
      </c>
      <c r="F174" s="8"/>
      <c r="G174" s="8"/>
      <c r="H174" s="8" t="s">
        <v>527</v>
      </c>
      <c r="I174" s="8" t="s">
        <v>527</v>
      </c>
    </row>
    <row r="175" spans="2:9" ht="48" thickBot="1" x14ac:dyDescent="0.25">
      <c r="B175" s="114" t="s">
        <v>57</v>
      </c>
      <c r="C175" s="8" t="s">
        <v>78</v>
      </c>
      <c r="D175" s="8">
        <v>10</v>
      </c>
      <c r="E175" s="8" t="s">
        <v>73</v>
      </c>
      <c r="F175" s="8">
        <v>2230171540</v>
      </c>
      <c r="G175" s="8"/>
      <c r="H175" s="8" t="s">
        <v>527</v>
      </c>
      <c r="I175" s="8" t="s">
        <v>527</v>
      </c>
    </row>
    <row r="176" spans="2:9" ht="32.25" thickBot="1" x14ac:dyDescent="0.25">
      <c r="B176" s="5" t="s">
        <v>34</v>
      </c>
      <c r="C176" s="7" t="s">
        <v>78</v>
      </c>
      <c r="D176" s="7">
        <v>10</v>
      </c>
      <c r="E176" s="7" t="s">
        <v>73</v>
      </c>
      <c r="F176" s="7">
        <v>2230171540</v>
      </c>
      <c r="G176" s="7">
        <v>313</v>
      </c>
      <c r="H176" s="7" t="s">
        <v>527</v>
      </c>
      <c r="I176" s="7" t="s">
        <v>527</v>
      </c>
    </row>
    <row r="177" spans="2:9" ht="32.25" thickBot="1" x14ac:dyDescent="0.25">
      <c r="B177" s="151" t="s">
        <v>60</v>
      </c>
      <c r="C177" s="152" t="s">
        <v>79</v>
      </c>
      <c r="D177" s="152"/>
      <c r="E177" s="152"/>
      <c r="F177" s="152"/>
      <c r="G177" s="152"/>
      <c r="H177" s="153">
        <f>SUM(H178+H191)</f>
        <v>13034.3</v>
      </c>
      <c r="I177" s="153">
        <f>SUM(I178+I191)</f>
        <v>13034.3</v>
      </c>
    </row>
    <row r="178" spans="2:9" ht="16.5" thickBot="1" x14ac:dyDescent="0.25">
      <c r="B178" s="114" t="s">
        <v>52</v>
      </c>
      <c r="C178" s="15" t="s">
        <v>79</v>
      </c>
      <c r="D178" s="15" t="s">
        <v>75</v>
      </c>
      <c r="E178" s="15" t="s">
        <v>76</v>
      </c>
      <c r="F178" s="15"/>
      <c r="G178" s="15"/>
      <c r="H178" s="35">
        <f>SUM(H179+H186)</f>
        <v>12804.3</v>
      </c>
      <c r="I178" s="35">
        <f>SUM(I179+I186)</f>
        <v>12804.3</v>
      </c>
    </row>
    <row r="179" spans="2:9" ht="63.75" thickBot="1" x14ac:dyDescent="0.25">
      <c r="B179" s="114" t="s">
        <v>59</v>
      </c>
      <c r="C179" s="8" t="s">
        <v>79</v>
      </c>
      <c r="D179" s="8" t="s">
        <v>75</v>
      </c>
      <c r="E179" s="8" t="s">
        <v>76</v>
      </c>
      <c r="F179" s="11">
        <v>1910101590</v>
      </c>
      <c r="G179" s="8"/>
      <c r="H179" s="34">
        <f>SUM(H180+H182+H183+H185+H181+H184)</f>
        <v>4658.3</v>
      </c>
      <c r="I179" s="34">
        <f>SUM(I180+I182+I183+I185+I181+I184)</f>
        <v>4658.3</v>
      </c>
    </row>
    <row r="180" spans="2:9" ht="48" thickBot="1" x14ac:dyDescent="0.25">
      <c r="B180" s="216" t="s">
        <v>30</v>
      </c>
      <c r="C180" s="7" t="s">
        <v>79</v>
      </c>
      <c r="D180" s="7" t="s">
        <v>75</v>
      </c>
      <c r="E180" s="7" t="s">
        <v>76</v>
      </c>
      <c r="F180" s="45">
        <v>1910101590</v>
      </c>
      <c r="G180" s="7" t="s">
        <v>80</v>
      </c>
      <c r="H180" s="7" t="s">
        <v>521</v>
      </c>
      <c r="I180" s="7" t="s">
        <v>521</v>
      </c>
    </row>
    <row r="181" spans="2:9" ht="48" thickBot="1" x14ac:dyDescent="0.25">
      <c r="B181" s="216" t="s">
        <v>47</v>
      </c>
      <c r="C181" s="7" t="s">
        <v>79</v>
      </c>
      <c r="D181" s="7" t="s">
        <v>75</v>
      </c>
      <c r="E181" s="7" t="s">
        <v>76</v>
      </c>
      <c r="F181" s="45">
        <v>1910101590</v>
      </c>
      <c r="G181" s="7" t="s">
        <v>122</v>
      </c>
      <c r="H181" s="7"/>
      <c r="I181" s="7"/>
    </row>
    <row r="182" spans="2:9" ht="79.5" thickBot="1" x14ac:dyDescent="0.25">
      <c r="B182" s="218" t="s">
        <v>10</v>
      </c>
      <c r="C182" s="7" t="s">
        <v>79</v>
      </c>
      <c r="D182" s="7" t="s">
        <v>75</v>
      </c>
      <c r="E182" s="7" t="s">
        <v>76</v>
      </c>
      <c r="F182" s="45">
        <v>1910101590</v>
      </c>
      <c r="G182" s="7">
        <v>119</v>
      </c>
      <c r="H182" s="3">
        <v>402.3</v>
      </c>
      <c r="I182" s="3">
        <v>402.3</v>
      </c>
    </row>
    <row r="183" spans="2:9" ht="32.25" thickBot="1" x14ac:dyDescent="0.25">
      <c r="B183" s="39" t="s">
        <v>13</v>
      </c>
      <c r="C183" s="7" t="s">
        <v>79</v>
      </c>
      <c r="D183" s="7" t="s">
        <v>75</v>
      </c>
      <c r="E183" s="7" t="s">
        <v>76</v>
      </c>
      <c r="F183" s="45">
        <v>1910101590</v>
      </c>
      <c r="G183" s="7">
        <v>244</v>
      </c>
      <c r="H183" s="3">
        <v>2284</v>
      </c>
      <c r="I183" s="3">
        <v>2284</v>
      </c>
    </row>
    <row r="184" spans="2:9" ht="16.5" thickBot="1" x14ac:dyDescent="0.25">
      <c r="B184" s="39" t="s">
        <v>511</v>
      </c>
      <c r="C184" s="7" t="s">
        <v>79</v>
      </c>
      <c r="D184" s="7" t="s">
        <v>75</v>
      </c>
      <c r="E184" s="7" t="s">
        <v>76</v>
      </c>
      <c r="F184" s="45">
        <v>1910101590</v>
      </c>
      <c r="G184" s="7" t="s">
        <v>496</v>
      </c>
      <c r="H184" s="3">
        <v>569</v>
      </c>
      <c r="I184" s="3">
        <v>569</v>
      </c>
    </row>
    <row r="185" spans="2:9" ht="32.25" thickBot="1" x14ac:dyDescent="0.25">
      <c r="B185" s="216" t="s">
        <v>48</v>
      </c>
      <c r="C185" s="7" t="s">
        <v>79</v>
      </c>
      <c r="D185" s="7" t="s">
        <v>75</v>
      </c>
      <c r="E185" s="7" t="s">
        <v>76</v>
      </c>
      <c r="F185" s="45">
        <v>1910101590</v>
      </c>
      <c r="G185" s="7">
        <v>850</v>
      </c>
      <c r="H185" s="3">
        <v>71</v>
      </c>
      <c r="I185" s="3">
        <v>71</v>
      </c>
    </row>
    <row r="186" spans="2:9" ht="158.25" thickBot="1" x14ac:dyDescent="0.25">
      <c r="B186" s="114" t="s">
        <v>55</v>
      </c>
      <c r="C186" s="8" t="s">
        <v>79</v>
      </c>
      <c r="D186" s="8" t="s">
        <v>75</v>
      </c>
      <c r="E186" s="8" t="s">
        <v>76</v>
      </c>
      <c r="F186" s="11">
        <v>1910106590</v>
      </c>
      <c r="G186" s="8"/>
      <c r="H186" s="34">
        <f>SUM(H187+H189+H190+H188)</f>
        <v>8146</v>
      </c>
      <c r="I186" s="34">
        <f>SUM(I187+I189+I190+I188)</f>
        <v>8146</v>
      </c>
    </row>
    <row r="187" spans="2:9" ht="48" thickBot="1" x14ac:dyDescent="0.25">
      <c r="B187" s="216" t="s">
        <v>56</v>
      </c>
      <c r="C187" s="7" t="s">
        <v>79</v>
      </c>
      <c r="D187" s="7" t="s">
        <v>75</v>
      </c>
      <c r="E187" s="7" t="s">
        <v>76</v>
      </c>
      <c r="F187" s="45">
        <v>1910106590</v>
      </c>
      <c r="G187" s="7">
        <v>111</v>
      </c>
      <c r="H187" s="3">
        <v>6108</v>
      </c>
      <c r="I187" s="3">
        <v>6108</v>
      </c>
    </row>
    <row r="188" spans="2:9" ht="48" thickBot="1" x14ac:dyDescent="0.25">
      <c r="B188" s="216" t="s">
        <v>47</v>
      </c>
      <c r="C188" s="7" t="s">
        <v>116</v>
      </c>
      <c r="D188" s="7" t="s">
        <v>75</v>
      </c>
      <c r="E188" s="7" t="s">
        <v>76</v>
      </c>
      <c r="F188" s="45" t="s">
        <v>353</v>
      </c>
      <c r="G188" s="7" t="s">
        <v>122</v>
      </c>
      <c r="H188" s="3">
        <v>0</v>
      </c>
      <c r="I188" s="3">
        <v>0</v>
      </c>
    </row>
    <row r="189" spans="2:9" ht="79.5" thickBot="1" x14ac:dyDescent="0.25">
      <c r="B189" s="218" t="s">
        <v>10</v>
      </c>
      <c r="C189" s="7" t="s">
        <v>79</v>
      </c>
      <c r="D189" s="7" t="s">
        <v>75</v>
      </c>
      <c r="E189" s="7" t="s">
        <v>76</v>
      </c>
      <c r="F189" s="45">
        <v>1910106590</v>
      </c>
      <c r="G189" s="7">
        <v>119</v>
      </c>
      <c r="H189" s="3">
        <v>1845</v>
      </c>
      <c r="I189" s="3">
        <v>1845</v>
      </c>
    </row>
    <row r="190" spans="2:9" ht="32.25" thickBot="1" x14ac:dyDescent="0.25">
      <c r="B190" s="39" t="s">
        <v>13</v>
      </c>
      <c r="C190" s="7" t="s">
        <v>79</v>
      </c>
      <c r="D190" s="7" t="s">
        <v>75</v>
      </c>
      <c r="E190" s="7" t="s">
        <v>76</v>
      </c>
      <c r="F190" s="45">
        <v>1910106590</v>
      </c>
      <c r="G190" s="7">
        <v>244</v>
      </c>
      <c r="H190" s="3">
        <v>193</v>
      </c>
      <c r="I190" s="3">
        <v>193</v>
      </c>
    </row>
    <row r="191" spans="2:9" ht="16.5" thickBot="1" x14ac:dyDescent="0.25">
      <c r="B191" s="114" t="s">
        <v>31</v>
      </c>
      <c r="C191" s="8" t="s">
        <v>79</v>
      </c>
      <c r="D191" s="8">
        <v>10</v>
      </c>
      <c r="E191" s="8" t="s">
        <v>73</v>
      </c>
      <c r="F191" s="8"/>
      <c r="G191" s="8"/>
      <c r="H191" s="1">
        <v>230</v>
      </c>
      <c r="I191" s="1">
        <v>230</v>
      </c>
    </row>
    <row r="192" spans="2:9" ht="16.5" thickBot="1" x14ac:dyDescent="0.25">
      <c r="B192" s="114" t="s">
        <v>35</v>
      </c>
      <c r="C192" s="8" t="s">
        <v>79</v>
      </c>
      <c r="D192" s="8">
        <v>10</v>
      </c>
      <c r="E192" s="8" t="s">
        <v>73</v>
      </c>
      <c r="F192" s="8"/>
      <c r="G192" s="8"/>
      <c r="H192" s="1">
        <v>230</v>
      </c>
      <c r="I192" s="1">
        <v>230</v>
      </c>
    </row>
    <row r="193" spans="2:9" ht="48" thickBot="1" x14ac:dyDescent="0.25">
      <c r="B193" s="114" t="s">
        <v>57</v>
      </c>
      <c r="C193" s="7" t="s">
        <v>79</v>
      </c>
      <c r="D193" s="7">
        <v>10</v>
      </c>
      <c r="E193" s="7" t="s">
        <v>73</v>
      </c>
      <c r="F193" s="7">
        <v>2230171540</v>
      </c>
      <c r="G193" s="7"/>
      <c r="H193" s="1">
        <v>230</v>
      </c>
      <c r="I193" s="1">
        <v>230</v>
      </c>
    </row>
    <row r="194" spans="2:9" ht="32.25" thickBot="1" x14ac:dyDescent="0.25">
      <c r="B194" s="5" t="s">
        <v>34</v>
      </c>
      <c r="C194" s="7" t="s">
        <v>79</v>
      </c>
      <c r="D194" s="7">
        <v>10</v>
      </c>
      <c r="E194" s="7" t="s">
        <v>73</v>
      </c>
      <c r="F194" s="7">
        <v>2230171540</v>
      </c>
      <c r="G194" s="7">
        <v>313</v>
      </c>
      <c r="H194" s="1">
        <v>230</v>
      </c>
      <c r="I194" s="1">
        <v>230</v>
      </c>
    </row>
    <row r="195" spans="2:9" ht="32.25" thickBot="1" x14ac:dyDescent="0.25">
      <c r="B195" s="151" t="s">
        <v>81</v>
      </c>
      <c r="C195" s="152" t="s">
        <v>82</v>
      </c>
      <c r="D195" s="152"/>
      <c r="E195" s="152"/>
      <c r="F195" s="152"/>
      <c r="G195" s="152"/>
      <c r="H195" s="154">
        <f>SUM(H196+H209)</f>
        <v>9271.7000000000007</v>
      </c>
      <c r="I195" s="154">
        <f>SUM(I196+I209)</f>
        <v>9271.7000000000007</v>
      </c>
    </row>
    <row r="196" spans="2:9" ht="16.5" thickBot="1" x14ac:dyDescent="0.25">
      <c r="B196" s="114" t="s">
        <v>52</v>
      </c>
      <c r="C196" s="8" t="s">
        <v>82</v>
      </c>
      <c r="D196" s="8" t="s">
        <v>75</v>
      </c>
      <c r="E196" s="8" t="s">
        <v>76</v>
      </c>
      <c r="F196" s="8"/>
      <c r="G196" s="8"/>
      <c r="H196" s="155">
        <f>SUM(H197+H204)</f>
        <v>9081.7000000000007</v>
      </c>
      <c r="I196" s="155">
        <f>SUM(I197+I204)</f>
        <v>9081.7000000000007</v>
      </c>
    </row>
    <row r="197" spans="2:9" ht="63.75" thickBot="1" x14ac:dyDescent="0.25">
      <c r="B197" s="114" t="s">
        <v>59</v>
      </c>
      <c r="C197" s="8" t="s">
        <v>82</v>
      </c>
      <c r="D197" s="8" t="s">
        <v>75</v>
      </c>
      <c r="E197" s="8" t="s">
        <v>76</v>
      </c>
      <c r="F197" s="11">
        <v>1910101590</v>
      </c>
      <c r="G197" s="8"/>
      <c r="H197" s="73">
        <f>SUM(H198:H203)</f>
        <v>3493.7</v>
      </c>
      <c r="I197" s="73">
        <f>SUM(I198:I203)</f>
        <v>3493.7</v>
      </c>
    </row>
    <row r="198" spans="2:9" ht="48" thickBot="1" x14ac:dyDescent="0.25">
      <c r="B198" s="216" t="s">
        <v>30</v>
      </c>
      <c r="C198" s="7" t="s">
        <v>82</v>
      </c>
      <c r="D198" s="7" t="s">
        <v>75</v>
      </c>
      <c r="E198" s="7" t="s">
        <v>76</v>
      </c>
      <c r="F198" s="45">
        <v>1910101590</v>
      </c>
      <c r="G198" s="7" t="s">
        <v>80</v>
      </c>
      <c r="H198" s="3">
        <v>1128</v>
      </c>
      <c r="I198" s="3">
        <v>1128</v>
      </c>
    </row>
    <row r="199" spans="2:9" ht="48" thickBot="1" x14ac:dyDescent="0.25">
      <c r="B199" s="237" t="s">
        <v>47</v>
      </c>
      <c r="C199" s="7" t="s">
        <v>82</v>
      </c>
      <c r="D199" s="7" t="s">
        <v>75</v>
      </c>
      <c r="E199" s="7" t="s">
        <v>76</v>
      </c>
      <c r="F199" s="45">
        <v>1910101590</v>
      </c>
      <c r="G199" s="7" t="s">
        <v>122</v>
      </c>
      <c r="H199" s="3"/>
      <c r="I199" s="3"/>
    </row>
    <row r="200" spans="2:9" ht="79.5" thickBot="1" x14ac:dyDescent="0.25">
      <c r="B200" s="218" t="s">
        <v>10</v>
      </c>
      <c r="C200" s="7" t="s">
        <v>82</v>
      </c>
      <c r="D200" s="7" t="s">
        <v>75</v>
      </c>
      <c r="E200" s="7" t="s">
        <v>76</v>
      </c>
      <c r="F200" s="45">
        <v>1910101590</v>
      </c>
      <c r="G200" s="7">
        <v>119</v>
      </c>
      <c r="H200" s="3">
        <v>340.7</v>
      </c>
      <c r="I200" s="3">
        <v>340.7</v>
      </c>
    </row>
    <row r="201" spans="2:9" ht="32.25" thickBot="1" x14ac:dyDescent="0.25">
      <c r="B201" s="39" t="s">
        <v>13</v>
      </c>
      <c r="C201" s="7" t="s">
        <v>82</v>
      </c>
      <c r="D201" s="7" t="s">
        <v>75</v>
      </c>
      <c r="E201" s="7" t="s">
        <v>76</v>
      </c>
      <c r="F201" s="45">
        <v>1910101590</v>
      </c>
      <c r="G201" s="7">
        <v>244</v>
      </c>
      <c r="H201" s="3">
        <v>1689</v>
      </c>
      <c r="I201" s="3">
        <v>1689</v>
      </c>
    </row>
    <row r="202" spans="2:9" ht="16.5" thickBot="1" x14ac:dyDescent="0.25">
      <c r="B202" s="39" t="s">
        <v>511</v>
      </c>
      <c r="C202" s="7" t="s">
        <v>82</v>
      </c>
      <c r="D202" s="7" t="s">
        <v>75</v>
      </c>
      <c r="E202" s="7" t="s">
        <v>76</v>
      </c>
      <c r="F202" s="45">
        <v>1910101590</v>
      </c>
      <c r="G202" s="7" t="s">
        <v>496</v>
      </c>
      <c r="H202" s="3">
        <v>293</v>
      </c>
      <c r="I202" s="3">
        <v>293</v>
      </c>
    </row>
    <row r="203" spans="2:9" ht="32.25" thickBot="1" x14ac:dyDescent="0.25">
      <c r="B203" s="216" t="s">
        <v>48</v>
      </c>
      <c r="C203" s="7" t="s">
        <v>82</v>
      </c>
      <c r="D203" s="7" t="s">
        <v>75</v>
      </c>
      <c r="E203" s="7" t="s">
        <v>76</v>
      </c>
      <c r="F203" s="45">
        <v>1910101590</v>
      </c>
      <c r="G203" s="7">
        <v>850</v>
      </c>
      <c r="H203" s="3">
        <v>43</v>
      </c>
      <c r="I203" s="3">
        <v>43</v>
      </c>
    </row>
    <row r="204" spans="2:9" ht="158.25" thickBot="1" x14ac:dyDescent="0.25">
      <c r="B204" s="114" t="s">
        <v>55</v>
      </c>
      <c r="C204" s="8" t="s">
        <v>82</v>
      </c>
      <c r="D204" s="8" t="s">
        <v>75</v>
      </c>
      <c r="E204" s="8" t="s">
        <v>76</v>
      </c>
      <c r="F204" s="11">
        <v>1910106590</v>
      </c>
      <c r="G204" s="8"/>
      <c r="H204" s="34">
        <f>SUM(H205+H207+H208+H206)</f>
        <v>5588</v>
      </c>
      <c r="I204" s="34">
        <f>SUM(I205+I207+I208+I206)</f>
        <v>5588</v>
      </c>
    </row>
    <row r="205" spans="2:9" ht="48" thickBot="1" x14ac:dyDescent="0.25">
      <c r="B205" s="216" t="s">
        <v>56</v>
      </c>
      <c r="C205" s="7" t="s">
        <v>82</v>
      </c>
      <c r="D205" s="7" t="s">
        <v>75</v>
      </c>
      <c r="E205" s="7" t="s">
        <v>76</v>
      </c>
      <c r="F205" s="45">
        <v>1910106590</v>
      </c>
      <c r="G205" s="7">
        <v>111</v>
      </c>
      <c r="H205" s="3">
        <v>4150</v>
      </c>
      <c r="I205" s="3">
        <v>4150</v>
      </c>
    </row>
    <row r="206" spans="2:9" ht="48" thickBot="1" x14ac:dyDescent="0.25">
      <c r="B206" s="216" t="s">
        <v>47</v>
      </c>
      <c r="C206" s="7" t="s">
        <v>82</v>
      </c>
      <c r="D206" s="7" t="s">
        <v>75</v>
      </c>
      <c r="E206" s="7" t="s">
        <v>76</v>
      </c>
      <c r="F206" s="45">
        <v>1910106590</v>
      </c>
      <c r="G206" s="7" t="s">
        <v>122</v>
      </c>
      <c r="H206" s="3">
        <v>0</v>
      </c>
      <c r="I206" s="3">
        <v>0</v>
      </c>
    </row>
    <row r="207" spans="2:9" ht="79.5" thickBot="1" x14ac:dyDescent="0.25">
      <c r="B207" s="218" t="s">
        <v>10</v>
      </c>
      <c r="C207" s="7" t="s">
        <v>82</v>
      </c>
      <c r="D207" s="7" t="s">
        <v>75</v>
      </c>
      <c r="E207" s="7" t="s">
        <v>76</v>
      </c>
      <c r="F207" s="45">
        <v>1910106590</v>
      </c>
      <c r="G207" s="7">
        <v>119</v>
      </c>
      <c r="H207" s="3">
        <v>1253</v>
      </c>
      <c r="I207" s="3">
        <v>1253</v>
      </c>
    </row>
    <row r="208" spans="2:9" ht="32.25" thickBot="1" x14ac:dyDescent="0.25">
      <c r="B208" s="39" t="s">
        <v>13</v>
      </c>
      <c r="C208" s="7" t="s">
        <v>82</v>
      </c>
      <c r="D208" s="7" t="s">
        <v>75</v>
      </c>
      <c r="E208" s="7" t="s">
        <v>76</v>
      </c>
      <c r="F208" s="45">
        <v>1910106590</v>
      </c>
      <c r="G208" s="7">
        <v>244</v>
      </c>
      <c r="H208" s="3">
        <v>185</v>
      </c>
      <c r="I208" s="3">
        <v>185</v>
      </c>
    </row>
    <row r="209" spans="2:9" ht="16.5" thickBot="1" x14ac:dyDescent="0.25">
      <c r="B209" s="114" t="s">
        <v>31</v>
      </c>
      <c r="C209" s="8" t="s">
        <v>82</v>
      </c>
      <c r="D209" s="8">
        <v>10</v>
      </c>
      <c r="E209" s="8" t="s">
        <v>73</v>
      </c>
      <c r="F209" s="8"/>
      <c r="G209" s="8"/>
      <c r="H209" s="1">
        <v>190</v>
      </c>
      <c r="I209" s="1">
        <v>190</v>
      </c>
    </row>
    <row r="210" spans="2:9" ht="16.5" thickBot="1" x14ac:dyDescent="0.25">
      <c r="B210" s="114" t="s">
        <v>35</v>
      </c>
      <c r="C210" s="8" t="s">
        <v>82</v>
      </c>
      <c r="D210" s="8">
        <v>10</v>
      </c>
      <c r="E210" s="8" t="s">
        <v>73</v>
      </c>
      <c r="F210" s="8"/>
      <c r="G210" s="8"/>
      <c r="H210" s="1">
        <v>190</v>
      </c>
      <c r="I210" s="1">
        <v>190</v>
      </c>
    </row>
    <row r="211" spans="2:9" ht="48" thickBot="1" x14ac:dyDescent="0.25">
      <c r="B211" s="114" t="s">
        <v>57</v>
      </c>
      <c r="C211" s="8" t="s">
        <v>82</v>
      </c>
      <c r="D211" s="8">
        <v>10</v>
      </c>
      <c r="E211" s="8" t="s">
        <v>73</v>
      </c>
      <c r="F211" s="8">
        <v>2230171540</v>
      </c>
      <c r="G211" s="8"/>
      <c r="H211" s="1">
        <v>190</v>
      </c>
      <c r="I211" s="1">
        <v>190</v>
      </c>
    </row>
    <row r="212" spans="2:9" ht="32.25" thickBot="1" x14ac:dyDescent="0.25">
      <c r="B212" s="5" t="s">
        <v>34</v>
      </c>
      <c r="C212" s="7" t="s">
        <v>82</v>
      </c>
      <c r="D212" s="7">
        <v>10</v>
      </c>
      <c r="E212" s="7" t="s">
        <v>73</v>
      </c>
      <c r="F212" s="7">
        <v>2230171540</v>
      </c>
      <c r="G212" s="7">
        <v>313</v>
      </c>
      <c r="H212" s="3">
        <v>190</v>
      </c>
      <c r="I212" s="3">
        <v>190</v>
      </c>
    </row>
    <row r="213" spans="2:9" ht="32.25" thickBot="1" x14ac:dyDescent="0.25">
      <c r="B213" s="151" t="s">
        <v>83</v>
      </c>
      <c r="C213" s="152" t="s">
        <v>84</v>
      </c>
      <c r="D213" s="152"/>
      <c r="E213" s="152"/>
      <c r="F213" s="152"/>
      <c r="G213" s="152"/>
      <c r="H213" s="153">
        <f>SUM(H214+H227)</f>
        <v>3337</v>
      </c>
      <c r="I213" s="153">
        <f>SUM(I214+I227)</f>
        <v>3337</v>
      </c>
    </row>
    <row r="214" spans="2:9" ht="16.5" thickBot="1" x14ac:dyDescent="0.25">
      <c r="B214" s="114" t="s">
        <v>52</v>
      </c>
      <c r="C214" s="26" t="s">
        <v>84</v>
      </c>
      <c r="D214" s="26" t="s">
        <v>75</v>
      </c>
      <c r="E214" s="26" t="s">
        <v>76</v>
      </c>
      <c r="F214" s="12"/>
      <c r="G214" s="12"/>
      <c r="H214" s="35">
        <f>SUM(H215+H222)</f>
        <v>3292</v>
      </c>
      <c r="I214" s="35">
        <f>SUM(I215+I222)</f>
        <v>3292</v>
      </c>
    </row>
    <row r="215" spans="2:9" ht="63.75" thickBot="1" x14ac:dyDescent="0.25">
      <c r="B215" s="114" t="s">
        <v>59</v>
      </c>
      <c r="C215" s="26" t="s">
        <v>84</v>
      </c>
      <c r="D215" s="8" t="s">
        <v>75</v>
      </c>
      <c r="E215" s="8" t="s">
        <v>76</v>
      </c>
      <c r="F215" s="11">
        <v>1910101590</v>
      </c>
      <c r="G215" s="8"/>
      <c r="H215" s="34">
        <f>SUM(H216+H218+H219+H221+H217+H220)</f>
        <v>1877</v>
      </c>
      <c r="I215" s="34">
        <f>SUM(I216+I218+I219+I221+I217+I220)</f>
        <v>1877</v>
      </c>
    </row>
    <row r="216" spans="2:9" ht="48" thickBot="1" x14ac:dyDescent="0.25">
      <c r="B216" s="216" t="s">
        <v>30</v>
      </c>
      <c r="C216" s="28" t="s">
        <v>84</v>
      </c>
      <c r="D216" s="7" t="s">
        <v>75</v>
      </c>
      <c r="E216" s="7" t="s">
        <v>76</v>
      </c>
      <c r="F216" s="45">
        <v>1910101590</v>
      </c>
      <c r="G216" s="7" t="s">
        <v>80</v>
      </c>
      <c r="H216" s="3">
        <v>759</v>
      </c>
      <c r="I216" s="3">
        <v>759</v>
      </c>
    </row>
    <row r="217" spans="2:9" ht="48" thickBot="1" x14ac:dyDescent="0.25">
      <c r="B217" s="216" t="s">
        <v>47</v>
      </c>
      <c r="C217" s="28" t="s">
        <v>84</v>
      </c>
      <c r="D217" s="7" t="s">
        <v>75</v>
      </c>
      <c r="E217" s="7" t="s">
        <v>76</v>
      </c>
      <c r="F217" s="45">
        <v>1910101590</v>
      </c>
      <c r="G217" s="7" t="s">
        <v>122</v>
      </c>
      <c r="H217" s="3"/>
      <c r="I217" s="3"/>
    </row>
    <row r="218" spans="2:9" ht="79.5" thickBot="1" x14ac:dyDescent="0.25">
      <c r="B218" s="218" t="s">
        <v>10</v>
      </c>
      <c r="C218" s="28" t="s">
        <v>84</v>
      </c>
      <c r="D218" s="7" t="s">
        <v>75</v>
      </c>
      <c r="E218" s="7" t="s">
        <v>76</v>
      </c>
      <c r="F218" s="45">
        <v>1910101590</v>
      </c>
      <c r="G218" s="7">
        <v>119</v>
      </c>
      <c r="H218" s="3">
        <v>229</v>
      </c>
      <c r="I218" s="3">
        <v>229</v>
      </c>
    </row>
    <row r="219" spans="2:9" ht="32.25" thickBot="1" x14ac:dyDescent="0.25">
      <c r="B219" s="39" t="s">
        <v>13</v>
      </c>
      <c r="C219" s="28" t="s">
        <v>84</v>
      </c>
      <c r="D219" s="7" t="s">
        <v>75</v>
      </c>
      <c r="E219" s="7" t="s">
        <v>76</v>
      </c>
      <c r="F219" s="45">
        <v>1910101590</v>
      </c>
      <c r="G219" s="7">
        <v>244</v>
      </c>
      <c r="H219" s="3">
        <v>578</v>
      </c>
      <c r="I219" s="3">
        <v>578</v>
      </c>
    </row>
    <row r="220" spans="2:9" ht="16.5" thickBot="1" x14ac:dyDescent="0.25">
      <c r="B220" s="39" t="s">
        <v>511</v>
      </c>
      <c r="C220" s="28" t="s">
        <v>84</v>
      </c>
      <c r="D220" s="7" t="s">
        <v>75</v>
      </c>
      <c r="E220" s="7" t="s">
        <v>76</v>
      </c>
      <c r="F220" s="45">
        <v>1910101590</v>
      </c>
      <c r="G220" s="7" t="s">
        <v>496</v>
      </c>
      <c r="H220" s="3">
        <v>250</v>
      </c>
      <c r="I220" s="3">
        <v>250</v>
      </c>
    </row>
    <row r="221" spans="2:9" ht="32.25" thickBot="1" x14ac:dyDescent="0.25">
      <c r="B221" s="216" t="s">
        <v>48</v>
      </c>
      <c r="C221" s="28" t="s">
        <v>84</v>
      </c>
      <c r="D221" s="7" t="s">
        <v>75</v>
      </c>
      <c r="E221" s="7" t="s">
        <v>76</v>
      </c>
      <c r="F221" s="45">
        <v>1910101590</v>
      </c>
      <c r="G221" s="7">
        <v>850</v>
      </c>
      <c r="H221" s="3">
        <v>61</v>
      </c>
      <c r="I221" s="3">
        <v>61</v>
      </c>
    </row>
    <row r="222" spans="2:9" ht="158.25" thickBot="1" x14ac:dyDescent="0.25">
      <c r="B222" s="114" t="s">
        <v>55</v>
      </c>
      <c r="C222" s="26" t="s">
        <v>84</v>
      </c>
      <c r="D222" s="8" t="s">
        <v>75</v>
      </c>
      <c r="E222" s="8" t="s">
        <v>76</v>
      </c>
      <c r="F222" s="11">
        <v>1910106590</v>
      </c>
      <c r="G222" s="8"/>
      <c r="H222" s="1">
        <f>SUM(H223:H226)</f>
        <v>1415</v>
      </c>
      <c r="I222" s="1">
        <f>SUM(I223:I226)</f>
        <v>1415</v>
      </c>
    </row>
    <row r="223" spans="2:9" ht="48" thickBot="1" x14ac:dyDescent="0.25">
      <c r="B223" s="216" t="s">
        <v>56</v>
      </c>
      <c r="C223" s="28" t="s">
        <v>84</v>
      </c>
      <c r="D223" s="7" t="s">
        <v>75</v>
      </c>
      <c r="E223" s="7" t="s">
        <v>76</v>
      </c>
      <c r="F223" s="45">
        <v>1910106590</v>
      </c>
      <c r="G223" s="7">
        <v>111</v>
      </c>
      <c r="H223" s="3">
        <v>1028</v>
      </c>
      <c r="I223" s="3">
        <v>1028</v>
      </c>
    </row>
    <row r="224" spans="2:9" ht="48" thickBot="1" x14ac:dyDescent="0.25">
      <c r="B224" s="216" t="s">
        <v>47</v>
      </c>
      <c r="C224" s="28" t="s">
        <v>84</v>
      </c>
      <c r="D224" s="7" t="s">
        <v>75</v>
      </c>
      <c r="E224" s="7" t="s">
        <v>76</v>
      </c>
      <c r="F224" s="45">
        <v>1910106590</v>
      </c>
      <c r="G224" s="7" t="s">
        <v>122</v>
      </c>
      <c r="H224" s="3">
        <v>0</v>
      </c>
      <c r="I224" s="3">
        <v>0</v>
      </c>
    </row>
    <row r="225" spans="2:9" ht="79.5" thickBot="1" x14ac:dyDescent="0.25">
      <c r="B225" s="218" t="s">
        <v>10</v>
      </c>
      <c r="C225" s="28" t="s">
        <v>84</v>
      </c>
      <c r="D225" s="7" t="s">
        <v>75</v>
      </c>
      <c r="E225" s="7" t="s">
        <v>76</v>
      </c>
      <c r="F225" s="45">
        <v>1910106590</v>
      </c>
      <c r="G225" s="7">
        <v>119</v>
      </c>
      <c r="H225" s="3">
        <v>310</v>
      </c>
      <c r="I225" s="3">
        <v>310</v>
      </c>
    </row>
    <row r="226" spans="2:9" ht="32.25" thickBot="1" x14ac:dyDescent="0.25">
      <c r="B226" s="39" t="s">
        <v>13</v>
      </c>
      <c r="C226" s="28" t="s">
        <v>84</v>
      </c>
      <c r="D226" s="7" t="s">
        <v>75</v>
      </c>
      <c r="E226" s="7" t="s">
        <v>76</v>
      </c>
      <c r="F226" s="45">
        <v>1910106590</v>
      </c>
      <c r="G226" s="7">
        <v>244</v>
      </c>
      <c r="H226" s="3">
        <v>77</v>
      </c>
      <c r="I226" s="3">
        <v>77</v>
      </c>
    </row>
    <row r="227" spans="2:9" ht="16.5" thickBot="1" x14ac:dyDescent="0.25">
      <c r="B227" s="114" t="s">
        <v>31</v>
      </c>
      <c r="C227" s="26" t="s">
        <v>84</v>
      </c>
      <c r="D227" s="8">
        <v>10</v>
      </c>
      <c r="E227" s="8"/>
      <c r="F227" s="8"/>
      <c r="G227" s="8"/>
      <c r="H227" s="1">
        <v>45</v>
      </c>
      <c r="I227" s="1">
        <v>45</v>
      </c>
    </row>
    <row r="228" spans="2:9" ht="16.5" thickBot="1" x14ac:dyDescent="0.25">
      <c r="B228" s="114" t="s">
        <v>35</v>
      </c>
      <c r="C228" s="26" t="s">
        <v>84</v>
      </c>
      <c r="D228" s="8">
        <v>10</v>
      </c>
      <c r="E228" s="8" t="s">
        <v>73</v>
      </c>
      <c r="F228" s="8"/>
      <c r="G228" s="8"/>
      <c r="H228" s="1">
        <v>45</v>
      </c>
      <c r="I228" s="1">
        <v>45</v>
      </c>
    </row>
    <row r="229" spans="2:9" ht="48" thickBot="1" x14ac:dyDescent="0.25">
      <c r="B229" s="114" t="s">
        <v>57</v>
      </c>
      <c r="C229" s="26" t="s">
        <v>84</v>
      </c>
      <c r="D229" s="8">
        <v>10</v>
      </c>
      <c r="E229" s="8" t="s">
        <v>73</v>
      </c>
      <c r="F229" s="8">
        <v>2230171540</v>
      </c>
      <c r="G229" s="8"/>
      <c r="H229" s="1">
        <v>45</v>
      </c>
      <c r="I229" s="1">
        <v>45</v>
      </c>
    </row>
    <row r="230" spans="2:9" ht="32.25" thickBot="1" x14ac:dyDescent="0.25">
      <c r="B230" s="5" t="s">
        <v>34</v>
      </c>
      <c r="C230" s="28" t="s">
        <v>84</v>
      </c>
      <c r="D230" s="7">
        <v>10</v>
      </c>
      <c r="E230" s="7" t="s">
        <v>73</v>
      </c>
      <c r="F230" s="7">
        <v>2230171540</v>
      </c>
      <c r="G230" s="7">
        <v>313</v>
      </c>
      <c r="H230" s="1">
        <v>45</v>
      </c>
      <c r="I230" s="1">
        <v>45</v>
      </c>
    </row>
    <row r="231" spans="2:9" ht="16.5" thickBot="1" x14ac:dyDescent="0.25">
      <c r="B231" s="151" t="s">
        <v>85</v>
      </c>
      <c r="C231" s="152" t="s">
        <v>86</v>
      </c>
      <c r="D231" s="152"/>
      <c r="E231" s="152"/>
      <c r="F231" s="152"/>
      <c r="G231" s="152"/>
      <c r="H231" s="153">
        <f>SUM(H232+H245)</f>
        <v>11693.3</v>
      </c>
      <c r="I231" s="153">
        <f>SUM(I232+I245)</f>
        <v>11693.3</v>
      </c>
    </row>
    <row r="232" spans="2:9" ht="16.5" thickBot="1" x14ac:dyDescent="0.25">
      <c r="B232" s="114" t="s">
        <v>52</v>
      </c>
      <c r="C232" s="26" t="s">
        <v>86</v>
      </c>
      <c r="D232" s="8" t="s">
        <v>75</v>
      </c>
      <c r="E232" s="8" t="s">
        <v>76</v>
      </c>
      <c r="F232" s="12"/>
      <c r="G232" s="12"/>
      <c r="H232" s="35">
        <f>SUM(H233+H240)</f>
        <v>11458.3</v>
      </c>
      <c r="I232" s="35">
        <f>SUM(I233+I240)</f>
        <v>11458.3</v>
      </c>
    </row>
    <row r="233" spans="2:9" ht="63.75" thickBot="1" x14ac:dyDescent="0.25">
      <c r="B233" s="114" t="s">
        <v>59</v>
      </c>
      <c r="C233" s="26" t="s">
        <v>86</v>
      </c>
      <c r="D233" s="8" t="s">
        <v>75</v>
      </c>
      <c r="E233" s="8" t="s">
        <v>76</v>
      </c>
      <c r="F233" s="11">
        <v>1910101590</v>
      </c>
      <c r="G233" s="8"/>
      <c r="H233" s="34">
        <f>SUM(H234:H239)</f>
        <v>4436.3</v>
      </c>
      <c r="I233" s="34">
        <f>SUM(I234:I239)</f>
        <v>4436.3</v>
      </c>
    </row>
    <row r="234" spans="2:9" ht="48" thickBot="1" x14ac:dyDescent="0.25">
      <c r="B234" s="216" t="s">
        <v>30</v>
      </c>
      <c r="C234" s="28" t="s">
        <v>86</v>
      </c>
      <c r="D234" s="7" t="s">
        <v>75</v>
      </c>
      <c r="E234" s="7" t="s">
        <v>76</v>
      </c>
      <c r="F234" s="45">
        <v>1910101590</v>
      </c>
      <c r="G234" s="7" t="s">
        <v>80</v>
      </c>
      <c r="H234" s="3">
        <v>1332</v>
      </c>
      <c r="I234" s="3">
        <v>1332</v>
      </c>
    </row>
    <row r="235" spans="2:9" ht="48" thickBot="1" x14ac:dyDescent="0.25">
      <c r="B235" s="237" t="s">
        <v>47</v>
      </c>
      <c r="C235" s="28" t="s">
        <v>86</v>
      </c>
      <c r="D235" s="7" t="s">
        <v>75</v>
      </c>
      <c r="E235" s="7" t="s">
        <v>76</v>
      </c>
      <c r="F235" s="45">
        <v>1910101590</v>
      </c>
      <c r="G235" s="7" t="s">
        <v>122</v>
      </c>
      <c r="H235" s="3"/>
      <c r="I235" s="3"/>
    </row>
    <row r="236" spans="2:9" ht="79.5" thickBot="1" x14ac:dyDescent="0.25">
      <c r="B236" s="218" t="s">
        <v>10</v>
      </c>
      <c r="C236" s="28" t="s">
        <v>86</v>
      </c>
      <c r="D236" s="7" t="s">
        <v>75</v>
      </c>
      <c r="E236" s="7" t="s">
        <v>76</v>
      </c>
      <c r="F236" s="45">
        <v>1910101590</v>
      </c>
      <c r="G236" s="7">
        <v>119</v>
      </c>
      <c r="H236" s="3">
        <v>402.3</v>
      </c>
      <c r="I236" s="3">
        <v>402.3</v>
      </c>
    </row>
    <row r="237" spans="2:9" ht="32.25" thickBot="1" x14ac:dyDescent="0.25">
      <c r="B237" s="39" t="s">
        <v>13</v>
      </c>
      <c r="C237" s="28" t="s">
        <v>86</v>
      </c>
      <c r="D237" s="7" t="s">
        <v>75</v>
      </c>
      <c r="E237" s="7" t="s">
        <v>76</v>
      </c>
      <c r="F237" s="45">
        <v>1910101590</v>
      </c>
      <c r="G237" s="7">
        <v>244</v>
      </c>
      <c r="H237" s="3">
        <v>2312</v>
      </c>
      <c r="I237" s="3">
        <v>2312</v>
      </c>
    </row>
    <row r="238" spans="2:9" ht="16.5" thickBot="1" x14ac:dyDescent="0.25">
      <c r="B238" s="39" t="s">
        <v>511</v>
      </c>
      <c r="C238" s="28" t="s">
        <v>86</v>
      </c>
      <c r="D238" s="7" t="s">
        <v>75</v>
      </c>
      <c r="E238" s="7" t="s">
        <v>76</v>
      </c>
      <c r="F238" s="45">
        <v>1910101590</v>
      </c>
      <c r="G238" s="7" t="s">
        <v>496</v>
      </c>
      <c r="H238" s="3">
        <v>298</v>
      </c>
      <c r="I238" s="3">
        <v>298</v>
      </c>
    </row>
    <row r="239" spans="2:9" ht="32.25" thickBot="1" x14ac:dyDescent="0.25">
      <c r="B239" s="216" t="s">
        <v>48</v>
      </c>
      <c r="C239" s="28" t="s">
        <v>86</v>
      </c>
      <c r="D239" s="7" t="s">
        <v>75</v>
      </c>
      <c r="E239" s="7" t="s">
        <v>76</v>
      </c>
      <c r="F239" s="45">
        <v>1910101590</v>
      </c>
      <c r="G239" s="7">
        <v>850</v>
      </c>
      <c r="H239" s="3">
        <v>92</v>
      </c>
      <c r="I239" s="3">
        <v>92</v>
      </c>
    </row>
    <row r="240" spans="2:9" ht="158.25" thickBot="1" x14ac:dyDescent="0.25">
      <c r="B240" s="114" t="s">
        <v>55</v>
      </c>
      <c r="C240" s="26" t="s">
        <v>86</v>
      </c>
      <c r="D240" s="8" t="s">
        <v>75</v>
      </c>
      <c r="E240" s="8" t="s">
        <v>76</v>
      </c>
      <c r="F240" s="11">
        <v>1910106590</v>
      </c>
      <c r="G240" s="8"/>
      <c r="H240" s="1">
        <f>SUM(H241:H244)</f>
        <v>7022</v>
      </c>
      <c r="I240" s="1">
        <f>SUM(I241:I244)</f>
        <v>7022</v>
      </c>
    </row>
    <row r="241" spans="2:9" ht="48" thickBot="1" x14ac:dyDescent="0.25">
      <c r="B241" s="216" t="s">
        <v>56</v>
      </c>
      <c r="C241" s="28" t="s">
        <v>86</v>
      </c>
      <c r="D241" s="7" t="s">
        <v>75</v>
      </c>
      <c r="E241" s="7" t="s">
        <v>76</v>
      </c>
      <c r="F241" s="45">
        <v>1910106590</v>
      </c>
      <c r="G241" s="7">
        <v>111</v>
      </c>
      <c r="H241" s="3">
        <v>5203</v>
      </c>
      <c r="I241" s="3">
        <v>5203</v>
      </c>
    </row>
    <row r="242" spans="2:9" ht="48" thickBot="1" x14ac:dyDescent="0.25">
      <c r="B242" s="216" t="s">
        <v>47</v>
      </c>
      <c r="C242" s="28" t="s">
        <v>86</v>
      </c>
      <c r="D242" s="7" t="s">
        <v>75</v>
      </c>
      <c r="E242" s="7" t="s">
        <v>76</v>
      </c>
      <c r="F242" s="45">
        <v>1910106590</v>
      </c>
      <c r="G242" s="7" t="s">
        <v>122</v>
      </c>
      <c r="H242" s="3">
        <v>0</v>
      </c>
      <c r="I242" s="3">
        <v>0</v>
      </c>
    </row>
    <row r="243" spans="2:9" ht="79.5" thickBot="1" x14ac:dyDescent="0.25">
      <c r="B243" s="218" t="s">
        <v>10</v>
      </c>
      <c r="C243" s="28" t="s">
        <v>86</v>
      </c>
      <c r="D243" s="7" t="s">
        <v>75</v>
      </c>
      <c r="E243" s="7" t="s">
        <v>76</v>
      </c>
      <c r="F243" s="45">
        <v>1910106590</v>
      </c>
      <c r="G243" s="7">
        <v>119</v>
      </c>
      <c r="H243" s="3">
        <v>1571</v>
      </c>
      <c r="I243" s="3">
        <v>1571</v>
      </c>
    </row>
    <row r="244" spans="2:9" ht="32.25" thickBot="1" x14ac:dyDescent="0.25">
      <c r="B244" s="39" t="s">
        <v>13</v>
      </c>
      <c r="C244" s="28" t="s">
        <v>86</v>
      </c>
      <c r="D244" s="7" t="s">
        <v>75</v>
      </c>
      <c r="E244" s="7" t="s">
        <v>76</v>
      </c>
      <c r="F244" s="45">
        <v>1910106590</v>
      </c>
      <c r="G244" s="7">
        <v>244</v>
      </c>
      <c r="H244" s="3">
        <v>248</v>
      </c>
      <c r="I244" s="3">
        <v>248</v>
      </c>
    </row>
    <row r="245" spans="2:9" ht="16.5" thickBot="1" x14ac:dyDescent="0.25">
      <c r="B245" s="114" t="s">
        <v>31</v>
      </c>
      <c r="C245" s="26" t="s">
        <v>86</v>
      </c>
      <c r="D245" s="8">
        <v>10</v>
      </c>
      <c r="E245" s="8"/>
      <c r="F245" s="8"/>
      <c r="G245" s="8"/>
      <c r="H245" s="1">
        <v>235</v>
      </c>
      <c r="I245" s="1">
        <v>235</v>
      </c>
    </row>
    <row r="246" spans="2:9" ht="16.5" thickBot="1" x14ac:dyDescent="0.25">
      <c r="B246" s="114" t="s">
        <v>35</v>
      </c>
      <c r="C246" s="26" t="s">
        <v>86</v>
      </c>
      <c r="D246" s="8">
        <v>10</v>
      </c>
      <c r="E246" s="8" t="s">
        <v>73</v>
      </c>
      <c r="F246" s="8"/>
      <c r="G246" s="8"/>
      <c r="H246" s="1">
        <v>235</v>
      </c>
      <c r="I246" s="1">
        <v>235</v>
      </c>
    </row>
    <row r="247" spans="2:9" ht="48" thickBot="1" x14ac:dyDescent="0.25">
      <c r="B247" s="114" t="s">
        <v>57</v>
      </c>
      <c r="C247" s="26" t="s">
        <v>86</v>
      </c>
      <c r="D247" s="8">
        <v>10</v>
      </c>
      <c r="E247" s="8" t="s">
        <v>73</v>
      </c>
      <c r="F247" s="8">
        <v>2230171540</v>
      </c>
      <c r="G247" s="8"/>
      <c r="H247" s="1">
        <v>235</v>
      </c>
      <c r="I247" s="1">
        <v>235</v>
      </c>
    </row>
    <row r="248" spans="2:9" ht="32.25" thickBot="1" x14ac:dyDescent="0.25">
      <c r="B248" s="5" t="s">
        <v>34</v>
      </c>
      <c r="C248" s="28" t="s">
        <v>86</v>
      </c>
      <c r="D248" s="7">
        <v>10</v>
      </c>
      <c r="E248" s="7" t="s">
        <v>73</v>
      </c>
      <c r="F248" s="7">
        <v>2230171540</v>
      </c>
      <c r="G248" s="7">
        <v>313</v>
      </c>
      <c r="H248" s="1">
        <v>235</v>
      </c>
      <c r="I248" s="1">
        <v>235</v>
      </c>
    </row>
    <row r="249" spans="2:9" ht="32.25" thickBot="1" x14ac:dyDescent="0.25">
      <c r="B249" s="151" t="s">
        <v>87</v>
      </c>
      <c r="C249" s="152" t="s">
        <v>88</v>
      </c>
      <c r="D249" s="152"/>
      <c r="E249" s="152"/>
      <c r="F249" s="152"/>
      <c r="G249" s="152"/>
      <c r="H249" s="153">
        <f>SUM(H250+H263)</f>
        <v>2804.7</v>
      </c>
      <c r="I249" s="153">
        <f>SUM(I250+I263)</f>
        <v>2804.7</v>
      </c>
    </row>
    <row r="250" spans="2:9" ht="16.5" thickBot="1" x14ac:dyDescent="0.25">
      <c r="B250" s="114" t="s">
        <v>52</v>
      </c>
      <c r="C250" s="26" t="s">
        <v>88</v>
      </c>
      <c r="D250" s="8" t="s">
        <v>75</v>
      </c>
      <c r="E250" s="8" t="s">
        <v>76</v>
      </c>
      <c r="F250" s="12"/>
      <c r="G250" s="12"/>
      <c r="H250" s="35">
        <f>SUM(H251+H258)</f>
        <v>2765.7</v>
      </c>
      <c r="I250" s="35">
        <f>SUM(I251+I258)</f>
        <v>2765.7</v>
      </c>
    </row>
    <row r="251" spans="2:9" ht="63.75" thickBot="1" x14ac:dyDescent="0.25">
      <c r="B251" s="114" t="s">
        <v>59</v>
      </c>
      <c r="C251" s="26" t="s">
        <v>88</v>
      </c>
      <c r="D251" s="8" t="s">
        <v>75</v>
      </c>
      <c r="E251" s="8" t="s">
        <v>76</v>
      </c>
      <c r="F251" s="11">
        <v>1910101590</v>
      </c>
      <c r="G251" s="8"/>
      <c r="H251" s="34">
        <f>SUM(H252+H254+H255+H257+H253+H256)</f>
        <v>1482.3</v>
      </c>
      <c r="I251" s="34">
        <f>SUM(I252+I254+I255+I257+I253+I256)</f>
        <v>1482.3</v>
      </c>
    </row>
    <row r="252" spans="2:9" ht="48" thickBot="1" x14ac:dyDescent="0.25">
      <c r="B252" s="216" t="s">
        <v>30</v>
      </c>
      <c r="C252" s="28" t="s">
        <v>88</v>
      </c>
      <c r="D252" s="7" t="s">
        <v>75</v>
      </c>
      <c r="E252" s="7" t="s">
        <v>76</v>
      </c>
      <c r="F252" s="45">
        <v>1910101590</v>
      </c>
      <c r="G252" s="7" t="s">
        <v>80</v>
      </c>
      <c r="H252" s="3">
        <v>723</v>
      </c>
      <c r="I252" s="3">
        <v>723</v>
      </c>
    </row>
    <row r="253" spans="2:9" ht="48" thickBot="1" x14ac:dyDescent="0.25">
      <c r="B253" s="216" t="s">
        <v>47</v>
      </c>
      <c r="C253" s="28" t="s">
        <v>88</v>
      </c>
      <c r="D253" s="7" t="s">
        <v>75</v>
      </c>
      <c r="E253" s="7" t="s">
        <v>76</v>
      </c>
      <c r="F253" s="45">
        <v>1910101590</v>
      </c>
      <c r="G253" s="7" t="s">
        <v>122</v>
      </c>
      <c r="H253" s="3"/>
      <c r="I253" s="3"/>
    </row>
    <row r="254" spans="2:9" ht="79.5" thickBot="1" x14ac:dyDescent="0.25">
      <c r="B254" s="218" t="s">
        <v>10</v>
      </c>
      <c r="C254" s="28" t="s">
        <v>88</v>
      </c>
      <c r="D254" s="7" t="s">
        <v>75</v>
      </c>
      <c r="E254" s="7" t="s">
        <v>76</v>
      </c>
      <c r="F254" s="45">
        <v>1910101590</v>
      </c>
      <c r="G254" s="7">
        <v>119</v>
      </c>
      <c r="H254" s="3">
        <v>218.3</v>
      </c>
      <c r="I254" s="3">
        <v>218.3</v>
      </c>
    </row>
    <row r="255" spans="2:9" ht="32.25" thickBot="1" x14ac:dyDescent="0.25">
      <c r="B255" s="39" t="s">
        <v>13</v>
      </c>
      <c r="C255" s="28" t="s">
        <v>88</v>
      </c>
      <c r="D255" s="7" t="s">
        <v>75</v>
      </c>
      <c r="E255" s="7" t="s">
        <v>76</v>
      </c>
      <c r="F255" s="45">
        <v>1910101590</v>
      </c>
      <c r="G255" s="7">
        <v>244</v>
      </c>
      <c r="H255" s="3">
        <v>403</v>
      </c>
      <c r="I255" s="3">
        <v>403</v>
      </c>
    </row>
    <row r="256" spans="2:9" ht="16.5" thickBot="1" x14ac:dyDescent="0.25">
      <c r="B256" s="39" t="s">
        <v>511</v>
      </c>
      <c r="C256" s="28" t="s">
        <v>88</v>
      </c>
      <c r="D256" s="7" t="s">
        <v>75</v>
      </c>
      <c r="E256" s="7" t="s">
        <v>76</v>
      </c>
      <c r="F256" s="45">
        <v>1910101590</v>
      </c>
      <c r="G256" s="7" t="s">
        <v>496</v>
      </c>
      <c r="H256" s="3">
        <v>100</v>
      </c>
      <c r="I256" s="3">
        <v>100</v>
      </c>
    </row>
    <row r="257" spans="2:9" ht="32.25" thickBot="1" x14ac:dyDescent="0.25">
      <c r="B257" s="216" t="s">
        <v>48</v>
      </c>
      <c r="C257" s="28" t="s">
        <v>88</v>
      </c>
      <c r="D257" s="7" t="s">
        <v>75</v>
      </c>
      <c r="E257" s="7" t="s">
        <v>76</v>
      </c>
      <c r="F257" s="45">
        <v>1910101590</v>
      </c>
      <c r="G257" s="7">
        <v>850</v>
      </c>
      <c r="H257" s="3">
        <v>38</v>
      </c>
      <c r="I257" s="3">
        <v>38</v>
      </c>
    </row>
    <row r="258" spans="2:9" ht="158.25" thickBot="1" x14ac:dyDescent="0.25">
      <c r="B258" s="114" t="s">
        <v>55</v>
      </c>
      <c r="C258" s="26" t="s">
        <v>88</v>
      </c>
      <c r="D258" s="8" t="s">
        <v>75</v>
      </c>
      <c r="E258" s="8" t="s">
        <v>76</v>
      </c>
      <c r="F258" s="11">
        <v>1910106590</v>
      </c>
      <c r="G258" s="8"/>
      <c r="H258" s="1">
        <f>SUM(H259:H262)</f>
        <v>1283.4000000000001</v>
      </c>
      <c r="I258" s="1">
        <f>SUM(I259:I262)</f>
        <v>1283.4000000000001</v>
      </c>
    </row>
    <row r="259" spans="2:9" ht="48" thickBot="1" x14ac:dyDescent="0.25">
      <c r="B259" s="216" t="s">
        <v>56</v>
      </c>
      <c r="C259" s="28" t="s">
        <v>88</v>
      </c>
      <c r="D259" s="7" t="s">
        <v>75</v>
      </c>
      <c r="E259" s="7" t="s">
        <v>76</v>
      </c>
      <c r="F259" s="45">
        <v>1910106590</v>
      </c>
      <c r="G259" s="7">
        <v>111</v>
      </c>
      <c r="H259" s="3">
        <v>956</v>
      </c>
      <c r="I259" s="3">
        <v>956</v>
      </c>
    </row>
    <row r="260" spans="2:9" ht="48" thickBot="1" x14ac:dyDescent="0.25">
      <c r="B260" s="216" t="s">
        <v>47</v>
      </c>
      <c r="C260" s="28" t="s">
        <v>88</v>
      </c>
      <c r="D260" s="7" t="s">
        <v>75</v>
      </c>
      <c r="E260" s="7" t="s">
        <v>76</v>
      </c>
      <c r="F260" s="45">
        <v>1910106590</v>
      </c>
      <c r="G260" s="7" t="s">
        <v>122</v>
      </c>
      <c r="H260" s="3">
        <v>0</v>
      </c>
      <c r="I260" s="3">
        <v>0</v>
      </c>
    </row>
    <row r="261" spans="2:9" ht="79.5" thickBot="1" x14ac:dyDescent="0.25">
      <c r="B261" s="218" t="s">
        <v>10</v>
      </c>
      <c r="C261" s="28" t="s">
        <v>88</v>
      </c>
      <c r="D261" s="7" t="s">
        <v>75</v>
      </c>
      <c r="E261" s="7" t="s">
        <v>76</v>
      </c>
      <c r="F261" s="45">
        <v>1910106590</v>
      </c>
      <c r="G261" s="7">
        <v>119</v>
      </c>
      <c r="H261" s="3">
        <v>289</v>
      </c>
      <c r="I261" s="3">
        <v>289</v>
      </c>
    </row>
    <row r="262" spans="2:9" ht="32.25" thickBot="1" x14ac:dyDescent="0.25">
      <c r="B262" s="39" t="s">
        <v>13</v>
      </c>
      <c r="C262" s="28" t="s">
        <v>88</v>
      </c>
      <c r="D262" s="7" t="s">
        <v>75</v>
      </c>
      <c r="E262" s="7" t="s">
        <v>76</v>
      </c>
      <c r="F262" s="45">
        <v>1910106590</v>
      </c>
      <c r="G262" s="7">
        <v>244</v>
      </c>
      <c r="H262" s="3">
        <v>38.4</v>
      </c>
      <c r="I262" s="3">
        <v>38.4</v>
      </c>
    </row>
    <row r="263" spans="2:9" ht="16.5" thickBot="1" x14ac:dyDescent="0.25">
      <c r="B263" s="114" t="s">
        <v>31</v>
      </c>
      <c r="C263" s="26" t="s">
        <v>88</v>
      </c>
      <c r="D263" s="8">
        <v>10</v>
      </c>
      <c r="E263" s="8" t="s">
        <v>73</v>
      </c>
      <c r="F263" s="8"/>
      <c r="G263" s="8"/>
      <c r="H263" s="1">
        <v>39</v>
      </c>
      <c r="I263" s="1">
        <v>39</v>
      </c>
    </row>
    <row r="264" spans="2:9" ht="16.5" thickBot="1" x14ac:dyDescent="0.25">
      <c r="B264" s="114" t="s">
        <v>35</v>
      </c>
      <c r="C264" s="26" t="s">
        <v>88</v>
      </c>
      <c r="D264" s="8">
        <v>10</v>
      </c>
      <c r="E264" s="8" t="s">
        <v>73</v>
      </c>
      <c r="F264" s="8"/>
      <c r="G264" s="8"/>
      <c r="H264" s="1">
        <v>39</v>
      </c>
      <c r="I264" s="1">
        <v>39</v>
      </c>
    </row>
    <row r="265" spans="2:9" ht="48" thickBot="1" x14ac:dyDescent="0.25">
      <c r="B265" s="114" t="s">
        <v>57</v>
      </c>
      <c r="C265" s="26" t="s">
        <v>88</v>
      </c>
      <c r="D265" s="8">
        <v>10</v>
      </c>
      <c r="E265" s="8" t="s">
        <v>73</v>
      </c>
      <c r="F265" s="8">
        <v>2230171540</v>
      </c>
      <c r="G265" s="8"/>
      <c r="H265" s="1">
        <v>39</v>
      </c>
      <c r="I265" s="1">
        <v>39</v>
      </c>
    </row>
    <row r="266" spans="2:9" ht="32.25" thickBot="1" x14ac:dyDescent="0.25">
      <c r="B266" s="5" t="s">
        <v>34</v>
      </c>
      <c r="C266" s="28" t="s">
        <v>88</v>
      </c>
      <c r="D266" s="7">
        <v>10</v>
      </c>
      <c r="E266" s="7" t="s">
        <v>73</v>
      </c>
      <c r="F266" s="7">
        <v>2230171540</v>
      </c>
      <c r="G266" s="7">
        <v>313</v>
      </c>
      <c r="H266" s="3">
        <v>39</v>
      </c>
      <c r="I266" s="3">
        <v>39</v>
      </c>
    </row>
    <row r="267" spans="2:9" ht="32.25" thickBot="1" x14ac:dyDescent="0.25">
      <c r="B267" s="151" t="s">
        <v>89</v>
      </c>
      <c r="C267" s="152" t="s">
        <v>90</v>
      </c>
      <c r="D267" s="152"/>
      <c r="E267" s="152"/>
      <c r="F267" s="152"/>
      <c r="G267" s="152"/>
      <c r="H267" s="153">
        <f>SUM(H268+H281)</f>
        <v>3097.3</v>
      </c>
      <c r="I267" s="153">
        <f>SUM(I268+I281)</f>
        <v>3097.3</v>
      </c>
    </row>
    <row r="268" spans="2:9" ht="16.5" thickBot="1" x14ac:dyDescent="0.25">
      <c r="B268" s="114" t="s">
        <v>52</v>
      </c>
      <c r="C268" s="26" t="s">
        <v>90</v>
      </c>
      <c r="D268" s="8" t="s">
        <v>75</v>
      </c>
      <c r="E268" s="8" t="s">
        <v>76</v>
      </c>
      <c r="F268" s="12"/>
      <c r="G268" s="12"/>
      <c r="H268" s="35">
        <f>SUM(H269+H276)</f>
        <v>3059.3</v>
      </c>
      <c r="I268" s="35">
        <f>SUM(I269+I276)</f>
        <v>3059.3</v>
      </c>
    </row>
    <row r="269" spans="2:9" ht="63.75" thickBot="1" x14ac:dyDescent="0.25">
      <c r="B269" s="114" t="s">
        <v>59</v>
      </c>
      <c r="C269" s="26" t="s">
        <v>90</v>
      </c>
      <c r="D269" s="8" t="s">
        <v>75</v>
      </c>
      <c r="E269" s="8" t="s">
        <v>76</v>
      </c>
      <c r="F269" s="11">
        <v>1910101590</v>
      </c>
      <c r="G269" s="8"/>
      <c r="H269" s="34">
        <f>SUM(H270+H272+H273+H275+H271+H274)</f>
        <v>1760.9</v>
      </c>
      <c r="I269" s="34">
        <f>SUM(I270+I272+I273+I275+I271+I274)</f>
        <v>1760.9</v>
      </c>
    </row>
    <row r="270" spans="2:9" ht="48" thickBot="1" x14ac:dyDescent="0.25">
      <c r="B270" s="216" t="s">
        <v>30</v>
      </c>
      <c r="C270" s="28" t="s">
        <v>90</v>
      </c>
      <c r="D270" s="7" t="s">
        <v>75</v>
      </c>
      <c r="E270" s="7" t="s">
        <v>76</v>
      </c>
      <c r="F270" s="45">
        <v>1910101590</v>
      </c>
      <c r="G270" s="7" t="s">
        <v>80</v>
      </c>
      <c r="H270" s="3">
        <v>780</v>
      </c>
      <c r="I270" s="3">
        <v>780</v>
      </c>
    </row>
    <row r="271" spans="2:9" ht="48" thickBot="1" x14ac:dyDescent="0.25">
      <c r="B271" s="216" t="s">
        <v>47</v>
      </c>
      <c r="C271" s="28" t="s">
        <v>90</v>
      </c>
      <c r="D271" s="7" t="s">
        <v>75</v>
      </c>
      <c r="E271" s="7" t="s">
        <v>76</v>
      </c>
      <c r="F271" s="45">
        <v>1910101590</v>
      </c>
      <c r="G271" s="7" t="s">
        <v>122</v>
      </c>
      <c r="H271" s="3"/>
      <c r="I271" s="3"/>
    </row>
    <row r="272" spans="2:9" ht="79.5" thickBot="1" x14ac:dyDescent="0.25">
      <c r="B272" s="218" t="s">
        <v>10</v>
      </c>
      <c r="C272" s="28" t="s">
        <v>90</v>
      </c>
      <c r="D272" s="7" t="s">
        <v>75</v>
      </c>
      <c r="E272" s="7" t="s">
        <v>76</v>
      </c>
      <c r="F272" s="45">
        <v>1910101590</v>
      </c>
      <c r="G272" s="7">
        <v>119</v>
      </c>
      <c r="H272" s="3">
        <v>235.9</v>
      </c>
      <c r="I272" s="3">
        <v>235.9</v>
      </c>
    </row>
    <row r="273" spans="2:9" ht="32.25" thickBot="1" x14ac:dyDescent="0.25">
      <c r="B273" s="39" t="s">
        <v>13</v>
      </c>
      <c r="C273" s="28" t="s">
        <v>90</v>
      </c>
      <c r="D273" s="7" t="s">
        <v>75</v>
      </c>
      <c r="E273" s="7" t="s">
        <v>76</v>
      </c>
      <c r="F273" s="45">
        <v>1910101590</v>
      </c>
      <c r="G273" s="7">
        <v>244</v>
      </c>
      <c r="H273" s="3">
        <v>579</v>
      </c>
      <c r="I273" s="3">
        <v>579</v>
      </c>
    </row>
    <row r="274" spans="2:9" ht="16.5" thickBot="1" x14ac:dyDescent="0.25">
      <c r="B274" s="39" t="s">
        <v>511</v>
      </c>
      <c r="C274" s="28" t="s">
        <v>90</v>
      </c>
      <c r="D274" s="7" t="s">
        <v>75</v>
      </c>
      <c r="E274" s="7" t="s">
        <v>76</v>
      </c>
      <c r="F274" s="45">
        <v>1910101590</v>
      </c>
      <c r="G274" s="7" t="s">
        <v>496</v>
      </c>
      <c r="H274" s="3">
        <v>138</v>
      </c>
      <c r="I274" s="3">
        <v>138</v>
      </c>
    </row>
    <row r="275" spans="2:9" ht="32.25" thickBot="1" x14ac:dyDescent="0.25">
      <c r="B275" s="216" t="s">
        <v>48</v>
      </c>
      <c r="C275" s="28" t="s">
        <v>90</v>
      </c>
      <c r="D275" s="7" t="s">
        <v>75</v>
      </c>
      <c r="E275" s="7" t="s">
        <v>76</v>
      </c>
      <c r="F275" s="45">
        <v>1910101590</v>
      </c>
      <c r="G275" s="7">
        <v>850</v>
      </c>
      <c r="H275" s="3">
        <v>28</v>
      </c>
      <c r="I275" s="3">
        <v>28</v>
      </c>
    </row>
    <row r="276" spans="2:9" ht="158.25" thickBot="1" x14ac:dyDescent="0.25">
      <c r="B276" s="114" t="s">
        <v>55</v>
      </c>
      <c r="C276" s="26" t="s">
        <v>90</v>
      </c>
      <c r="D276" s="8" t="s">
        <v>75</v>
      </c>
      <c r="E276" s="8" t="s">
        <v>76</v>
      </c>
      <c r="F276" s="11">
        <v>1910106590</v>
      </c>
      <c r="G276" s="8"/>
      <c r="H276" s="1">
        <f>SUM(H277:H280)</f>
        <v>1298.4000000000001</v>
      </c>
      <c r="I276" s="1">
        <f>SUM(I277:I280)</f>
        <v>1298.4000000000001</v>
      </c>
    </row>
    <row r="277" spans="2:9" ht="48" thickBot="1" x14ac:dyDescent="0.25">
      <c r="B277" s="216" t="s">
        <v>56</v>
      </c>
      <c r="C277" s="28" t="s">
        <v>90</v>
      </c>
      <c r="D277" s="7" t="s">
        <v>75</v>
      </c>
      <c r="E277" s="7" t="s">
        <v>76</v>
      </c>
      <c r="F277" s="45">
        <v>1910106590</v>
      </c>
      <c r="G277" s="7">
        <v>111</v>
      </c>
      <c r="H277" s="3">
        <v>968</v>
      </c>
      <c r="I277" s="3">
        <v>968</v>
      </c>
    </row>
    <row r="278" spans="2:9" ht="48" thickBot="1" x14ac:dyDescent="0.25">
      <c r="B278" s="216" t="s">
        <v>47</v>
      </c>
      <c r="C278" s="28" t="s">
        <v>90</v>
      </c>
      <c r="D278" s="7" t="s">
        <v>75</v>
      </c>
      <c r="E278" s="7" t="s">
        <v>76</v>
      </c>
      <c r="F278" s="45">
        <v>1910106590</v>
      </c>
      <c r="G278" s="7" t="s">
        <v>122</v>
      </c>
      <c r="H278" s="3">
        <v>0</v>
      </c>
      <c r="I278" s="3">
        <v>0</v>
      </c>
    </row>
    <row r="279" spans="2:9" ht="79.5" thickBot="1" x14ac:dyDescent="0.25">
      <c r="B279" s="218" t="s">
        <v>10</v>
      </c>
      <c r="C279" s="28" t="s">
        <v>90</v>
      </c>
      <c r="D279" s="7" t="s">
        <v>75</v>
      </c>
      <c r="E279" s="7" t="s">
        <v>76</v>
      </c>
      <c r="F279" s="45">
        <v>1910106590</v>
      </c>
      <c r="G279" s="7">
        <v>119</v>
      </c>
      <c r="H279" s="3">
        <v>292</v>
      </c>
      <c r="I279" s="3">
        <v>292</v>
      </c>
    </row>
    <row r="280" spans="2:9" ht="32.25" thickBot="1" x14ac:dyDescent="0.25">
      <c r="B280" s="39" t="s">
        <v>13</v>
      </c>
      <c r="C280" s="28" t="s">
        <v>90</v>
      </c>
      <c r="D280" s="7" t="s">
        <v>75</v>
      </c>
      <c r="E280" s="7" t="s">
        <v>76</v>
      </c>
      <c r="F280" s="45">
        <v>1910106590</v>
      </c>
      <c r="G280" s="7">
        <v>244</v>
      </c>
      <c r="H280" s="3">
        <v>38.4</v>
      </c>
      <c r="I280" s="3">
        <v>38.4</v>
      </c>
    </row>
    <row r="281" spans="2:9" ht="16.5" thickBot="1" x14ac:dyDescent="0.25">
      <c r="B281" s="114" t="s">
        <v>31</v>
      </c>
      <c r="C281" s="26" t="s">
        <v>90</v>
      </c>
      <c r="D281" s="8">
        <v>10</v>
      </c>
      <c r="E281" s="8" t="s">
        <v>73</v>
      </c>
      <c r="F281" s="8"/>
      <c r="G281" s="8"/>
      <c r="H281" s="1">
        <v>38</v>
      </c>
      <c r="I281" s="1">
        <v>38</v>
      </c>
    </row>
    <row r="282" spans="2:9" ht="16.5" thickBot="1" x14ac:dyDescent="0.25">
      <c r="B282" s="114" t="s">
        <v>35</v>
      </c>
      <c r="C282" s="26" t="s">
        <v>90</v>
      </c>
      <c r="D282" s="8">
        <v>10</v>
      </c>
      <c r="E282" s="8" t="s">
        <v>73</v>
      </c>
      <c r="F282" s="8"/>
      <c r="G282" s="8"/>
      <c r="H282" s="1">
        <v>38</v>
      </c>
      <c r="I282" s="1">
        <v>38</v>
      </c>
    </row>
    <row r="283" spans="2:9" ht="48" thickBot="1" x14ac:dyDescent="0.25">
      <c r="B283" s="114" t="s">
        <v>57</v>
      </c>
      <c r="C283" s="26" t="s">
        <v>90</v>
      </c>
      <c r="D283" s="8">
        <v>10</v>
      </c>
      <c r="E283" s="8" t="s">
        <v>73</v>
      </c>
      <c r="F283" s="8">
        <v>2230171540</v>
      </c>
      <c r="G283" s="8"/>
      <c r="H283" s="1">
        <v>38</v>
      </c>
      <c r="I283" s="1">
        <v>38</v>
      </c>
    </row>
    <row r="284" spans="2:9" ht="32.25" thickBot="1" x14ac:dyDescent="0.25">
      <c r="B284" s="5" t="s">
        <v>34</v>
      </c>
      <c r="C284" s="28" t="s">
        <v>90</v>
      </c>
      <c r="D284" s="7">
        <v>10</v>
      </c>
      <c r="E284" s="7" t="s">
        <v>73</v>
      </c>
      <c r="F284" s="7">
        <v>2230171540</v>
      </c>
      <c r="G284" s="7">
        <v>313</v>
      </c>
      <c r="H284" s="1">
        <v>38</v>
      </c>
      <c r="I284" s="1">
        <v>38</v>
      </c>
    </row>
    <row r="285" spans="2:9" ht="16.5" thickBot="1" x14ac:dyDescent="0.25">
      <c r="B285" s="151" t="s">
        <v>91</v>
      </c>
      <c r="C285" s="152" t="s">
        <v>92</v>
      </c>
      <c r="D285" s="152"/>
      <c r="E285" s="152"/>
      <c r="F285" s="152"/>
      <c r="G285" s="152"/>
      <c r="H285" s="153">
        <f>SUM(H286+H299)</f>
        <v>3043.1</v>
      </c>
      <c r="I285" s="153">
        <f>SUM(I286+I299)</f>
        <v>3043.1</v>
      </c>
    </row>
    <row r="286" spans="2:9" ht="16.5" thickBot="1" x14ac:dyDescent="0.25">
      <c r="B286" s="114" t="s">
        <v>52</v>
      </c>
      <c r="C286" s="26" t="s">
        <v>92</v>
      </c>
      <c r="D286" s="8" t="s">
        <v>75</v>
      </c>
      <c r="E286" s="8" t="s">
        <v>76</v>
      </c>
      <c r="F286" s="12"/>
      <c r="G286" s="12"/>
      <c r="H286" s="35">
        <f>SUM(H287+H294)</f>
        <v>3010.1</v>
      </c>
      <c r="I286" s="35">
        <f>SUM(I287+I294)</f>
        <v>3010.1</v>
      </c>
    </row>
    <row r="287" spans="2:9" ht="63.75" thickBot="1" x14ac:dyDescent="0.25">
      <c r="B287" s="114" t="s">
        <v>59</v>
      </c>
      <c r="C287" s="26" t="s">
        <v>92</v>
      </c>
      <c r="D287" s="8" t="s">
        <v>75</v>
      </c>
      <c r="E287" s="8" t="s">
        <v>76</v>
      </c>
      <c r="F287" s="11">
        <v>1910101590</v>
      </c>
      <c r="G287" s="8"/>
      <c r="H287" s="34">
        <f>SUM(H288+H290+H291+H293+H289+H292)</f>
        <v>1622.1</v>
      </c>
      <c r="I287" s="34">
        <f>SUM(I288+I290+I291+I293+I289+I292)</f>
        <v>1622.1</v>
      </c>
    </row>
    <row r="288" spans="2:9" ht="48" thickBot="1" x14ac:dyDescent="0.25">
      <c r="B288" s="216" t="s">
        <v>30</v>
      </c>
      <c r="C288" s="28" t="s">
        <v>92</v>
      </c>
      <c r="D288" s="7" t="s">
        <v>75</v>
      </c>
      <c r="E288" s="7" t="s">
        <v>76</v>
      </c>
      <c r="F288" s="45">
        <v>1910101590</v>
      </c>
      <c r="G288" s="7" t="s">
        <v>80</v>
      </c>
      <c r="H288" s="3">
        <v>771</v>
      </c>
      <c r="I288" s="3">
        <v>771</v>
      </c>
    </row>
    <row r="289" spans="2:9" ht="48" thickBot="1" x14ac:dyDescent="0.25">
      <c r="B289" s="216" t="s">
        <v>47</v>
      </c>
      <c r="C289" s="28" t="s">
        <v>92</v>
      </c>
      <c r="D289" s="7" t="s">
        <v>75</v>
      </c>
      <c r="E289" s="7" t="s">
        <v>76</v>
      </c>
      <c r="F289" s="45">
        <v>1910101590</v>
      </c>
      <c r="G289" s="7" t="s">
        <v>122</v>
      </c>
      <c r="H289" s="3"/>
      <c r="I289" s="3"/>
    </row>
    <row r="290" spans="2:9" ht="79.5" thickBot="1" x14ac:dyDescent="0.25">
      <c r="B290" s="218" t="s">
        <v>10</v>
      </c>
      <c r="C290" s="28" t="s">
        <v>92</v>
      </c>
      <c r="D290" s="7" t="s">
        <v>75</v>
      </c>
      <c r="E290" s="7" t="s">
        <v>76</v>
      </c>
      <c r="F290" s="45">
        <v>1910101590</v>
      </c>
      <c r="G290" s="7">
        <v>119</v>
      </c>
      <c r="H290" s="3">
        <v>232.8</v>
      </c>
      <c r="I290" s="3">
        <v>232.8</v>
      </c>
    </row>
    <row r="291" spans="2:9" ht="32.25" thickBot="1" x14ac:dyDescent="0.25">
      <c r="B291" s="39" t="s">
        <v>13</v>
      </c>
      <c r="C291" s="28" t="s">
        <v>92</v>
      </c>
      <c r="D291" s="7" t="s">
        <v>75</v>
      </c>
      <c r="E291" s="7" t="s">
        <v>76</v>
      </c>
      <c r="F291" s="45">
        <v>1910101590</v>
      </c>
      <c r="G291" s="7">
        <v>244</v>
      </c>
      <c r="H291" s="3">
        <v>436</v>
      </c>
      <c r="I291" s="3">
        <v>436</v>
      </c>
    </row>
    <row r="292" spans="2:9" ht="16.5" thickBot="1" x14ac:dyDescent="0.25">
      <c r="B292" s="39" t="s">
        <v>511</v>
      </c>
      <c r="C292" s="28" t="s">
        <v>92</v>
      </c>
      <c r="D292" s="7" t="s">
        <v>75</v>
      </c>
      <c r="E292" s="7" t="s">
        <v>76</v>
      </c>
      <c r="F292" s="45">
        <v>1910101590</v>
      </c>
      <c r="G292" s="7" t="s">
        <v>496</v>
      </c>
      <c r="H292" s="3">
        <v>132</v>
      </c>
      <c r="I292" s="3">
        <v>132</v>
      </c>
    </row>
    <row r="293" spans="2:9" ht="32.25" thickBot="1" x14ac:dyDescent="0.25">
      <c r="B293" s="216" t="s">
        <v>48</v>
      </c>
      <c r="C293" s="28" t="s">
        <v>92</v>
      </c>
      <c r="D293" s="7" t="s">
        <v>75</v>
      </c>
      <c r="E293" s="7" t="s">
        <v>76</v>
      </c>
      <c r="F293" s="45">
        <v>1910101590</v>
      </c>
      <c r="G293" s="7">
        <v>850</v>
      </c>
      <c r="H293" s="3">
        <v>50.3</v>
      </c>
      <c r="I293" s="3">
        <v>50.3</v>
      </c>
    </row>
    <row r="294" spans="2:9" ht="158.25" thickBot="1" x14ac:dyDescent="0.25">
      <c r="B294" s="114" t="s">
        <v>55</v>
      </c>
      <c r="C294" s="26" t="s">
        <v>92</v>
      </c>
      <c r="D294" s="8" t="s">
        <v>75</v>
      </c>
      <c r="E294" s="8" t="s">
        <v>76</v>
      </c>
      <c r="F294" s="11">
        <v>1910106590</v>
      </c>
      <c r="G294" s="8"/>
      <c r="H294" s="1">
        <f>SUM(H295:H298)</f>
        <v>1388</v>
      </c>
      <c r="I294" s="1">
        <f>SUM(I295:I298)</f>
        <v>1388</v>
      </c>
    </row>
    <row r="295" spans="2:9" ht="48" thickBot="1" x14ac:dyDescent="0.25">
      <c r="B295" s="216" t="s">
        <v>56</v>
      </c>
      <c r="C295" s="28" t="s">
        <v>92</v>
      </c>
      <c r="D295" s="7" t="s">
        <v>75</v>
      </c>
      <c r="E295" s="7" t="s">
        <v>76</v>
      </c>
      <c r="F295" s="45">
        <v>1910106590</v>
      </c>
      <c r="G295" s="7">
        <v>111</v>
      </c>
      <c r="H295" s="3">
        <v>1039</v>
      </c>
      <c r="I295" s="3">
        <v>1039</v>
      </c>
    </row>
    <row r="296" spans="2:9" ht="48" thickBot="1" x14ac:dyDescent="0.25">
      <c r="B296" s="216" t="s">
        <v>47</v>
      </c>
      <c r="C296" s="28" t="s">
        <v>92</v>
      </c>
      <c r="D296" s="7" t="s">
        <v>75</v>
      </c>
      <c r="E296" s="7" t="s">
        <v>76</v>
      </c>
      <c r="F296" s="45">
        <v>1910106590</v>
      </c>
      <c r="G296" s="7" t="s">
        <v>122</v>
      </c>
      <c r="H296" s="3">
        <v>0</v>
      </c>
      <c r="I296" s="3">
        <v>0</v>
      </c>
    </row>
    <row r="297" spans="2:9" ht="79.5" thickBot="1" x14ac:dyDescent="0.25">
      <c r="B297" s="218" t="s">
        <v>10</v>
      </c>
      <c r="C297" s="28" t="s">
        <v>92</v>
      </c>
      <c r="D297" s="7" t="s">
        <v>75</v>
      </c>
      <c r="E297" s="7" t="s">
        <v>76</v>
      </c>
      <c r="F297" s="45">
        <v>1910106590</v>
      </c>
      <c r="G297" s="7">
        <v>119</v>
      </c>
      <c r="H297" s="3">
        <v>314</v>
      </c>
      <c r="I297" s="3">
        <v>314</v>
      </c>
    </row>
    <row r="298" spans="2:9" ht="32.25" thickBot="1" x14ac:dyDescent="0.25">
      <c r="B298" s="39" t="s">
        <v>13</v>
      </c>
      <c r="C298" s="28" t="s">
        <v>92</v>
      </c>
      <c r="D298" s="7" t="s">
        <v>75</v>
      </c>
      <c r="E298" s="7" t="s">
        <v>76</v>
      </c>
      <c r="F298" s="45">
        <v>1910106590</v>
      </c>
      <c r="G298" s="7">
        <v>244</v>
      </c>
      <c r="H298" s="3">
        <v>35</v>
      </c>
      <c r="I298" s="3">
        <v>35</v>
      </c>
    </row>
    <row r="299" spans="2:9" ht="16.5" thickBot="1" x14ac:dyDescent="0.25">
      <c r="B299" s="114" t="s">
        <v>31</v>
      </c>
      <c r="C299" s="26" t="s">
        <v>92</v>
      </c>
      <c r="D299" s="8">
        <v>10</v>
      </c>
      <c r="E299" s="8" t="s">
        <v>73</v>
      </c>
      <c r="F299" s="8"/>
      <c r="G299" s="8"/>
      <c r="H299" s="1">
        <v>33</v>
      </c>
      <c r="I299" s="1">
        <v>33</v>
      </c>
    </row>
    <row r="300" spans="2:9" ht="16.5" thickBot="1" x14ac:dyDescent="0.25">
      <c r="B300" s="114" t="s">
        <v>35</v>
      </c>
      <c r="C300" s="26" t="s">
        <v>92</v>
      </c>
      <c r="D300" s="8">
        <v>10</v>
      </c>
      <c r="E300" s="8" t="s">
        <v>73</v>
      </c>
      <c r="F300" s="8"/>
      <c r="G300" s="8"/>
      <c r="H300" s="1">
        <v>33</v>
      </c>
      <c r="I300" s="1">
        <v>33</v>
      </c>
    </row>
    <row r="301" spans="2:9" ht="48" thickBot="1" x14ac:dyDescent="0.25">
      <c r="B301" s="114" t="s">
        <v>57</v>
      </c>
      <c r="C301" s="26" t="s">
        <v>92</v>
      </c>
      <c r="D301" s="8">
        <v>10</v>
      </c>
      <c r="E301" s="8" t="s">
        <v>73</v>
      </c>
      <c r="F301" s="8">
        <v>2230171540</v>
      </c>
      <c r="G301" s="8"/>
      <c r="H301" s="1">
        <v>33</v>
      </c>
      <c r="I301" s="1">
        <v>33</v>
      </c>
    </row>
    <row r="302" spans="2:9" ht="32.25" thickBot="1" x14ac:dyDescent="0.25">
      <c r="B302" s="5" t="s">
        <v>34</v>
      </c>
      <c r="C302" s="28" t="s">
        <v>92</v>
      </c>
      <c r="D302" s="7">
        <v>10</v>
      </c>
      <c r="E302" s="7" t="s">
        <v>73</v>
      </c>
      <c r="F302" s="7">
        <v>2230171540</v>
      </c>
      <c r="G302" s="7">
        <v>313</v>
      </c>
      <c r="H302" s="1">
        <v>33</v>
      </c>
      <c r="I302" s="1">
        <v>33</v>
      </c>
    </row>
    <row r="303" spans="2:9" ht="32.25" thickBot="1" x14ac:dyDescent="0.25">
      <c r="B303" s="151" t="s">
        <v>93</v>
      </c>
      <c r="C303" s="152" t="s">
        <v>94</v>
      </c>
      <c r="D303" s="152"/>
      <c r="E303" s="152"/>
      <c r="F303" s="152"/>
      <c r="G303" s="152"/>
      <c r="H303" s="153">
        <f>SUM(H304+H317)</f>
        <v>4284.5</v>
      </c>
      <c r="I303" s="153">
        <f>SUM(I304+I317)</f>
        <v>4284.5</v>
      </c>
    </row>
    <row r="304" spans="2:9" ht="16.5" thickBot="1" x14ac:dyDescent="0.25">
      <c r="B304" s="114" t="s">
        <v>52</v>
      </c>
      <c r="C304" s="26" t="s">
        <v>94</v>
      </c>
      <c r="D304" s="8" t="s">
        <v>75</v>
      </c>
      <c r="E304" s="8" t="s">
        <v>76</v>
      </c>
      <c r="F304" s="12"/>
      <c r="G304" s="12"/>
      <c r="H304" s="35">
        <f>SUM(H305+H312)</f>
        <v>4234.5</v>
      </c>
      <c r="I304" s="35">
        <f>SUM(I305+I312)</f>
        <v>4234.5</v>
      </c>
    </row>
    <row r="305" spans="2:9" ht="63.75" thickBot="1" x14ac:dyDescent="0.25">
      <c r="B305" s="114" t="s">
        <v>59</v>
      </c>
      <c r="C305" s="26" t="s">
        <v>94</v>
      </c>
      <c r="D305" s="8" t="s">
        <v>75</v>
      </c>
      <c r="E305" s="8" t="s">
        <v>76</v>
      </c>
      <c r="F305" s="11">
        <v>1910101590</v>
      </c>
      <c r="G305" s="8"/>
      <c r="H305" s="34">
        <f>SUM(H306+H308+H309+H311+H307+H310)</f>
        <v>1859.5</v>
      </c>
      <c r="I305" s="34">
        <f>SUM(I306+I308+I309+I311+I307+I310)</f>
        <v>1859.5</v>
      </c>
    </row>
    <row r="306" spans="2:9" ht="48" thickBot="1" x14ac:dyDescent="0.25">
      <c r="B306" s="216" t="s">
        <v>30</v>
      </c>
      <c r="C306" s="28" t="s">
        <v>94</v>
      </c>
      <c r="D306" s="7" t="s">
        <v>75</v>
      </c>
      <c r="E306" s="7" t="s">
        <v>76</v>
      </c>
      <c r="F306" s="45">
        <v>1910101590</v>
      </c>
      <c r="G306" s="7" t="s">
        <v>80</v>
      </c>
      <c r="H306" s="3">
        <v>975</v>
      </c>
      <c r="I306" s="3">
        <v>975</v>
      </c>
    </row>
    <row r="307" spans="2:9" ht="48" thickBot="1" x14ac:dyDescent="0.25">
      <c r="B307" s="216" t="s">
        <v>47</v>
      </c>
      <c r="C307" s="28" t="s">
        <v>94</v>
      </c>
      <c r="D307" s="7" t="s">
        <v>75</v>
      </c>
      <c r="E307" s="7" t="s">
        <v>76</v>
      </c>
      <c r="F307" s="45">
        <v>1910101590</v>
      </c>
      <c r="G307" s="7" t="s">
        <v>122</v>
      </c>
      <c r="H307" s="3"/>
      <c r="I307" s="3"/>
    </row>
    <row r="308" spans="2:9" ht="79.5" thickBot="1" x14ac:dyDescent="0.25">
      <c r="B308" s="218" t="s">
        <v>10</v>
      </c>
      <c r="C308" s="28" t="s">
        <v>94</v>
      </c>
      <c r="D308" s="7" t="s">
        <v>75</v>
      </c>
      <c r="E308" s="7" t="s">
        <v>76</v>
      </c>
      <c r="F308" s="45">
        <v>1910101590</v>
      </c>
      <c r="G308" s="7">
        <v>119</v>
      </c>
      <c r="H308" s="3">
        <v>294.5</v>
      </c>
      <c r="I308" s="3">
        <v>294.5</v>
      </c>
    </row>
    <row r="309" spans="2:9" ht="32.25" thickBot="1" x14ac:dyDescent="0.25">
      <c r="B309" s="39" t="s">
        <v>13</v>
      </c>
      <c r="C309" s="28" t="s">
        <v>94</v>
      </c>
      <c r="D309" s="7" t="s">
        <v>75</v>
      </c>
      <c r="E309" s="7" t="s">
        <v>76</v>
      </c>
      <c r="F309" s="45">
        <v>1910101590</v>
      </c>
      <c r="G309" s="7">
        <v>244</v>
      </c>
      <c r="H309" s="3">
        <v>429</v>
      </c>
      <c r="I309" s="3">
        <v>429</v>
      </c>
    </row>
    <row r="310" spans="2:9" ht="16.5" thickBot="1" x14ac:dyDescent="0.25">
      <c r="B310" s="39" t="s">
        <v>511</v>
      </c>
      <c r="C310" s="28" t="s">
        <v>94</v>
      </c>
      <c r="D310" s="7" t="s">
        <v>75</v>
      </c>
      <c r="E310" s="7" t="s">
        <v>76</v>
      </c>
      <c r="F310" s="45">
        <v>1910101590</v>
      </c>
      <c r="G310" s="7" t="s">
        <v>496</v>
      </c>
      <c r="H310" s="3">
        <v>150</v>
      </c>
      <c r="I310" s="3">
        <v>150</v>
      </c>
    </row>
    <row r="311" spans="2:9" ht="32.25" thickBot="1" x14ac:dyDescent="0.25">
      <c r="B311" s="216" t="s">
        <v>48</v>
      </c>
      <c r="C311" s="28" t="s">
        <v>94</v>
      </c>
      <c r="D311" s="7" t="s">
        <v>75</v>
      </c>
      <c r="E311" s="7" t="s">
        <v>76</v>
      </c>
      <c r="F311" s="45">
        <v>1910101590</v>
      </c>
      <c r="G311" s="7">
        <v>850</v>
      </c>
      <c r="H311" s="3">
        <v>11</v>
      </c>
      <c r="I311" s="3">
        <v>11</v>
      </c>
    </row>
    <row r="312" spans="2:9" ht="158.25" thickBot="1" x14ac:dyDescent="0.25">
      <c r="B312" s="114" t="s">
        <v>55</v>
      </c>
      <c r="C312" s="26" t="s">
        <v>94</v>
      </c>
      <c r="D312" s="8" t="s">
        <v>75</v>
      </c>
      <c r="E312" s="8" t="s">
        <v>76</v>
      </c>
      <c r="F312" s="11">
        <v>1910106590</v>
      </c>
      <c r="G312" s="8"/>
      <c r="H312" s="1">
        <f>SUM(H313:H316)</f>
        <v>2375</v>
      </c>
      <c r="I312" s="1">
        <f>SUM(I313:I316)</f>
        <v>2375</v>
      </c>
    </row>
    <row r="313" spans="2:9" ht="48" thickBot="1" x14ac:dyDescent="0.25">
      <c r="B313" s="216" t="s">
        <v>56</v>
      </c>
      <c r="C313" s="28" t="s">
        <v>94</v>
      </c>
      <c r="D313" s="7" t="s">
        <v>75</v>
      </c>
      <c r="E313" s="7" t="s">
        <v>76</v>
      </c>
      <c r="F313" s="45">
        <v>1910106590</v>
      </c>
      <c r="G313" s="7">
        <v>111</v>
      </c>
      <c r="H313" s="3">
        <v>1796</v>
      </c>
      <c r="I313" s="3">
        <v>1796</v>
      </c>
    </row>
    <row r="314" spans="2:9" ht="48" thickBot="1" x14ac:dyDescent="0.25">
      <c r="B314" s="216" t="s">
        <v>47</v>
      </c>
      <c r="C314" s="28" t="s">
        <v>94</v>
      </c>
      <c r="D314" s="7" t="s">
        <v>75</v>
      </c>
      <c r="E314" s="7" t="s">
        <v>76</v>
      </c>
      <c r="F314" s="45">
        <v>1910106590</v>
      </c>
      <c r="G314" s="7" t="s">
        <v>122</v>
      </c>
      <c r="H314" s="3">
        <v>0</v>
      </c>
      <c r="I314" s="3">
        <v>0</v>
      </c>
    </row>
    <row r="315" spans="2:9" ht="79.5" thickBot="1" x14ac:dyDescent="0.25">
      <c r="B315" s="218" t="s">
        <v>10</v>
      </c>
      <c r="C315" s="28" t="s">
        <v>94</v>
      </c>
      <c r="D315" s="7" t="s">
        <v>75</v>
      </c>
      <c r="E315" s="7" t="s">
        <v>76</v>
      </c>
      <c r="F315" s="45">
        <v>1910106590</v>
      </c>
      <c r="G315" s="7">
        <v>119</v>
      </c>
      <c r="H315" s="3">
        <v>542</v>
      </c>
      <c r="I315" s="3">
        <v>542</v>
      </c>
    </row>
    <row r="316" spans="2:9" ht="32.25" thickBot="1" x14ac:dyDescent="0.25">
      <c r="B316" s="39" t="s">
        <v>13</v>
      </c>
      <c r="C316" s="28" t="s">
        <v>94</v>
      </c>
      <c r="D316" s="7" t="s">
        <v>75</v>
      </c>
      <c r="E316" s="7" t="s">
        <v>76</v>
      </c>
      <c r="F316" s="45">
        <v>1910106590</v>
      </c>
      <c r="G316" s="7">
        <v>244</v>
      </c>
      <c r="H316" s="3">
        <v>37</v>
      </c>
      <c r="I316" s="3">
        <v>37</v>
      </c>
    </row>
    <row r="317" spans="2:9" ht="16.5" thickBot="1" x14ac:dyDescent="0.25">
      <c r="B317" s="114" t="s">
        <v>31</v>
      </c>
      <c r="C317" s="26" t="s">
        <v>94</v>
      </c>
      <c r="D317" s="8">
        <v>10</v>
      </c>
      <c r="E317" s="8" t="s">
        <v>73</v>
      </c>
      <c r="F317" s="8"/>
      <c r="G317" s="8"/>
      <c r="H317" s="1">
        <v>50</v>
      </c>
      <c r="I317" s="1">
        <v>50</v>
      </c>
    </row>
    <row r="318" spans="2:9" ht="16.5" thickBot="1" x14ac:dyDescent="0.25">
      <c r="B318" s="114" t="s">
        <v>35</v>
      </c>
      <c r="C318" s="26" t="s">
        <v>94</v>
      </c>
      <c r="D318" s="8">
        <v>10</v>
      </c>
      <c r="E318" s="8" t="s">
        <v>73</v>
      </c>
      <c r="F318" s="8"/>
      <c r="G318" s="8"/>
      <c r="H318" s="1">
        <v>50</v>
      </c>
      <c r="I318" s="1">
        <v>50</v>
      </c>
    </row>
    <row r="319" spans="2:9" ht="48" thickBot="1" x14ac:dyDescent="0.25">
      <c r="B319" s="114" t="s">
        <v>57</v>
      </c>
      <c r="C319" s="26" t="s">
        <v>94</v>
      </c>
      <c r="D319" s="8">
        <v>10</v>
      </c>
      <c r="E319" s="8" t="s">
        <v>73</v>
      </c>
      <c r="F319" s="8">
        <v>2230171540</v>
      </c>
      <c r="G319" s="8"/>
      <c r="H319" s="1">
        <v>50</v>
      </c>
      <c r="I319" s="1">
        <v>50</v>
      </c>
    </row>
    <row r="320" spans="2:9" ht="32.25" thickBot="1" x14ac:dyDescent="0.25">
      <c r="B320" s="5" t="s">
        <v>34</v>
      </c>
      <c r="C320" s="28" t="s">
        <v>94</v>
      </c>
      <c r="D320" s="7">
        <v>10</v>
      </c>
      <c r="E320" s="7" t="s">
        <v>73</v>
      </c>
      <c r="F320" s="7">
        <v>2230171540</v>
      </c>
      <c r="G320" s="7">
        <v>313</v>
      </c>
      <c r="H320" s="3">
        <v>50</v>
      </c>
      <c r="I320" s="3">
        <v>50</v>
      </c>
    </row>
    <row r="321" spans="2:9" ht="16.5" thickBot="1" x14ac:dyDescent="0.25">
      <c r="B321" s="151" t="s">
        <v>96</v>
      </c>
      <c r="C321" s="152" t="s">
        <v>95</v>
      </c>
      <c r="D321" s="152"/>
      <c r="E321" s="152"/>
      <c r="F321" s="152"/>
      <c r="G321" s="152"/>
      <c r="H321" s="153">
        <f>SUM(H322+H335)</f>
        <v>4388.3999999999996</v>
      </c>
      <c r="I321" s="153">
        <f>SUM(I322+I335)</f>
        <v>4388.3999999999996</v>
      </c>
    </row>
    <row r="322" spans="2:9" ht="16.5" thickBot="1" x14ac:dyDescent="0.25">
      <c r="B322" s="114" t="s">
        <v>52</v>
      </c>
      <c r="C322" s="26" t="s">
        <v>95</v>
      </c>
      <c r="D322" s="8" t="s">
        <v>75</v>
      </c>
      <c r="E322" s="8" t="s">
        <v>76</v>
      </c>
      <c r="F322" s="12"/>
      <c r="G322" s="12"/>
      <c r="H322" s="35">
        <f>SUM(H323+H330)</f>
        <v>4323.3999999999996</v>
      </c>
      <c r="I322" s="35">
        <f>SUM(I323+I330)</f>
        <v>4323.3999999999996</v>
      </c>
    </row>
    <row r="323" spans="2:9" ht="63.75" thickBot="1" x14ac:dyDescent="0.25">
      <c r="B323" s="114" t="s">
        <v>59</v>
      </c>
      <c r="C323" s="26" t="s">
        <v>95</v>
      </c>
      <c r="D323" s="8" t="s">
        <v>75</v>
      </c>
      <c r="E323" s="8" t="s">
        <v>76</v>
      </c>
      <c r="F323" s="11">
        <v>1910101590</v>
      </c>
      <c r="G323" s="8"/>
      <c r="H323" s="34">
        <f>SUM(H324+H326+H327+H329+H325+H328)</f>
        <v>1927.4</v>
      </c>
      <c r="I323" s="34">
        <f>SUM(I324+I326+I327+I329+I325+I328)</f>
        <v>1927.4</v>
      </c>
    </row>
    <row r="324" spans="2:9" ht="48" thickBot="1" x14ac:dyDescent="0.25">
      <c r="B324" s="216" t="s">
        <v>30</v>
      </c>
      <c r="C324" s="28" t="s">
        <v>95</v>
      </c>
      <c r="D324" s="7" t="s">
        <v>75</v>
      </c>
      <c r="E324" s="7" t="s">
        <v>76</v>
      </c>
      <c r="F324" s="45">
        <v>1910101590</v>
      </c>
      <c r="G324" s="7" t="s">
        <v>80</v>
      </c>
      <c r="H324" s="3">
        <v>927</v>
      </c>
      <c r="I324" s="3">
        <v>927</v>
      </c>
    </row>
    <row r="325" spans="2:9" ht="48" thickBot="1" x14ac:dyDescent="0.25">
      <c r="B325" s="216" t="s">
        <v>47</v>
      </c>
      <c r="C325" s="28" t="s">
        <v>95</v>
      </c>
      <c r="D325" s="7" t="s">
        <v>75</v>
      </c>
      <c r="E325" s="7" t="s">
        <v>76</v>
      </c>
      <c r="F325" s="45">
        <v>1910101590</v>
      </c>
      <c r="G325" s="7" t="s">
        <v>122</v>
      </c>
      <c r="H325" s="3"/>
      <c r="I325" s="3"/>
    </row>
    <row r="326" spans="2:9" ht="79.5" thickBot="1" x14ac:dyDescent="0.25">
      <c r="B326" s="218" t="s">
        <v>10</v>
      </c>
      <c r="C326" s="28" t="s">
        <v>95</v>
      </c>
      <c r="D326" s="7" t="s">
        <v>75</v>
      </c>
      <c r="E326" s="7" t="s">
        <v>76</v>
      </c>
      <c r="F326" s="45">
        <v>1910101590</v>
      </c>
      <c r="G326" s="7">
        <v>119</v>
      </c>
      <c r="H326" s="3">
        <v>280</v>
      </c>
      <c r="I326" s="3">
        <v>280</v>
      </c>
    </row>
    <row r="327" spans="2:9" ht="32.25" thickBot="1" x14ac:dyDescent="0.25">
      <c r="B327" s="39" t="s">
        <v>13</v>
      </c>
      <c r="C327" s="28" t="s">
        <v>95</v>
      </c>
      <c r="D327" s="7" t="s">
        <v>75</v>
      </c>
      <c r="E327" s="7" t="s">
        <v>76</v>
      </c>
      <c r="F327" s="45">
        <v>1910101590</v>
      </c>
      <c r="G327" s="7">
        <v>244</v>
      </c>
      <c r="H327" s="3">
        <v>565</v>
      </c>
      <c r="I327" s="3">
        <v>565</v>
      </c>
    </row>
    <row r="328" spans="2:9" ht="16.5" thickBot="1" x14ac:dyDescent="0.25">
      <c r="B328" s="39" t="s">
        <v>511</v>
      </c>
      <c r="C328" s="28" t="s">
        <v>95</v>
      </c>
      <c r="D328" s="7" t="s">
        <v>75</v>
      </c>
      <c r="E328" s="7" t="s">
        <v>76</v>
      </c>
      <c r="F328" s="45">
        <v>1910101590</v>
      </c>
      <c r="G328" s="7" t="s">
        <v>496</v>
      </c>
      <c r="H328" s="3">
        <v>135</v>
      </c>
      <c r="I328" s="3">
        <v>135</v>
      </c>
    </row>
    <row r="329" spans="2:9" ht="32.25" thickBot="1" x14ac:dyDescent="0.25">
      <c r="B329" s="216" t="s">
        <v>48</v>
      </c>
      <c r="C329" s="28" t="s">
        <v>95</v>
      </c>
      <c r="D329" s="7" t="s">
        <v>75</v>
      </c>
      <c r="E329" s="7" t="s">
        <v>76</v>
      </c>
      <c r="F329" s="45">
        <v>1910101590</v>
      </c>
      <c r="G329" s="7">
        <v>850</v>
      </c>
      <c r="H329" s="3">
        <v>20.399999999999999</v>
      </c>
      <c r="I329" s="3">
        <v>20.399999999999999</v>
      </c>
    </row>
    <row r="330" spans="2:9" ht="158.25" thickBot="1" x14ac:dyDescent="0.25">
      <c r="B330" s="114" t="s">
        <v>55</v>
      </c>
      <c r="C330" s="26" t="s">
        <v>95</v>
      </c>
      <c r="D330" s="8" t="s">
        <v>75</v>
      </c>
      <c r="E330" s="8" t="s">
        <v>76</v>
      </c>
      <c r="F330" s="11">
        <v>1910106590</v>
      </c>
      <c r="G330" s="8"/>
      <c r="H330" s="1">
        <f>SUM(H331:H334)</f>
        <v>2396</v>
      </c>
      <c r="I330" s="1">
        <f>SUM(I331:I334)</f>
        <v>2396</v>
      </c>
    </row>
    <row r="331" spans="2:9" ht="48" thickBot="1" x14ac:dyDescent="0.25">
      <c r="B331" s="216" t="s">
        <v>56</v>
      </c>
      <c r="C331" s="28" t="s">
        <v>95</v>
      </c>
      <c r="D331" s="7" t="s">
        <v>75</v>
      </c>
      <c r="E331" s="7" t="s">
        <v>76</v>
      </c>
      <c r="F331" s="45">
        <v>1910106590</v>
      </c>
      <c r="G331" s="7">
        <v>111</v>
      </c>
      <c r="H331" s="3">
        <v>1794</v>
      </c>
      <c r="I331" s="3">
        <v>1794</v>
      </c>
    </row>
    <row r="332" spans="2:9" ht="48" thickBot="1" x14ac:dyDescent="0.25">
      <c r="B332" s="216" t="s">
        <v>47</v>
      </c>
      <c r="C332" s="28" t="s">
        <v>95</v>
      </c>
      <c r="D332" s="7" t="s">
        <v>75</v>
      </c>
      <c r="E332" s="7" t="s">
        <v>76</v>
      </c>
      <c r="F332" s="45">
        <v>1910106590</v>
      </c>
      <c r="G332" s="7" t="s">
        <v>122</v>
      </c>
      <c r="H332" s="3">
        <v>0</v>
      </c>
      <c r="I332" s="3">
        <v>0</v>
      </c>
    </row>
    <row r="333" spans="2:9" ht="79.5" thickBot="1" x14ac:dyDescent="0.25">
      <c r="B333" s="218" t="s">
        <v>10</v>
      </c>
      <c r="C333" s="28" t="s">
        <v>95</v>
      </c>
      <c r="D333" s="7" t="s">
        <v>75</v>
      </c>
      <c r="E333" s="7" t="s">
        <v>76</v>
      </c>
      <c r="F333" s="45">
        <v>1910106590</v>
      </c>
      <c r="G333" s="7">
        <v>119</v>
      </c>
      <c r="H333" s="3">
        <v>542</v>
      </c>
      <c r="I333" s="3">
        <v>542</v>
      </c>
    </row>
    <row r="334" spans="2:9" ht="32.25" thickBot="1" x14ac:dyDescent="0.25">
      <c r="B334" s="39" t="s">
        <v>13</v>
      </c>
      <c r="C334" s="28" t="s">
        <v>95</v>
      </c>
      <c r="D334" s="7" t="s">
        <v>75</v>
      </c>
      <c r="E334" s="7" t="s">
        <v>76</v>
      </c>
      <c r="F334" s="45">
        <v>1910106590</v>
      </c>
      <c r="G334" s="7">
        <v>244</v>
      </c>
      <c r="H334" s="3">
        <v>60</v>
      </c>
      <c r="I334" s="3">
        <v>60</v>
      </c>
    </row>
    <row r="335" spans="2:9" ht="16.5" thickBot="1" x14ac:dyDescent="0.25">
      <c r="B335" s="114" t="s">
        <v>31</v>
      </c>
      <c r="C335" s="26" t="s">
        <v>95</v>
      </c>
      <c r="D335" s="8">
        <v>10</v>
      </c>
      <c r="E335" s="8" t="s">
        <v>73</v>
      </c>
      <c r="F335" s="8"/>
      <c r="G335" s="8"/>
      <c r="H335" s="1">
        <v>65</v>
      </c>
      <c r="I335" s="1">
        <v>65</v>
      </c>
    </row>
    <row r="336" spans="2:9" ht="16.5" thickBot="1" x14ac:dyDescent="0.25">
      <c r="B336" s="114" t="s">
        <v>35</v>
      </c>
      <c r="C336" s="26" t="s">
        <v>95</v>
      </c>
      <c r="D336" s="8">
        <v>10</v>
      </c>
      <c r="E336" s="8" t="s">
        <v>73</v>
      </c>
      <c r="F336" s="8"/>
      <c r="G336" s="8"/>
      <c r="H336" s="1">
        <v>65</v>
      </c>
      <c r="I336" s="1">
        <v>65</v>
      </c>
    </row>
    <row r="337" spans="2:9" ht="48" thickBot="1" x14ac:dyDescent="0.25">
      <c r="B337" s="114" t="s">
        <v>57</v>
      </c>
      <c r="C337" s="26" t="s">
        <v>95</v>
      </c>
      <c r="D337" s="8">
        <v>10</v>
      </c>
      <c r="E337" s="8" t="s">
        <v>73</v>
      </c>
      <c r="F337" s="8">
        <v>2230171540</v>
      </c>
      <c r="G337" s="8"/>
      <c r="H337" s="1">
        <v>65</v>
      </c>
      <c r="I337" s="1">
        <v>65</v>
      </c>
    </row>
    <row r="338" spans="2:9" ht="32.25" thickBot="1" x14ac:dyDescent="0.25">
      <c r="B338" s="5" t="s">
        <v>34</v>
      </c>
      <c r="C338" s="28" t="s">
        <v>95</v>
      </c>
      <c r="D338" s="7">
        <v>10</v>
      </c>
      <c r="E338" s="7" t="s">
        <v>73</v>
      </c>
      <c r="F338" s="7">
        <v>2230171540</v>
      </c>
      <c r="G338" s="7">
        <v>313</v>
      </c>
      <c r="H338" s="1">
        <v>65</v>
      </c>
      <c r="I338" s="1">
        <v>65</v>
      </c>
    </row>
    <row r="339" spans="2:9" ht="32.25" thickBot="1" x14ac:dyDescent="0.25">
      <c r="B339" s="151" t="s">
        <v>97</v>
      </c>
      <c r="C339" s="152" t="s">
        <v>98</v>
      </c>
      <c r="D339" s="152"/>
      <c r="E339" s="152"/>
      <c r="F339" s="152"/>
      <c r="G339" s="152"/>
      <c r="H339" s="153">
        <f>SUM(H340+H353)</f>
        <v>2806.3</v>
      </c>
      <c r="I339" s="153">
        <f>SUM(I340+I353)</f>
        <v>2806.3</v>
      </c>
    </row>
    <row r="340" spans="2:9" ht="16.5" thickBot="1" x14ac:dyDescent="0.25">
      <c r="B340" s="114" t="s">
        <v>52</v>
      </c>
      <c r="C340" s="26" t="s">
        <v>98</v>
      </c>
      <c r="D340" s="8" t="s">
        <v>75</v>
      </c>
      <c r="E340" s="8" t="s">
        <v>76</v>
      </c>
      <c r="F340" s="12"/>
      <c r="G340" s="12"/>
      <c r="H340" s="35">
        <f>SUM(H341+H348)</f>
        <v>2766.3</v>
      </c>
      <c r="I340" s="35">
        <f>SUM(I341+I348)</f>
        <v>2766.3</v>
      </c>
    </row>
    <row r="341" spans="2:9" ht="63.75" thickBot="1" x14ac:dyDescent="0.25">
      <c r="B341" s="114" t="s">
        <v>59</v>
      </c>
      <c r="C341" s="26" t="s">
        <v>98</v>
      </c>
      <c r="D341" s="8" t="s">
        <v>75</v>
      </c>
      <c r="E341" s="8" t="s">
        <v>76</v>
      </c>
      <c r="F341" s="11">
        <v>1910101590</v>
      </c>
      <c r="G341" s="8"/>
      <c r="H341" s="34">
        <f>SUM(H342+H344+H345+H347+H343+H346)</f>
        <v>1511.3</v>
      </c>
      <c r="I341" s="34">
        <f>SUM(I342+I344+I345+I347+I343+I346)</f>
        <v>1511.3</v>
      </c>
    </row>
    <row r="342" spans="2:9" ht="48" thickBot="1" x14ac:dyDescent="0.25">
      <c r="B342" s="216" t="s">
        <v>30</v>
      </c>
      <c r="C342" s="28" t="s">
        <v>98</v>
      </c>
      <c r="D342" s="7" t="s">
        <v>75</v>
      </c>
      <c r="E342" s="7" t="s">
        <v>76</v>
      </c>
      <c r="F342" s="45">
        <v>1910101590</v>
      </c>
      <c r="G342" s="7" t="s">
        <v>80</v>
      </c>
      <c r="H342" s="3">
        <v>771</v>
      </c>
      <c r="I342" s="3">
        <v>771</v>
      </c>
    </row>
    <row r="343" spans="2:9" ht="48" thickBot="1" x14ac:dyDescent="0.25">
      <c r="B343" s="216" t="s">
        <v>47</v>
      </c>
      <c r="C343" s="28" t="s">
        <v>98</v>
      </c>
      <c r="D343" s="7" t="s">
        <v>75</v>
      </c>
      <c r="E343" s="7" t="s">
        <v>76</v>
      </c>
      <c r="F343" s="45">
        <v>1910101590</v>
      </c>
      <c r="G343" s="7" t="s">
        <v>122</v>
      </c>
      <c r="H343" s="3"/>
      <c r="I343" s="3"/>
    </row>
    <row r="344" spans="2:9" ht="79.5" thickBot="1" x14ac:dyDescent="0.25">
      <c r="B344" s="218" t="s">
        <v>10</v>
      </c>
      <c r="C344" s="28" t="s">
        <v>98</v>
      </c>
      <c r="D344" s="7" t="s">
        <v>75</v>
      </c>
      <c r="E344" s="7" t="s">
        <v>76</v>
      </c>
      <c r="F344" s="45">
        <v>1910101590</v>
      </c>
      <c r="G344" s="7">
        <v>119</v>
      </c>
      <c r="H344" s="3">
        <v>232.8</v>
      </c>
      <c r="I344" s="3">
        <v>232.8</v>
      </c>
    </row>
    <row r="345" spans="2:9" ht="32.25" thickBot="1" x14ac:dyDescent="0.25">
      <c r="B345" s="39" t="s">
        <v>13</v>
      </c>
      <c r="C345" s="28" t="s">
        <v>98</v>
      </c>
      <c r="D345" s="7" t="s">
        <v>75</v>
      </c>
      <c r="E345" s="7" t="s">
        <v>76</v>
      </c>
      <c r="F345" s="45">
        <v>1910101590</v>
      </c>
      <c r="G345" s="7">
        <v>244</v>
      </c>
      <c r="H345" s="3">
        <v>324</v>
      </c>
      <c r="I345" s="3">
        <v>324</v>
      </c>
    </row>
    <row r="346" spans="2:9" ht="16.5" thickBot="1" x14ac:dyDescent="0.25">
      <c r="B346" s="39" t="s">
        <v>511</v>
      </c>
      <c r="C346" s="28" t="s">
        <v>98</v>
      </c>
      <c r="D346" s="7" t="s">
        <v>75</v>
      </c>
      <c r="E346" s="7" t="s">
        <v>76</v>
      </c>
      <c r="F346" s="45">
        <v>1910101590</v>
      </c>
      <c r="G346" s="7" t="s">
        <v>496</v>
      </c>
      <c r="H346" s="3">
        <v>177</v>
      </c>
      <c r="I346" s="3">
        <v>177</v>
      </c>
    </row>
    <row r="347" spans="2:9" ht="32.25" thickBot="1" x14ac:dyDescent="0.25">
      <c r="B347" s="216" t="s">
        <v>48</v>
      </c>
      <c r="C347" s="28" t="s">
        <v>98</v>
      </c>
      <c r="D347" s="7" t="s">
        <v>75</v>
      </c>
      <c r="E347" s="7" t="s">
        <v>76</v>
      </c>
      <c r="F347" s="45">
        <v>1910101590</v>
      </c>
      <c r="G347" s="7">
        <v>850</v>
      </c>
      <c r="H347" s="3">
        <v>6.5</v>
      </c>
      <c r="I347" s="3">
        <v>6.5</v>
      </c>
    </row>
    <row r="348" spans="2:9" ht="158.25" thickBot="1" x14ac:dyDescent="0.25">
      <c r="B348" s="114" t="s">
        <v>55</v>
      </c>
      <c r="C348" s="26" t="s">
        <v>98</v>
      </c>
      <c r="D348" s="8" t="s">
        <v>75</v>
      </c>
      <c r="E348" s="8" t="s">
        <v>76</v>
      </c>
      <c r="F348" s="11">
        <v>1910106590</v>
      </c>
      <c r="G348" s="8"/>
      <c r="H348" s="1">
        <f>SUM(H349:H352)</f>
        <v>1255</v>
      </c>
      <c r="I348" s="1">
        <f>SUM(I349:I352)</f>
        <v>1255</v>
      </c>
    </row>
    <row r="349" spans="2:9" ht="48" thickBot="1" x14ac:dyDescent="0.25">
      <c r="B349" s="216" t="s">
        <v>56</v>
      </c>
      <c r="C349" s="28" t="s">
        <v>98</v>
      </c>
      <c r="D349" s="7" t="s">
        <v>75</v>
      </c>
      <c r="E349" s="7" t="s">
        <v>76</v>
      </c>
      <c r="F349" s="45">
        <v>1910106590</v>
      </c>
      <c r="G349" s="7">
        <v>111</v>
      </c>
      <c r="H349" s="3">
        <v>937</v>
      </c>
      <c r="I349" s="3">
        <v>937</v>
      </c>
    </row>
    <row r="350" spans="2:9" ht="48" thickBot="1" x14ac:dyDescent="0.25">
      <c r="B350" s="216" t="s">
        <v>47</v>
      </c>
      <c r="C350" s="28" t="s">
        <v>98</v>
      </c>
      <c r="D350" s="7" t="s">
        <v>75</v>
      </c>
      <c r="E350" s="7" t="s">
        <v>76</v>
      </c>
      <c r="F350" s="45">
        <v>1910106590</v>
      </c>
      <c r="G350" s="7" t="s">
        <v>122</v>
      </c>
      <c r="H350" s="3">
        <v>0</v>
      </c>
      <c r="I350" s="3">
        <v>0</v>
      </c>
    </row>
    <row r="351" spans="2:9" ht="79.5" thickBot="1" x14ac:dyDescent="0.25">
      <c r="B351" s="218" t="s">
        <v>10</v>
      </c>
      <c r="C351" s="28" t="s">
        <v>98</v>
      </c>
      <c r="D351" s="7" t="s">
        <v>75</v>
      </c>
      <c r="E351" s="7" t="s">
        <v>76</v>
      </c>
      <c r="F351" s="45">
        <v>1910106590</v>
      </c>
      <c r="G351" s="7">
        <v>119</v>
      </c>
      <c r="H351" s="3">
        <v>283</v>
      </c>
      <c r="I351" s="3">
        <v>283</v>
      </c>
    </row>
    <row r="352" spans="2:9" ht="32.25" thickBot="1" x14ac:dyDescent="0.25">
      <c r="B352" s="39" t="s">
        <v>13</v>
      </c>
      <c r="C352" s="28" t="s">
        <v>98</v>
      </c>
      <c r="D352" s="7" t="s">
        <v>75</v>
      </c>
      <c r="E352" s="7" t="s">
        <v>76</v>
      </c>
      <c r="F352" s="45">
        <v>1910106590</v>
      </c>
      <c r="G352" s="7">
        <v>244</v>
      </c>
      <c r="H352" s="3">
        <v>35</v>
      </c>
      <c r="I352" s="3">
        <v>35</v>
      </c>
    </row>
    <row r="353" spans="2:9" ht="16.5" thickBot="1" x14ac:dyDescent="0.25">
      <c r="B353" s="114" t="s">
        <v>31</v>
      </c>
      <c r="C353" s="26" t="s">
        <v>98</v>
      </c>
      <c r="D353" s="8">
        <v>10</v>
      </c>
      <c r="E353" s="8" t="s">
        <v>73</v>
      </c>
      <c r="F353" s="8"/>
      <c r="G353" s="8"/>
      <c r="H353" s="1">
        <v>40</v>
      </c>
      <c r="I353" s="1">
        <v>40</v>
      </c>
    </row>
    <row r="354" spans="2:9" ht="16.5" thickBot="1" x14ac:dyDescent="0.25">
      <c r="B354" s="114" t="s">
        <v>35</v>
      </c>
      <c r="C354" s="26" t="s">
        <v>98</v>
      </c>
      <c r="D354" s="8">
        <v>10</v>
      </c>
      <c r="E354" s="8" t="s">
        <v>73</v>
      </c>
      <c r="F354" s="8"/>
      <c r="G354" s="8"/>
      <c r="H354" s="1">
        <v>40</v>
      </c>
      <c r="I354" s="1">
        <v>40</v>
      </c>
    </row>
    <row r="355" spans="2:9" ht="48" thickBot="1" x14ac:dyDescent="0.25">
      <c r="B355" s="114" t="s">
        <v>57</v>
      </c>
      <c r="C355" s="26" t="s">
        <v>98</v>
      </c>
      <c r="D355" s="8">
        <v>10</v>
      </c>
      <c r="E355" s="8" t="s">
        <v>73</v>
      </c>
      <c r="F355" s="8">
        <v>2230171540</v>
      </c>
      <c r="G355" s="8"/>
      <c r="H355" s="1">
        <v>40</v>
      </c>
      <c r="I355" s="1">
        <v>40</v>
      </c>
    </row>
    <row r="356" spans="2:9" ht="32.25" thickBot="1" x14ac:dyDescent="0.25">
      <c r="B356" s="5" t="s">
        <v>34</v>
      </c>
      <c r="C356" s="28" t="s">
        <v>98</v>
      </c>
      <c r="D356" s="7">
        <v>10</v>
      </c>
      <c r="E356" s="7" t="s">
        <v>73</v>
      </c>
      <c r="F356" s="7">
        <v>2230171540</v>
      </c>
      <c r="G356" s="7">
        <v>313</v>
      </c>
      <c r="H356" s="1">
        <v>40</v>
      </c>
      <c r="I356" s="1">
        <v>40</v>
      </c>
    </row>
    <row r="357" spans="2:9" ht="32.25" thickBot="1" x14ac:dyDescent="0.25">
      <c r="B357" s="151" t="s">
        <v>99</v>
      </c>
      <c r="C357" s="152" t="s">
        <v>100</v>
      </c>
      <c r="D357" s="152"/>
      <c r="E357" s="152"/>
      <c r="F357" s="152"/>
      <c r="G357" s="152"/>
      <c r="H357" s="153">
        <f>SUM(H358+H371)</f>
        <v>6033.6</v>
      </c>
      <c r="I357" s="153">
        <f>SUM(I358+I371)</f>
        <v>6033.6</v>
      </c>
    </row>
    <row r="358" spans="2:9" ht="16.5" thickBot="1" x14ac:dyDescent="0.25">
      <c r="B358" s="114" t="s">
        <v>52</v>
      </c>
      <c r="C358" s="26" t="s">
        <v>100</v>
      </c>
      <c r="D358" s="8" t="s">
        <v>75</v>
      </c>
      <c r="E358" s="8" t="s">
        <v>76</v>
      </c>
      <c r="F358" s="12"/>
      <c r="G358" s="12"/>
      <c r="H358" s="35">
        <f>SUM(H359+H366)</f>
        <v>5932.6</v>
      </c>
      <c r="I358" s="35">
        <f>SUM(I359+I366)</f>
        <v>5932.6</v>
      </c>
    </row>
    <row r="359" spans="2:9" ht="63.75" thickBot="1" x14ac:dyDescent="0.25">
      <c r="B359" s="114" t="s">
        <v>59</v>
      </c>
      <c r="C359" s="26" t="s">
        <v>100</v>
      </c>
      <c r="D359" s="8" t="s">
        <v>75</v>
      </c>
      <c r="E359" s="8" t="s">
        <v>76</v>
      </c>
      <c r="F359" s="11">
        <v>1910101590</v>
      </c>
      <c r="G359" s="8"/>
      <c r="H359" s="34">
        <f>SUM(H360+H362+H363+H365+H361+H364)</f>
        <v>2234.1999999999998</v>
      </c>
      <c r="I359" s="34">
        <f>SUM(I360+I362+I363+I365+I361+I364)</f>
        <v>2234.1999999999998</v>
      </c>
    </row>
    <row r="360" spans="2:9" ht="48" thickBot="1" x14ac:dyDescent="0.25">
      <c r="B360" s="216" t="s">
        <v>30</v>
      </c>
      <c r="C360" s="28" t="s">
        <v>100</v>
      </c>
      <c r="D360" s="7" t="s">
        <v>75</v>
      </c>
      <c r="E360" s="7" t="s">
        <v>76</v>
      </c>
      <c r="F360" s="45">
        <v>1910101590</v>
      </c>
      <c r="G360" s="7" t="s">
        <v>80</v>
      </c>
      <c r="H360" s="3">
        <v>855</v>
      </c>
      <c r="I360" s="3">
        <v>855</v>
      </c>
    </row>
    <row r="361" spans="2:9" ht="48" thickBot="1" x14ac:dyDescent="0.25">
      <c r="B361" s="216" t="s">
        <v>47</v>
      </c>
      <c r="C361" s="28" t="s">
        <v>100</v>
      </c>
      <c r="D361" s="7" t="s">
        <v>75</v>
      </c>
      <c r="E361" s="7" t="s">
        <v>76</v>
      </c>
      <c r="F361" s="45">
        <v>1910101590</v>
      </c>
      <c r="G361" s="7" t="s">
        <v>122</v>
      </c>
      <c r="H361" s="3"/>
      <c r="I361" s="3"/>
    </row>
    <row r="362" spans="2:9" ht="79.5" thickBot="1" x14ac:dyDescent="0.25">
      <c r="B362" s="218" t="s">
        <v>10</v>
      </c>
      <c r="C362" s="28" t="s">
        <v>100</v>
      </c>
      <c r="D362" s="7" t="s">
        <v>75</v>
      </c>
      <c r="E362" s="7" t="s">
        <v>76</v>
      </c>
      <c r="F362" s="45">
        <v>1910101590</v>
      </c>
      <c r="G362" s="7">
        <v>119</v>
      </c>
      <c r="H362" s="3">
        <v>258.2</v>
      </c>
      <c r="I362" s="3">
        <v>258.2</v>
      </c>
    </row>
    <row r="363" spans="2:9" ht="32.25" thickBot="1" x14ac:dyDescent="0.25">
      <c r="B363" s="39" t="s">
        <v>13</v>
      </c>
      <c r="C363" s="28" t="s">
        <v>100</v>
      </c>
      <c r="D363" s="7" t="s">
        <v>75</v>
      </c>
      <c r="E363" s="7" t="s">
        <v>76</v>
      </c>
      <c r="F363" s="45">
        <v>1910101590</v>
      </c>
      <c r="G363" s="7">
        <v>244</v>
      </c>
      <c r="H363" s="3">
        <v>996</v>
      </c>
      <c r="I363" s="3">
        <v>996</v>
      </c>
    </row>
    <row r="364" spans="2:9" ht="16.5" thickBot="1" x14ac:dyDescent="0.25">
      <c r="B364" s="39" t="s">
        <v>511</v>
      </c>
      <c r="C364" s="28" t="s">
        <v>100</v>
      </c>
      <c r="D364" s="7" t="s">
        <v>75</v>
      </c>
      <c r="E364" s="7" t="s">
        <v>76</v>
      </c>
      <c r="F364" s="45">
        <v>1910101590</v>
      </c>
      <c r="G364" s="7" t="s">
        <v>496</v>
      </c>
      <c r="H364" s="3">
        <v>110</v>
      </c>
      <c r="I364" s="3">
        <v>110</v>
      </c>
    </row>
    <row r="365" spans="2:9" ht="32.25" thickBot="1" x14ac:dyDescent="0.25">
      <c r="B365" s="216" t="s">
        <v>48</v>
      </c>
      <c r="C365" s="28" t="s">
        <v>100</v>
      </c>
      <c r="D365" s="7" t="s">
        <v>75</v>
      </c>
      <c r="E365" s="7" t="s">
        <v>76</v>
      </c>
      <c r="F365" s="45">
        <v>1910101590</v>
      </c>
      <c r="G365" s="7">
        <v>850</v>
      </c>
      <c r="H365" s="3">
        <v>15</v>
      </c>
      <c r="I365" s="3">
        <v>15</v>
      </c>
    </row>
    <row r="366" spans="2:9" ht="158.25" thickBot="1" x14ac:dyDescent="0.25">
      <c r="B366" s="114" t="s">
        <v>55</v>
      </c>
      <c r="C366" s="26" t="s">
        <v>100</v>
      </c>
      <c r="D366" s="8" t="s">
        <v>75</v>
      </c>
      <c r="E366" s="8" t="s">
        <v>76</v>
      </c>
      <c r="F366" s="11">
        <v>1910106590</v>
      </c>
      <c r="G366" s="8"/>
      <c r="H366" s="1">
        <f>SUM(H367:H370)</f>
        <v>3698.4</v>
      </c>
      <c r="I366" s="1">
        <f>SUM(I367:I370)</f>
        <v>3698.4</v>
      </c>
    </row>
    <row r="367" spans="2:9" ht="48" thickBot="1" x14ac:dyDescent="0.25">
      <c r="B367" s="216" t="s">
        <v>56</v>
      </c>
      <c r="C367" s="28" t="s">
        <v>100</v>
      </c>
      <c r="D367" s="7" t="s">
        <v>75</v>
      </c>
      <c r="E367" s="7" t="s">
        <v>76</v>
      </c>
      <c r="F367" s="45">
        <v>1910106590</v>
      </c>
      <c r="G367" s="7">
        <v>111</v>
      </c>
      <c r="H367" s="3">
        <v>2765</v>
      </c>
      <c r="I367" s="3">
        <v>2765</v>
      </c>
    </row>
    <row r="368" spans="2:9" ht="48" thickBot="1" x14ac:dyDescent="0.25">
      <c r="B368" s="216" t="s">
        <v>47</v>
      </c>
      <c r="C368" s="28" t="s">
        <v>100</v>
      </c>
      <c r="D368" s="7" t="s">
        <v>75</v>
      </c>
      <c r="E368" s="7" t="s">
        <v>76</v>
      </c>
      <c r="F368" s="45">
        <v>1910106590</v>
      </c>
      <c r="G368" s="7" t="s">
        <v>122</v>
      </c>
      <c r="H368" s="3">
        <v>0</v>
      </c>
      <c r="I368" s="3">
        <v>0</v>
      </c>
    </row>
    <row r="369" spans="2:9" ht="79.5" thickBot="1" x14ac:dyDescent="0.25">
      <c r="B369" s="218" t="s">
        <v>10</v>
      </c>
      <c r="C369" s="28" t="s">
        <v>100</v>
      </c>
      <c r="D369" s="7" t="s">
        <v>75</v>
      </c>
      <c r="E369" s="7" t="s">
        <v>76</v>
      </c>
      <c r="F369" s="45">
        <v>1910106590</v>
      </c>
      <c r="G369" s="7">
        <v>119</v>
      </c>
      <c r="H369" s="3">
        <v>835</v>
      </c>
      <c r="I369" s="3">
        <v>835</v>
      </c>
    </row>
    <row r="370" spans="2:9" ht="32.25" thickBot="1" x14ac:dyDescent="0.25">
      <c r="B370" s="39" t="s">
        <v>13</v>
      </c>
      <c r="C370" s="28" t="s">
        <v>100</v>
      </c>
      <c r="D370" s="7" t="s">
        <v>75</v>
      </c>
      <c r="E370" s="7" t="s">
        <v>76</v>
      </c>
      <c r="F370" s="45">
        <v>1910106590</v>
      </c>
      <c r="G370" s="7">
        <v>244</v>
      </c>
      <c r="H370" s="3">
        <v>98.4</v>
      </c>
      <c r="I370" s="3">
        <v>98.4</v>
      </c>
    </row>
    <row r="371" spans="2:9" ht="16.5" thickBot="1" x14ac:dyDescent="0.25">
      <c r="B371" s="114" t="s">
        <v>31</v>
      </c>
      <c r="C371" s="26" t="s">
        <v>100</v>
      </c>
      <c r="D371" s="8">
        <v>10</v>
      </c>
      <c r="E371" s="8" t="s">
        <v>73</v>
      </c>
      <c r="F371" s="8"/>
      <c r="G371" s="8"/>
      <c r="H371" s="1">
        <v>101</v>
      </c>
      <c r="I371" s="1">
        <v>101</v>
      </c>
    </row>
    <row r="372" spans="2:9" ht="16.5" thickBot="1" x14ac:dyDescent="0.25">
      <c r="B372" s="114" t="s">
        <v>35</v>
      </c>
      <c r="C372" s="26" t="s">
        <v>100</v>
      </c>
      <c r="D372" s="8">
        <v>10</v>
      </c>
      <c r="E372" s="8" t="s">
        <v>73</v>
      </c>
      <c r="F372" s="8"/>
      <c r="G372" s="8"/>
      <c r="H372" s="1">
        <v>101</v>
      </c>
      <c r="I372" s="1">
        <v>101</v>
      </c>
    </row>
    <row r="373" spans="2:9" ht="48" thickBot="1" x14ac:dyDescent="0.25">
      <c r="B373" s="114" t="s">
        <v>57</v>
      </c>
      <c r="C373" s="26" t="s">
        <v>100</v>
      </c>
      <c r="D373" s="8">
        <v>10</v>
      </c>
      <c r="E373" s="8" t="s">
        <v>73</v>
      </c>
      <c r="F373" s="8">
        <v>2230171540</v>
      </c>
      <c r="G373" s="8"/>
      <c r="H373" s="1">
        <v>101</v>
      </c>
      <c r="I373" s="1">
        <v>101</v>
      </c>
    </row>
    <row r="374" spans="2:9" ht="32.25" thickBot="1" x14ac:dyDescent="0.25">
      <c r="B374" s="5" t="s">
        <v>34</v>
      </c>
      <c r="C374" s="28" t="s">
        <v>100</v>
      </c>
      <c r="D374" s="7">
        <v>10</v>
      </c>
      <c r="E374" s="7" t="s">
        <v>73</v>
      </c>
      <c r="F374" s="7">
        <v>2230171540</v>
      </c>
      <c r="G374" s="7">
        <v>313</v>
      </c>
      <c r="H374" s="1">
        <v>101</v>
      </c>
      <c r="I374" s="1">
        <v>101</v>
      </c>
    </row>
    <row r="375" spans="2:9" ht="32.25" thickBot="1" x14ac:dyDescent="0.25">
      <c r="B375" s="151" t="s">
        <v>101</v>
      </c>
      <c r="C375" s="152" t="s">
        <v>102</v>
      </c>
      <c r="D375" s="152" t="s">
        <v>75</v>
      </c>
      <c r="E375" s="152"/>
      <c r="F375" s="152"/>
      <c r="G375" s="152"/>
      <c r="H375" s="153">
        <f>SUM(H376+H389)</f>
        <v>2903.1000000000004</v>
      </c>
      <c r="I375" s="153">
        <f>SUM(I376+I389)</f>
        <v>2903.1000000000004</v>
      </c>
    </row>
    <row r="376" spans="2:9" ht="16.5" thickBot="1" x14ac:dyDescent="0.25">
      <c r="B376" s="114" t="s">
        <v>52</v>
      </c>
      <c r="C376" s="26" t="s">
        <v>102</v>
      </c>
      <c r="D376" s="8" t="s">
        <v>75</v>
      </c>
      <c r="E376" s="8" t="s">
        <v>76</v>
      </c>
      <c r="F376" s="12"/>
      <c r="G376" s="12"/>
      <c r="H376" s="35">
        <f>SUM(H377+H384)</f>
        <v>2863.1000000000004</v>
      </c>
      <c r="I376" s="35">
        <f>SUM(I377+I384)</f>
        <v>2863.1000000000004</v>
      </c>
    </row>
    <row r="377" spans="2:9" ht="63.75" thickBot="1" x14ac:dyDescent="0.25">
      <c r="B377" s="114" t="s">
        <v>59</v>
      </c>
      <c r="C377" s="26" t="s">
        <v>102</v>
      </c>
      <c r="D377" s="8" t="s">
        <v>75</v>
      </c>
      <c r="E377" s="8" t="s">
        <v>76</v>
      </c>
      <c r="F377" s="11">
        <v>1910101590</v>
      </c>
      <c r="G377" s="8"/>
      <c r="H377" s="34">
        <f>SUM(H378+H380+H381+H383+H379+H382)</f>
        <v>1586.7</v>
      </c>
      <c r="I377" s="34">
        <f>SUM(I378+I380+I381+I383+I379+I382)</f>
        <v>1586.7</v>
      </c>
    </row>
    <row r="378" spans="2:9" ht="48" thickBot="1" x14ac:dyDescent="0.25">
      <c r="B378" s="216" t="s">
        <v>30</v>
      </c>
      <c r="C378" s="28" t="s">
        <v>102</v>
      </c>
      <c r="D378" s="7" t="s">
        <v>75</v>
      </c>
      <c r="E378" s="7" t="s">
        <v>76</v>
      </c>
      <c r="F378" s="45">
        <v>1910101590</v>
      </c>
      <c r="G378" s="7" t="s">
        <v>80</v>
      </c>
      <c r="H378" s="3">
        <v>807</v>
      </c>
      <c r="I378" s="3">
        <v>807</v>
      </c>
    </row>
    <row r="379" spans="2:9" ht="48" thickBot="1" x14ac:dyDescent="0.25">
      <c r="B379" s="216" t="s">
        <v>47</v>
      </c>
      <c r="C379" s="28" t="s">
        <v>102</v>
      </c>
      <c r="D379" s="7" t="s">
        <v>75</v>
      </c>
      <c r="E379" s="7" t="s">
        <v>76</v>
      </c>
      <c r="F379" s="45">
        <v>1910101590</v>
      </c>
      <c r="G379" s="7" t="s">
        <v>122</v>
      </c>
      <c r="H379" s="3"/>
      <c r="I379" s="3"/>
    </row>
    <row r="380" spans="2:9" ht="79.5" thickBot="1" x14ac:dyDescent="0.25">
      <c r="B380" s="218" t="s">
        <v>10</v>
      </c>
      <c r="C380" s="28" t="s">
        <v>102</v>
      </c>
      <c r="D380" s="7" t="s">
        <v>75</v>
      </c>
      <c r="E380" s="7" t="s">
        <v>76</v>
      </c>
      <c r="F380" s="45">
        <v>1910101590</v>
      </c>
      <c r="G380" s="7">
        <v>119</v>
      </c>
      <c r="H380" s="3">
        <v>243.7</v>
      </c>
      <c r="I380" s="3">
        <v>243.7</v>
      </c>
    </row>
    <row r="381" spans="2:9" ht="32.25" thickBot="1" x14ac:dyDescent="0.25">
      <c r="B381" s="39" t="s">
        <v>13</v>
      </c>
      <c r="C381" s="28" t="s">
        <v>102</v>
      </c>
      <c r="D381" s="7" t="s">
        <v>75</v>
      </c>
      <c r="E381" s="7" t="s">
        <v>76</v>
      </c>
      <c r="F381" s="45">
        <v>1910101590</v>
      </c>
      <c r="G381" s="7">
        <v>244</v>
      </c>
      <c r="H381" s="3">
        <v>492</v>
      </c>
      <c r="I381" s="3">
        <v>492</v>
      </c>
    </row>
    <row r="382" spans="2:9" ht="16.5" thickBot="1" x14ac:dyDescent="0.25">
      <c r="B382" s="39" t="s">
        <v>511</v>
      </c>
      <c r="C382" s="28" t="s">
        <v>102</v>
      </c>
      <c r="D382" s="7" t="s">
        <v>75</v>
      </c>
      <c r="E382" s="7" t="s">
        <v>76</v>
      </c>
      <c r="F382" s="45">
        <v>1910101590</v>
      </c>
      <c r="G382" s="7" t="s">
        <v>496</v>
      </c>
      <c r="H382" s="3">
        <v>41</v>
      </c>
      <c r="I382" s="3">
        <v>41</v>
      </c>
    </row>
    <row r="383" spans="2:9" ht="32.25" thickBot="1" x14ac:dyDescent="0.25">
      <c r="B383" s="216" t="s">
        <v>48</v>
      </c>
      <c r="C383" s="28" t="s">
        <v>102</v>
      </c>
      <c r="D383" s="7" t="s">
        <v>75</v>
      </c>
      <c r="E383" s="7" t="s">
        <v>76</v>
      </c>
      <c r="F383" s="45">
        <v>1910101590</v>
      </c>
      <c r="G383" s="7">
        <v>850</v>
      </c>
      <c r="H383" s="3">
        <v>3</v>
      </c>
      <c r="I383" s="3">
        <v>3</v>
      </c>
    </row>
    <row r="384" spans="2:9" ht="158.25" thickBot="1" x14ac:dyDescent="0.25">
      <c r="B384" s="114" t="s">
        <v>55</v>
      </c>
      <c r="C384" s="26" t="s">
        <v>102</v>
      </c>
      <c r="D384" s="8" t="s">
        <v>75</v>
      </c>
      <c r="E384" s="8" t="s">
        <v>76</v>
      </c>
      <c r="F384" s="11">
        <v>1910106590</v>
      </c>
      <c r="G384" s="8"/>
      <c r="H384" s="1">
        <f>SUM(H385:H388)</f>
        <v>1276.4000000000001</v>
      </c>
      <c r="I384" s="1">
        <f>SUM(I385:I388)</f>
        <v>1276.4000000000001</v>
      </c>
    </row>
    <row r="385" spans="2:9" ht="48" thickBot="1" x14ac:dyDescent="0.25">
      <c r="B385" s="216" t="s">
        <v>56</v>
      </c>
      <c r="C385" s="28" t="s">
        <v>102</v>
      </c>
      <c r="D385" s="7" t="s">
        <v>75</v>
      </c>
      <c r="E385" s="7" t="s">
        <v>76</v>
      </c>
      <c r="F385" s="45">
        <v>1910106590</v>
      </c>
      <c r="G385" s="7">
        <v>111</v>
      </c>
      <c r="H385" s="3">
        <v>951</v>
      </c>
      <c r="I385" s="3">
        <v>951</v>
      </c>
    </row>
    <row r="386" spans="2:9" ht="48" thickBot="1" x14ac:dyDescent="0.25">
      <c r="B386" s="216" t="s">
        <v>47</v>
      </c>
      <c r="C386" s="28" t="s">
        <v>102</v>
      </c>
      <c r="D386" s="7" t="s">
        <v>75</v>
      </c>
      <c r="E386" s="7" t="s">
        <v>76</v>
      </c>
      <c r="F386" s="45">
        <v>1910106590</v>
      </c>
      <c r="G386" s="7" t="s">
        <v>122</v>
      </c>
      <c r="H386" s="3">
        <v>0</v>
      </c>
      <c r="I386" s="3">
        <v>0</v>
      </c>
    </row>
    <row r="387" spans="2:9" ht="79.5" thickBot="1" x14ac:dyDescent="0.25">
      <c r="B387" s="218" t="s">
        <v>10</v>
      </c>
      <c r="C387" s="28" t="s">
        <v>102</v>
      </c>
      <c r="D387" s="7" t="s">
        <v>75</v>
      </c>
      <c r="E387" s="7" t="s">
        <v>76</v>
      </c>
      <c r="F387" s="45">
        <v>1910106590</v>
      </c>
      <c r="G387" s="7">
        <v>119</v>
      </c>
      <c r="H387" s="3">
        <v>287</v>
      </c>
      <c r="I387" s="3">
        <v>287</v>
      </c>
    </row>
    <row r="388" spans="2:9" ht="32.25" thickBot="1" x14ac:dyDescent="0.25">
      <c r="B388" s="39" t="s">
        <v>13</v>
      </c>
      <c r="C388" s="28" t="s">
        <v>102</v>
      </c>
      <c r="D388" s="7" t="s">
        <v>75</v>
      </c>
      <c r="E388" s="7" t="s">
        <v>76</v>
      </c>
      <c r="F388" s="45">
        <v>1910106590</v>
      </c>
      <c r="G388" s="7">
        <v>244</v>
      </c>
      <c r="H388" s="3">
        <v>38.4</v>
      </c>
      <c r="I388" s="3">
        <v>38.4</v>
      </c>
    </row>
    <row r="389" spans="2:9" ht="16.5" thickBot="1" x14ac:dyDescent="0.25">
      <c r="B389" s="114" t="s">
        <v>31</v>
      </c>
      <c r="C389" s="26" t="s">
        <v>102</v>
      </c>
      <c r="D389" s="8">
        <v>10</v>
      </c>
      <c r="E389" s="8" t="s">
        <v>73</v>
      </c>
      <c r="F389" s="8"/>
      <c r="G389" s="8"/>
      <c r="H389" s="1">
        <v>40</v>
      </c>
      <c r="I389" s="1">
        <v>40</v>
      </c>
    </row>
    <row r="390" spans="2:9" ht="16.5" thickBot="1" x14ac:dyDescent="0.25">
      <c r="B390" s="114" t="s">
        <v>35</v>
      </c>
      <c r="C390" s="26" t="s">
        <v>102</v>
      </c>
      <c r="D390" s="8">
        <v>10</v>
      </c>
      <c r="E390" s="8" t="s">
        <v>73</v>
      </c>
      <c r="F390" s="8"/>
      <c r="G390" s="8"/>
      <c r="H390" s="1">
        <v>40</v>
      </c>
      <c r="I390" s="1">
        <v>40</v>
      </c>
    </row>
    <row r="391" spans="2:9" ht="48" thickBot="1" x14ac:dyDescent="0.25">
      <c r="B391" s="114" t="s">
        <v>57</v>
      </c>
      <c r="C391" s="26" t="s">
        <v>102</v>
      </c>
      <c r="D391" s="8">
        <v>10</v>
      </c>
      <c r="E391" s="8" t="s">
        <v>73</v>
      </c>
      <c r="F391" s="8">
        <v>2230171540</v>
      </c>
      <c r="G391" s="8"/>
      <c r="H391" s="1">
        <v>40</v>
      </c>
      <c r="I391" s="1">
        <v>40</v>
      </c>
    </row>
    <row r="392" spans="2:9" ht="32.25" thickBot="1" x14ac:dyDescent="0.25">
      <c r="B392" s="5" t="s">
        <v>34</v>
      </c>
      <c r="C392" s="28" t="s">
        <v>102</v>
      </c>
      <c r="D392" s="7">
        <v>10</v>
      </c>
      <c r="E392" s="7" t="s">
        <v>73</v>
      </c>
      <c r="F392" s="7">
        <v>2230171540</v>
      </c>
      <c r="G392" s="7">
        <v>313</v>
      </c>
      <c r="H392" s="1">
        <v>40</v>
      </c>
      <c r="I392" s="1">
        <v>40</v>
      </c>
    </row>
    <row r="393" spans="2:9" ht="32.25" thickBot="1" x14ac:dyDescent="0.25">
      <c r="B393" s="151" t="s">
        <v>103</v>
      </c>
      <c r="C393" s="152" t="s">
        <v>104</v>
      </c>
      <c r="D393" s="152" t="s">
        <v>75</v>
      </c>
      <c r="E393" s="152"/>
      <c r="F393" s="152"/>
      <c r="G393" s="152"/>
      <c r="H393" s="153">
        <f>SUM(H394+H407)</f>
        <v>4484.8</v>
      </c>
      <c r="I393" s="153">
        <f>SUM(I394+I407)</f>
        <v>4484.8</v>
      </c>
    </row>
    <row r="394" spans="2:9" ht="16.5" thickBot="1" x14ac:dyDescent="0.25">
      <c r="B394" s="114" t="s">
        <v>52</v>
      </c>
      <c r="C394" s="26" t="s">
        <v>104</v>
      </c>
      <c r="D394" s="8" t="s">
        <v>75</v>
      </c>
      <c r="E394" s="8" t="s">
        <v>76</v>
      </c>
      <c r="F394" s="12"/>
      <c r="G394" s="12"/>
      <c r="H394" s="35">
        <f>SUM(H395+H402)</f>
        <v>4451.8</v>
      </c>
      <c r="I394" s="35">
        <f>SUM(I395+I402)</f>
        <v>4451.8</v>
      </c>
    </row>
    <row r="395" spans="2:9" ht="63.75" thickBot="1" x14ac:dyDescent="0.25">
      <c r="B395" s="114" t="s">
        <v>59</v>
      </c>
      <c r="C395" s="26" t="s">
        <v>104</v>
      </c>
      <c r="D395" s="8" t="s">
        <v>75</v>
      </c>
      <c r="E395" s="8" t="s">
        <v>76</v>
      </c>
      <c r="F395" s="11">
        <v>1910101590</v>
      </c>
      <c r="G395" s="8"/>
      <c r="H395" s="34">
        <f>SUM(H396+H398+H399+H401+H397+H400)</f>
        <v>1865.7</v>
      </c>
      <c r="I395" s="34">
        <f>SUM(I396+I398+I399+I401+I397+I400)</f>
        <v>1865.7</v>
      </c>
    </row>
    <row r="396" spans="2:9" ht="48" thickBot="1" x14ac:dyDescent="0.25">
      <c r="B396" s="216" t="s">
        <v>30</v>
      </c>
      <c r="C396" s="28" t="s">
        <v>104</v>
      </c>
      <c r="D396" s="7" t="s">
        <v>75</v>
      </c>
      <c r="E396" s="7" t="s">
        <v>76</v>
      </c>
      <c r="F396" s="45">
        <v>1910101590</v>
      </c>
      <c r="G396" s="7" t="s">
        <v>80</v>
      </c>
      <c r="H396" s="3">
        <v>975</v>
      </c>
      <c r="I396" s="3">
        <v>975</v>
      </c>
    </row>
    <row r="397" spans="2:9" ht="48" thickBot="1" x14ac:dyDescent="0.25">
      <c r="B397" s="216" t="s">
        <v>47</v>
      </c>
      <c r="C397" s="28" t="s">
        <v>104</v>
      </c>
      <c r="D397" s="7" t="s">
        <v>75</v>
      </c>
      <c r="E397" s="7" t="s">
        <v>76</v>
      </c>
      <c r="F397" s="45">
        <v>1910101590</v>
      </c>
      <c r="G397" s="7" t="s">
        <v>122</v>
      </c>
      <c r="H397" s="3"/>
      <c r="I397" s="3"/>
    </row>
    <row r="398" spans="2:9" ht="79.5" thickBot="1" x14ac:dyDescent="0.25">
      <c r="B398" s="218" t="s">
        <v>10</v>
      </c>
      <c r="C398" s="28" t="s">
        <v>104</v>
      </c>
      <c r="D398" s="7" t="s">
        <v>75</v>
      </c>
      <c r="E398" s="7" t="s">
        <v>76</v>
      </c>
      <c r="F398" s="45">
        <v>1910101590</v>
      </c>
      <c r="G398" s="7">
        <v>119</v>
      </c>
      <c r="H398" s="3">
        <v>294.5</v>
      </c>
      <c r="I398" s="3">
        <v>294.5</v>
      </c>
    </row>
    <row r="399" spans="2:9" ht="32.25" thickBot="1" x14ac:dyDescent="0.25">
      <c r="B399" s="39" t="s">
        <v>13</v>
      </c>
      <c r="C399" s="28" t="s">
        <v>104</v>
      </c>
      <c r="D399" s="7" t="s">
        <v>75</v>
      </c>
      <c r="E399" s="7" t="s">
        <v>76</v>
      </c>
      <c r="F399" s="45">
        <v>1910101590</v>
      </c>
      <c r="G399" s="7">
        <v>244</v>
      </c>
      <c r="H399" s="3">
        <v>415</v>
      </c>
      <c r="I399" s="3">
        <v>415</v>
      </c>
    </row>
    <row r="400" spans="2:9" ht="16.5" thickBot="1" x14ac:dyDescent="0.25">
      <c r="B400" s="39" t="s">
        <v>511</v>
      </c>
      <c r="C400" s="28" t="s">
        <v>104</v>
      </c>
      <c r="D400" s="7" t="s">
        <v>75</v>
      </c>
      <c r="E400" s="7" t="s">
        <v>76</v>
      </c>
      <c r="F400" s="45">
        <v>1910101590</v>
      </c>
      <c r="G400" s="7" t="s">
        <v>496</v>
      </c>
      <c r="H400" s="3">
        <v>153</v>
      </c>
      <c r="I400" s="3">
        <v>153</v>
      </c>
    </row>
    <row r="401" spans="2:9" ht="32.25" thickBot="1" x14ac:dyDescent="0.25">
      <c r="B401" s="216" t="s">
        <v>48</v>
      </c>
      <c r="C401" s="28" t="s">
        <v>104</v>
      </c>
      <c r="D401" s="7" t="s">
        <v>75</v>
      </c>
      <c r="E401" s="7" t="s">
        <v>76</v>
      </c>
      <c r="F401" s="45">
        <v>1910101590</v>
      </c>
      <c r="G401" s="7">
        <v>850</v>
      </c>
      <c r="H401" s="3">
        <v>28.2</v>
      </c>
      <c r="I401" s="3">
        <v>28.2</v>
      </c>
    </row>
    <row r="402" spans="2:9" ht="158.25" thickBot="1" x14ac:dyDescent="0.25">
      <c r="B402" s="114" t="s">
        <v>55</v>
      </c>
      <c r="C402" s="26" t="s">
        <v>104</v>
      </c>
      <c r="D402" s="8" t="s">
        <v>75</v>
      </c>
      <c r="E402" s="8" t="s">
        <v>76</v>
      </c>
      <c r="F402" s="11">
        <v>1910106590</v>
      </c>
      <c r="G402" s="8"/>
      <c r="H402" s="1">
        <f>SUM(H403:H406)</f>
        <v>2586.1</v>
      </c>
      <c r="I402" s="1">
        <f>SUM(I403:I406)</f>
        <v>2586.1</v>
      </c>
    </row>
    <row r="403" spans="2:9" ht="48" thickBot="1" x14ac:dyDescent="0.25">
      <c r="B403" s="216" t="s">
        <v>56</v>
      </c>
      <c r="C403" s="28" t="s">
        <v>104</v>
      </c>
      <c r="D403" s="7" t="s">
        <v>75</v>
      </c>
      <c r="E403" s="7" t="s">
        <v>76</v>
      </c>
      <c r="F403" s="45">
        <v>1910106590</v>
      </c>
      <c r="G403" s="7">
        <v>111</v>
      </c>
      <c r="H403" s="3">
        <v>1958</v>
      </c>
      <c r="I403" s="3">
        <v>1958</v>
      </c>
    </row>
    <row r="404" spans="2:9" ht="48" thickBot="1" x14ac:dyDescent="0.25">
      <c r="B404" s="216" t="s">
        <v>47</v>
      </c>
      <c r="C404" s="28" t="s">
        <v>104</v>
      </c>
      <c r="D404" s="7" t="s">
        <v>75</v>
      </c>
      <c r="E404" s="7" t="s">
        <v>76</v>
      </c>
      <c r="F404" s="45">
        <v>1910106590</v>
      </c>
      <c r="G404" s="7" t="s">
        <v>122</v>
      </c>
      <c r="H404" s="3">
        <v>0</v>
      </c>
      <c r="I404" s="3">
        <v>0</v>
      </c>
    </row>
    <row r="405" spans="2:9" ht="79.5" thickBot="1" x14ac:dyDescent="0.25">
      <c r="B405" s="218" t="s">
        <v>10</v>
      </c>
      <c r="C405" s="28" t="s">
        <v>104</v>
      </c>
      <c r="D405" s="7" t="s">
        <v>75</v>
      </c>
      <c r="E405" s="7" t="s">
        <v>76</v>
      </c>
      <c r="F405" s="45">
        <v>1910106590</v>
      </c>
      <c r="G405" s="7">
        <v>119</v>
      </c>
      <c r="H405" s="3">
        <v>591</v>
      </c>
      <c r="I405" s="3">
        <v>591</v>
      </c>
    </row>
    <row r="406" spans="2:9" ht="32.25" thickBot="1" x14ac:dyDescent="0.25">
      <c r="B406" s="39" t="s">
        <v>13</v>
      </c>
      <c r="C406" s="28" t="s">
        <v>104</v>
      </c>
      <c r="D406" s="7" t="s">
        <v>75</v>
      </c>
      <c r="E406" s="7" t="s">
        <v>76</v>
      </c>
      <c r="F406" s="45">
        <v>1910106590</v>
      </c>
      <c r="G406" s="7">
        <v>244</v>
      </c>
      <c r="H406" s="3">
        <v>37.1</v>
      </c>
      <c r="I406" s="3">
        <v>37.1</v>
      </c>
    </row>
    <row r="407" spans="2:9" ht="16.5" thickBot="1" x14ac:dyDescent="0.25">
      <c r="B407" s="114" t="s">
        <v>31</v>
      </c>
      <c r="C407" s="26" t="s">
        <v>104</v>
      </c>
      <c r="D407" s="8">
        <v>10</v>
      </c>
      <c r="E407" s="8" t="s">
        <v>73</v>
      </c>
      <c r="F407" s="8"/>
      <c r="G407" s="8"/>
      <c r="H407" s="1">
        <v>33</v>
      </c>
      <c r="I407" s="1">
        <v>33</v>
      </c>
    </row>
    <row r="408" spans="2:9" ht="16.5" thickBot="1" x14ac:dyDescent="0.25">
      <c r="B408" s="114" t="s">
        <v>35</v>
      </c>
      <c r="C408" s="26" t="s">
        <v>104</v>
      </c>
      <c r="D408" s="8">
        <v>10</v>
      </c>
      <c r="E408" s="8" t="s">
        <v>73</v>
      </c>
      <c r="F408" s="8"/>
      <c r="G408" s="8"/>
      <c r="H408" s="1">
        <v>33</v>
      </c>
      <c r="I408" s="1">
        <v>33</v>
      </c>
    </row>
    <row r="409" spans="2:9" ht="48" thickBot="1" x14ac:dyDescent="0.25">
      <c r="B409" s="114" t="s">
        <v>57</v>
      </c>
      <c r="C409" s="26" t="s">
        <v>104</v>
      </c>
      <c r="D409" s="8">
        <v>10</v>
      </c>
      <c r="E409" s="8" t="s">
        <v>73</v>
      </c>
      <c r="F409" s="8">
        <v>2230171540</v>
      </c>
      <c r="G409" s="8"/>
      <c r="H409" s="1">
        <v>33</v>
      </c>
      <c r="I409" s="1">
        <v>33</v>
      </c>
    </row>
    <row r="410" spans="2:9" ht="32.25" thickBot="1" x14ac:dyDescent="0.25">
      <c r="B410" s="5" t="s">
        <v>34</v>
      </c>
      <c r="C410" s="28" t="s">
        <v>104</v>
      </c>
      <c r="D410" s="7">
        <v>10</v>
      </c>
      <c r="E410" s="7" t="s">
        <v>73</v>
      </c>
      <c r="F410" s="7">
        <v>2230171540</v>
      </c>
      <c r="G410" s="7">
        <v>313</v>
      </c>
      <c r="H410" s="1">
        <v>33</v>
      </c>
      <c r="I410" s="1">
        <v>33</v>
      </c>
    </row>
    <row r="411" spans="2:9" ht="32.25" thickBot="1" x14ac:dyDescent="0.25">
      <c r="B411" s="151" t="s">
        <v>105</v>
      </c>
      <c r="C411" s="152" t="s">
        <v>106</v>
      </c>
      <c r="D411" s="152" t="s">
        <v>75</v>
      </c>
      <c r="E411" s="152"/>
      <c r="F411" s="152"/>
      <c r="G411" s="152"/>
      <c r="H411" s="153">
        <f>SUM(H412+H425)</f>
        <v>4411.1000000000004</v>
      </c>
      <c r="I411" s="153">
        <f>SUM(I412+I425)</f>
        <v>4411.1000000000004</v>
      </c>
    </row>
    <row r="412" spans="2:9" ht="16.5" thickBot="1" x14ac:dyDescent="0.25">
      <c r="B412" s="114" t="s">
        <v>52</v>
      </c>
      <c r="C412" s="26" t="s">
        <v>106</v>
      </c>
      <c r="D412" s="8" t="s">
        <v>75</v>
      </c>
      <c r="E412" s="8" t="s">
        <v>76</v>
      </c>
      <c r="F412" s="12"/>
      <c r="G412" s="12"/>
      <c r="H412" s="35">
        <f>SUM(H413+H420)</f>
        <v>4346.1000000000004</v>
      </c>
      <c r="I412" s="35">
        <f>SUM(I413+I420)</f>
        <v>4346.1000000000004</v>
      </c>
    </row>
    <row r="413" spans="2:9" ht="63.75" thickBot="1" x14ac:dyDescent="0.25">
      <c r="B413" s="114" t="s">
        <v>59</v>
      </c>
      <c r="C413" s="26" t="s">
        <v>106</v>
      </c>
      <c r="D413" s="8" t="s">
        <v>75</v>
      </c>
      <c r="E413" s="8" t="s">
        <v>76</v>
      </c>
      <c r="F413" s="11">
        <v>1910101590</v>
      </c>
      <c r="G413" s="8"/>
      <c r="H413" s="34">
        <f>SUM(H414+H416+H417+H419+H415+H418)</f>
        <v>1820.1</v>
      </c>
      <c r="I413" s="34">
        <f>SUM(I414+I416+I417+I419+I415+I418)</f>
        <v>1820.1</v>
      </c>
    </row>
    <row r="414" spans="2:9" ht="48" thickBot="1" x14ac:dyDescent="0.25">
      <c r="B414" s="216" t="s">
        <v>30</v>
      </c>
      <c r="C414" s="28" t="s">
        <v>106</v>
      </c>
      <c r="D414" s="7" t="s">
        <v>75</v>
      </c>
      <c r="E414" s="7" t="s">
        <v>76</v>
      </c>
      <c r="F414" s="45">
        <v>1910101590</v>
      </c>
      <c r="G414" s="7" t="s">
        <v>80</v>
      </c>
      <c r="H414" s="3">
        <v>891</v>
      </c>
      <c r="I414" s="3">
        <v>891</v>
      </c>
    </row>
    <row r="415" spans="2:9" ht="48" thickBot="1" x14ac:dyDescent="0.25">
      <c r="B415" s="216" t="s">
        <v>47</v>
      </c>
      <c r="C415" s="28" t="s">
        <v>106</v>
      </c>
      <c r="D415" s="7" t="s">
        <v>75</v>
      </c>
      <c r="E415" s="7" t="s">
        <v>76</v>
      </c>
      <c r="F415" s="45">
        <v>1910101590</v>
      </c>
      <c r="G415" s="7" t="s">
        <v>122</v>
      </c>
      <c r="H415" s="3"/>
      <c r="I415" s="3"/>
    </row>
    <row r="416" spans="2:9" ht="79.5" thickBot="1" x14ac:dyDescent="0.25">
      <c r="B416" s="218" t="s">
        <v>10</v>
      </c>
      <c r="C416" s="28" t="s">
        <v>106</v>
      </c>
      <c r="D416" s="7" t="s">
        <v>75</v>
      </c>
      <c r="E416" s="7" t="s">
        <v>76</v>
      </c>
      <c r="F416" s="45">
        <v>1910101590</v>
      </c>
      <c r="G416" s="7">
        <v>119</v>
      </c>
      <c r="H416" s="3">
        <v>269.10000000000002</v>
      </c>
      <c r="I416" s="3">
        <v>269.10000000000002</v>
      </c>
    </row>
    <row r="417" spans="2:9" ht="32.25" thickBot="1" x14ac:dyDescent="0.25">
      <c r="B417" s="39" t="s">
        <v>13</v>
      </c>
      <c r="C417" s="28" t="s">
        <v>106</v>
      </c>
      <c r="D417" s="7" t="s">
        <v>75</v>
      </c>
      <c r="E417" s="7" t="s">
        <v>76</v>
      </c>
      <c r="F417" s="45">
        <v>1910101590</v>
      </c>
      <c r="G417" s="7">
        <v>244</v>
      </c>
      <c r="H417" s="3">
        <v>530</v>
      </c>
      <c r="I417" s="3">
        <v>530</v>
      </c>
    </row>
    <row r="418" spans="2:9" ht="16.5" thickBot="1" x14ac:dyDescent="0.25">
      <c r="B418" s="39" t="s">
        <v>511</v>
      </c>
      <c r="C418" s="28" t="s">
        <v>106</v>
      </c>
      <c r="D418" s="7" t="s">
        <v>75</v>
      </c>
      <c r="E418" s="7" t="s">
        <v>76</v>
      </c>
      <c r="F418" s="45">
        <v>1910101590</v>
      </c>
      <c r="G418" s="7" t="s">
        <v>496</v>
      </c>
      <c r="H418" s="3">
        <v>127</v>
      </c>
      <c r="I418" s="3">
        <v>127</v>
      </c>
    </row>
    <row r="419" spans="2:9" ht="32.25" thickBot="1" x14ac:dyDescent="0.25">
      <c r="B419" s="216" t="s">
        <v>48</v>
      </c>
      <c r="C419" s="28" t="s">
        <v>106</v>
      </c>
      <c r="D419" s="7" t="s">
        <v>75</v>
      </c>
      <c r="E419" s="7" t="s">
        <v>76</v>
      </c>
      <c r="F419" s="45">
        <v>1910101590</v>
      </c>
      <c r="G419" s="7">
        <v>850</v>
      </c>
      <c r="H419" s="3">
        <v>3</v>
      </c>
      <c r="I419" s="3">
        <v>3</v>
      </c>
    </row>
    <row r="420" spans="2:9" ht="158.25" thickBot="1" x14ac:dyDescent="0.25">
      <c r="B420" s="114" t="s">
        <v>55</v>
      </c>
      <c r="C420" s="26" t="s">
        <v>106</v>
      </c>
      <c r="D420" s="8" t="s">
        <v>75</v>
      </c>
      <c r="E420" s="8" t="s">
        <v>76</v>
      </c>
      <c r="F420" s="11">
        <v>1910106590</v>
      </c>
      <c r="G420" s="8"/>
      <c r="H420" s="1">
        <f>SUM(H421:H424)</f>
        <v>2526</v>
      </c>
      <c r="I420" s="1">
        <f>SUM(I421:I424)</f>
        <v>2526</v>
      </c>
    </row>
    <row r="421" spans="2:9" ht="48" thickBot="1" x14ac:dyDescent="0.25">
      <c r="B421" s="216" t="s">
        <v>56</v>
      </c>
      <c r="C421" s="28" t="s">
        <v>106</v>
      </c>
      <c r="D421" s="7" t="s">
        <v>75</v>
      </c>
      <c r="E421" s="7" t="s">
        <v>76</v>
      </c>
      <c r="F421" s="45">
        <v>1910106590</v>
      </c>
      <c r="G421" s="7">
        <v>111</v>
      </c>
      <c r="H421" s="3">
        <v>1894</v>
      </c>
      <c r="I421" s="3">
        <v>1894</v>
      </c>
    </row>
    <row r="422" spans="2:9" ht="48" thickBot="1" x14ac:dyDescent="0.25">
      <c r="B422" s="216" t="s">
        <v>47</v>
      </c>
      <c r="C422" s="28" t="s">
        <v>106</v>
      </c>
      <c r="D422" s="7" t="s">
        <v>75</v>
      </c>
      <c r="E422" s="7" t="s">
        <v>76</v>
      </c>
      <c r="F422" s="45">
        <v>1910106590</v>
      </c>
      <c r="G422" s="7" t="s">
        <v>122</v>
      </c>
      <c r="H422" s="3">
        <v>0</v>
      </c>
      <c r="I422" s="3">
        <v>0</v>
      </c>
    </row>
    <row r="423" spans="2:9" ht="79.5" thickBot="1" x14ac:dyDescent="0.25">
      <c r="B423" s="218" t="s">
        <v>10</v>
      </c>
      <c r="C423" s="28" t="s">
        <v>106</v>
      </c>
      <c r="D423" s="7" t="s">
        <v>75</v>
      </c>
      <c r="E423" s="7" t="s">
        <v>76</v>
      </c>
      <c r="F423" s="45">
        <v>1910106590</v>
      </c>
      <c r="G423" s="7">
        <v>119</v>
      </c>
      <c r="H423" s="3">
        <v>572</v>
      </c>
      <c r="I423" s="3">
        <v>572</v>
      </c>
    </row>
    <row r="424" spans="2:9" ht="32.25" thickBot="1" x14ac:dyDescent="0.25">
      <c r="B424" s="39" t="s">
        <v>13</v>
      </c>
      <c r="C424" s="28" t="s">
        <v>106</v>
      </c>
      <c r="D424" s="7" t="s">
        <v>75</v>
      </c>
      <c r="E424" s="7" t="s">
        <v>76</v>
      </c>
      <c r="F424" s="45">
        <v>1910106590</v>
      </c>
      <c r="G424" s="7">
        <v>244</v>
      </c>
      <c r="H424" s="3">
        <v>60</v>
      </c>
      <c r="I424" s="3">
        <v>60</v>
      </c>
    </row>
    <row r="425" spans="2:9" ht="16.5" thickBot="1" x14ac:dyDescent="0.25">
      <c r="B425" s="114" t="s">
        <v>31</v>
      </c>
      <c r="C425" s="26" t="s">
        <v>106</v>
      </c>
      <c r="D425" s="8">
        <v>10</v>
      </c>
      <c r="E425" s="8" t="s">
        <v>73</v>
      </c>
      <c r="F425" s="8"/>
      <c r="G425" s="8"/>
      <c r="H425" s="1">
        <v>65</v>
      </c>
      <c r="I425" s="1">
        <v>65</v>
      </c>
    </row>
    <row r="426" spans="2:9" ht="16.5" thickBot="1" x14ac:dyDescent="0.25">
      <c r="B426" s="114" t="s">
        <v>35</v>
      </c>
      <c r="C426" s="26" t="s">
        <v>106</v>
      </c>
      <c r="D426" s="8">
        <v>10</v>
      </c>
      <c r="E426" s="8" t="s">
        <v>73</v>
      </c>
      <c r="F426" s="8"/>
      <c r="G426" s="8"/>
      <c r="H426" s="1">
        <v>65</v>
      </c>
      <c r="I426" s="1">
        <v>65</v>
      </c>
    </row>
    <row r="427" spans="2:9" ht="48" thickBot="1" x14ac:dyDescent="0.25">
      <c r="B427" s="114" t="s">
        <v>57</v>
      </c>
      <c r="C427" s="26" t="s">
        <v>106</v>
      </c>
      <c r="D427" s="8">
        <v>10</v>
      </c>
      <c r="E427" s="8" t="s">
        <v>73</v>
      </c>
      <c r="F427" s="8">
        <v>2230171540</v>
      </c>
      <c r="G427" s="8"/>
      <c r="H427" s="1">
        <v>65</v>
      </c>
      <c r="I427" s="1">
        <v>65</v>
      </c>
    </row>
    <row r="428" spans="2:9" ht="32.25" thickBot="1" x14ac:dyDescent="0.25">
      <c r="B428" s="5" t="s">
        <v>34</v>
      </c>
      <c r="C428" s="28" t="s">
        <v>106</v>
      </c>
      <c r="D428" s="7">
        <v>10</v>
      </c>
      <c r="E428" s="7" t="s">
        <v>73</v>
      </c>
      <c r="F428" s="7">
        <v>2230171540</v>
      </c>
      <c r="G428" s="7">
        <v>313</v>
      </c>
      <c r="H428" s="3">
        <v>65</v>
      </c>
      <c r="I428" s="3">
        <v>65</v>
      </c>
    </row>
    <row r="429" spans="2:9" ht="16.5" thickBot="1" x14ac:dyDescent="0.25">
      <c r="B429" s="151" t="s">
        <v>107</v>
      </c>
      <c r="C429" s="152" t="s">
        <v>108</v>
      </c>
      <c r="D429" s="152" t="s">
        <v>75</v>
      </c>
      <c r="E429" s="152"/>
      <c r="F429" s="152"/>
      <c r="G429" s="152"/>
      <c r="H429" s="153">
        <f>SUM(H430+H443)</f>
        <v>4249.5</v>
      </c>
      <c r="I429" s="153">
        <f>SUM(I430+I443)</f>
        <v>4249.5</v>
      </c>
    </row>
    <row r="430" spans="2:9" ht="16.5" thickBot="1" x14ac:dyDescent="0.25">
      <c r="B430" s="114" t="s">
        <v>52</v>
      </c>
      <c r="C430" s="26" t="s">
        <v>108</v>
      </c>
      <c r="D430" s="8" t="s">
        <v>75</v>
      </c>
      <c r="E430" s="8" t="s">
        <v>76</v>
      </c>
      <c r="F430" s="12"/>
      <c r="G430" s="12"/>
      <c r="H430" s="35">
        <f>SUM(H431+H438)</f>
        <v>4189.5</v>
      </c>
      <c r="I430" s="35">
        <f>SUM(I431+I438)</f>
        <v>4189.5</v>
      </c>
    </row>
    <row r="431" spans="2:9" ht="63.75" thickBot="1" x14ac:dyDescent="0.25">
      <c r="B431" s="114" t="s">
        <v>59</v>
      </c>
      <c r="C431" s="26" t="s">
        <v>108</v>
      </c>
      <c r="D431" s="8" t="s">
        <v>75</v>
      </c>
      <c r="E431" s="8" t="s">
        <v>76</v>
      </c>
      <c r="F431" s="11">
        <v>1910101590</v>
      </c>
      <c r="G431" s="8"/>
      <c r="H431" s="34">
        <f>SUM(H432+H434+H435+H437+H433+H436)</f>
        <v>1804.5</v>
      </c>
      <c r="I431" s="34">
        <f>SUM(I432+I434+I435+I437+I433+I436)</f>
        <v>1804.5</v>
      </c>
    </row>
    <row r="432" spans="2:9" ht="48" thickBot="1" x14ac:dyDescent="0.25">
      <c r="B432" s="216" t="s">
        <v>30</v>
      </c>
      <c r="C432" s="28" t="s">
        <v>108</v>
      </c>
      <c r="D432" s="7" t="s">
        <v>75</v>
      </c>
      <c r="E432" s="7" t="s">
        <v>76</v>
      </c>
      <c r="F432" s="45">
        <v>1910101590</v>
      </c>
      <c r="G432" s="7" t="s">
        <v>80</v>
      </c>
      <c r="H432" s="3">
        <v>855</v>
      </c>
      <c r="I432" s="3">
        <v>855</v>
      </c>
    </row>
    <row r="433" spans="2:9" ht="48" thickBot="1" x14ac:dyDescent="0.25">
      <c r="B433" s="216" t="s">
        <v>47</v>
      </c>
      <c r="C433" s="28" t="s">
        <v>108</v>
      </c>
      <c r="D433" s="7" t="s">
        <v>75</v>
      </c>
      <c r="E433" s="7" t="s">
        <v>76</v>
      </c>
      <c r="F433" s="45">
        <v>1910101590</v>
      </c>
      <c r="G433" s="7" t="s">
        <v>122</v>
      </c>
      <c r="H433" s="3"/>
      <c r="I433" s="3"/>
    </row>
    <row r="434" spans="2:9" ht="79.5" thickBot="1" x14ac:dyDescent="0.25">
      <c r="B434" s="218" t="s">
        <v>10</v>
      </c>
      <c r="C434" s="28" t="s">
        <v>108</v>
      </c>
      <c r="D434" s="7" t="s">
        <v>75</v>
      </c>
      <c r="E434" s="7" t="s">
        <v>76</v>
      </c>
      <c r="F434" s="45">
        <v>1910101590</v>
      </c>
      <c r="G434" s="7">
        <v>119</v>
      </c>
      <c r="H434" s="3">
        <v>258.2</v>
      </c>
      <c r="I434" s="3">
        <v>258.2</v>
      </c>
    </row>
    <row r="435" spans="2:9" ht="32.25" thickBot="1" x14ac:dyDescent="0.25">
      <c r="B435" s="39" t="s">
        <v>13</v>
      </c>
      <c r="C435" s="28" t="s">
        <v>108</v>
      </c>
      <c r="D435" s="7" t="s">
        <v>75</v>
      </c>
      <c r="E435" s="7" t="s">
        <v>76</v>
      </c>
      <c r="F435" s="45">
        <v>1910101590</v>
      </c>
      <c r="G435" s="7">
        <v>244</v>
      </c>
      <c r="H435" s="3">
        <v>623</v>
      </c>
      <c r="I435" s="3">
        <v>623</v>
      </c>
    </row>
    <row r="436" spans="2:9" ht="16.5" thickBot="1" x14ac:dyDescent="0.25">
      <c r="B436" s="39" t="s">
        <v>511</v>
      </c>
      <c r="C436" s="28" t="s">
        <v>108</v>
      </c>
      <c r="D436" s="7" t="s">
        <v>75</v>
      </c>
      <c r="E436" s="7" t="s">
        <v>76</v>
      </c>
      <c r="F436" s="45">
        <v>1910101590</v>
      </c>
      <c r="G436" s="7" t="s">
        <v>496</v>
      </c>
      <c r="H436" s="3">
        <v>54</v>
      </c>
      <c r="I436" s="3">
        <v>54</v>
      </c>
    </row>
    <row r="437" spans="2:9" ht="32.25" thickBot="1" x14ac:dyDescent="0.25">
      <c r="B437" s="216" t="s">
        <v>48</v>
      </c>
      <c r="C437" s="28" t="s">
        <v>108</v>
      </c>
      <c r="D437" s="7" t="s">
        <v>75</v>
      </c>
      <c r="E437" s="7" t="s">
        <v>76</v>
      </c>
      <c r="F437" s="45">
        <v>1910101590</v>
      </c>
      <c r="G437" s="7">
        <v>850</v>
      </c>
      <c r="H437" s="3">
        <v>14.3</v>
      </c>
      <c r="I437" s="3">
        <v>14.3</v>
      </c>
    </row>
    <row r="438" spans="2:9" ht="158.25" thickBot="1" x14ac:dyDescent="0.25">
      <c r="B438" s="114" t="s">
        <v>55</v>
      </c>
      <c r="C438" s="26" t="s">
        <v>108</v>
      </c>
      <c r="D438" s="8" t="s">
        <v>75</v>
      </c>
      <c r="E438" s="8" t="s">
        <v>76</v>
      </c>
      <c r="F438" s="11">
        <v>1910106590</v>
      </c>
      <c r="G438" s="8"/>
      <c r="H438" s="1">
        <f>SUM(H439:H442)</f>
        <v>2385</v>
      </c>
      <c r="I438" s="1">
        <f>SUM(I439:I442)</f>
        <v>2385</v>
      </c>
    </row>
    <row r="439" spans="2:9" ht="48" thickBot="1" x14ac:dyDescent="0.25">
      <c r="B439" s="216" t="s">
        <v>56</v>
      </c>
      <c r="C439" s="28" t="s">
        <v>108</v>
      </c>
      <c r="D439" s="7" t="s">
        <v>75</v>
      </c>
      <c r="E439" s="7" t="s">
        <v>76</v>
      </c>
      <c r="F439" s="45">
        <v>1910106590</v>
      </c>
      <c r="G439" s="7">
        <v>111</v>
      </c>
      <c r="H439" s="3">
        <v>1786</v>
      </c>
      <c r="I439" s="3">
        <v>1786</v>
      </c>
    </row>
    <row r="440" spans="2:9" ht="48" thickBot="1" x14ac:dyDescent="0.25">
      <c r="B440" s="216" t="s">
        <v>47</v>
      </c>
      <c r="C440" s="28" t="s">
        <v>108</v>
      </c>
      <c r="D440" s="7" t="s">
        <v>75</v>
      </c>
      <c r="E440" s="7" t="s">
        <v>76</v>
      </c>
      <c r="F440" s="45">
        <v>1910106590</v>
      </c>
      <c r="G440" s="7" t="s">
        <v>122</v>
      </c>
      <c r="H440" s="3">
        <v>0</v>
      </c>
      <c r="I440" s="3">
        <v>0</v>
      </c>
    </row>
    <row r="441" spans="2:9" ht="79.5" thickBot="1" x14ac:dyDescent="0.25">
      <c r="B441" s="218" t="s">
        <v>10</v>
      </c>
      <c r="C441" s="28" t="s">
        <v>108</v>
      </c>
      <c r="D441" s="7" t="s">
        <v>75</v>
      </c>
      <c r="E441" s="7" t="s">
        <v>76</v>
      </c>
      <c r="F441" s="45">
        <v>1910106590</v>
      </c>
      <c r="G441" s="7">
        <v>119</v>
      </c>
      <c r="H441" s="3">
        <v>539</v>
      </c>
      <c r="I441" s="3">
        <v>539</v>
      </c>
    </row>
    <row r="442" spans="2:9" ht="32.25" thickBot="1" x14ac:dyDescent="0.25">
      <c r="B442" s="39" t="s">
        <v>13</v>
      </c>
      <c r="C442" s="28" t="s">
        <v>108</v>
      </c>
      <c r="D442" s="7" t="s">
        <v>75</v>
      </c>
      <c r="E442" s="7" t="s">
        <v>76</v>
      </c>
      <c r="F442" s="45">
        <v>1910106590</v>
      </c>
      <c r="G442" s="7">
        <v>244</v>
      </c>
      <c r="H442" s="3">
        <v>60</v>
      </c>
      <c r="I442" s="3">
        <v>60</v>
      </c>
    </row>
    <row r="443" spans="2:9" ht="16.5" thickBot="1" x14ac:dyDescent="0.25">
      <c r="B443" s="114" t="s">
        <v>31</v>
      </c>
      <c r="C443" s="26" t="s">
        <v>108</v>
      </c>
      <c r="D443" s="8">
        <v>10</v>
      </c>
      <c r="E443" s="8" t="s">
        <v>73</v>
      </c>
      <c r="F443" s="8"/>
      <c r="G443" s="8"/>
      <c r="H443" s="1">
        <v>60</v>
      </c>
      <c r="I443" s="1">
        <v>60</v>
      </c>
    </row>
    <row r="444" spans="2:9" ht="16.5" thickBot="1" x14ac:dyDescent="0.25">
      <c r="B444" s="114" t="s">
        <v>35</v>
      </c>
      <c r="C444" s="26" t="s">
        <v>108</v>
      </c>
      <c r="D444" s="8">
        <v>10</v>
      </c>
      <c r="E444" s="8" t="s">
        <v>73</v>
      </c>
      <c r="F444" s="8"/>
      <c r="G444" s="8"/>
      <c r="H444" s="1">
        <v>60</v>
      </c>
      <c r="I444" s="1">
        <v>60</v>
      </c>
    </row>
    <row r="445" spans="2:9" ht="48" thickBot="1" x14ac:dyDescent="0.25">
      <c r="B445" s="114" t="s">
        <v>57</v>
      </c>
      <c r="C445" s="26" t="s">
        <v>108</v>
      </c>
      <c r="D445" s="8">
        <v>10</v>
      </c>
      <c r="E445" s="8" t="s">
        <v>73</v>
      </c>
      <c r="F445" s="8">
        <v>2230171540</v>
      </c>
      <c r="G445" s="8"/>
      <c r="H445" s="1">
        <v>60</v>
      </c>
      <c r="I445" s="1">
        <v>60</v>
      </c>
    </row>
    <row r="446" spans="2:9" ht="32.25" thickBot="1" x14ac:dyDescent="0.25">
      <c r="B446" s="5" t="s">
        <v>34</v>
      </c>
      <c r="C446" s="28" t="s">
        <v>108</v>
      </c>
      <c r="D446" s="7">
        <v>10</v>
      </c>
      <c r="E446" s="7" t="s">
        <v>73</v>
      </c>
      <c r="F446" s="7">
        <v>2230171540</v>
      </c>
      <c r="G446" s="7">
        <v>313</v>
      </c>
      <c r="H446" s="1">
        <v>60</v>
      </c>
      <c r="I446" s="1">
        <v>60</v>
      </c>
    </row>
    <row r="447" spans="2:9" ht="32.25" thickBot="1" x14ac:dyDescent="0.25">
      <c r="B447" s="151" t="s">
        <v>109</v>
      </c>
      <c r="C447" s="152" t="s">
        <v>110</v>
      </c>
      <c r="D447" s="152" t="s">
        <v>75</v>
      </c>
      <c r="E447" s="152"/>
      <c r="F447" s="152"/>
      <c r="G447" s="152"/>
      <c r="H447" s="154">
        <f>SUM(H448+H461)</f>
        <v>19115.599999999999</v>
      </c>
      <c r="I447" s="154">
        <f>SUM(I448+I461)</f>
        <v>19115.599999999999</v>
      </c>
    </row>
    <row r="448" spans="2:9" ht="16.5" thickBot="1" x14ac:dyDescent="0.25">
      <c r="B448" s="114" t="s">
        <v>52</v>
      </c>
      <c r="C448" s="26" t="s">
        <v>110</v>
      </c>
      <c r="D448" s="8" t="s">
        <v>75</v>
      </c>
      <c r="E448" s="8" t="s">
        <v>76</v>
      </c>
      <c r="F448" s="12"/>
      <c r="G448" s="12"/>
      <c r="H448" s="155">
        <f>SUM(H449+H456)</f>
        <v>18564.5</v>
      </c>
      <c r="I448" s="155">
        <f>SUM(I449+I456)</f>
        <v>18564.5</v>
      </c>
    </row>
    <row r="449" spans="2:9" ht="63.75" thickBot="1" x14ac:dyDescent="0.25">
      <c r="B449" s="114" t="s">
        <v>59</v>
      </c>
      <c r="C449" s="26" t="s">
        <v>110</v>
      </c>
      <c r="D449" s="8" t="s">
        <v>75</v>
      </c>
      <c r="E449" s="8" t="s">
        <v>76</v>
      </c>
      <c r="F449" s="11">
        <v>1910101590</v>
      </c>
      <c r="G449" s="8"/>
      <c r="H449" s="73">
        <f>SUM(H450:H455)</f>
        <v>6558.2</v>
      </c>
      <c r="I449" s="73">
        <f>SUM(I450:I455)</f>
        <v>6558.2</v>
      </c>
    </row>
    <row r="450" spans="2:9" ht="48" thickBot="1" x14ac:dyDescent="0.25">
      <c r="B450" s="216" t="s">
        <v>30</v>
      </c>
      <c r="C450" s="28" t="s">
        <v>110</v>
      </c>
      <c r="D450" s="7" t="s">
        <v>75</v>
      </c>
      <c r="E450" s="7" t="s">
        <v>76</v>
      </c>
      <c r="F450" s="45">
        <v>1910101590</v>
      </c>
      <c r="G450" s="7" t="s">
        <v>80</v>
      </c>
      <c r="H450" s="3">
        <v>1287</v>
      </c>
      <c r="I450" s="3">
        <v>1287</v>
      </c>
    </row>
    <row r="451" spans="2:9" ht="48" thickBot="1" x14ac:dyDescent="0.25">
      <c r="B451" s="216" t="s">
        <v>47</v>
      </c>
      <c r="C451" s="28" t="s">
        <v>110</v>
      </c>
      <c r="D451" s="7" t="s">
        <v>75</v>
      </c>
      <c r="E451" s="7" t="s">
        <v>76</v>
      </c>
      <c r="F451" s="45">
        <v>1910101590</v>
      </c>
      <c r="G451" s="7" t="s">
        <v>122</v>
      </c>
      <c r="H451" s="3"/>
      <c r="I451" s="3"/>
    </row>
    <row r="452" spans="2:9" ht="79.5" thickBot="1" x14ac:dyDescent="0.25">
      <c r="B452" s="218" t="s">
        <v>10</v>
      </c>
      <c r="C452" s="28" t="s">
        <v>110</v>
      </c>
      <c r="D452" s="7" t="s">
        <v>75</v>
      </c>
      <c r="E452" s="7" t="s">
        <v>76</v>
      </c>
      <c r="F452" s="45">
        <v>1910101590</v>
      </c>
      <c r="G452" s="7">
        <v>119</v>
      </c>
      <c r="H452" s="3">
        <v>388.7</v>
      </c>
      <c r="I452" s="3">
        <v>388.7</v>
      </c>
    </row>
    <row r="453" spans="2:9" ht="32.25" thickBot="1" x14ac:dyDescent="0.25">
      <c r="B453" s="39" t="s">
        <v>13</v>
      </c>
      <c r="C453" s="28" t="s">
        <v>110</v>
      </c>
      <c r="D453" s="7" t="s">
        <v>75</v>
      </c>
      <c r="E453" s="7" t="s">
        <v>76</v>
      </c>
      <c r="F453" s="45">
        <v>1910101590</v>
      </c>
      <c r="G453" s="7">
        <v>244</v>
      </c>
      <c r="H453" s="3">
        <v>3817</v>
      </c>
      <c r="I453" s="3">
        <v>3817</v>
      </c>
    </row>
    <row r="454" spans="2:9" ht="16.5" thickBot="1" x14ac:dyDescent="0.25">
      <c r="B454" s="39" t="s">
        <v>511</v>
      </c>
      <c r="C454" s="28" t="s">
        <v>110</v>
      </c>
      <c r="D454" s="7" t="s">
        <v>75</v>
      </c>
      <c r="E454" s="7" t="s">
        <v>76</v>
      </c>
      <c r="F454" s="45">
        <v>1910101590</v>
      </c>
      <c r="G454" s="7" t="s">
        <v>496</v>
      </c>
      <c r="H454" s="3">
        <v>594</v>
      </c>
      <c r="I454" s="3">
        <v>594</v>
      </c>
    </row>
    <row r="455" spans="2:9" ht="32.25" thickBot="1" x14ac:dyDescent="0.25">
      <c r="B455" s="216" t="s">
        <v>48</v>
      </c>
      <c r="C455" s="28" t="s">
        <v>110</v>
      </c>
      <c r="D455" s="7" t="s">
        <v>75</v>
      </c>
      <c r="E455" s="7" t="s">
        <v>76</v>
      </c>
      <c r="F455" s="45">
        <v>1910101590</v>
      </c>
      <c r="G455" s="7">
        <v>850</v>
      </c>
      <c r="H455" s="3">
        <v>471.5</v>
      </c>
      <c r="I455" s="3">
        <v>471.5</v>
      </c>
    </row>
    <row r="456" spans="2:9" ht="158.25" thickBot="1" x14ac:dyDescent="0.25">
      <c r="B456" s="114" t="s">
        <v>55</v>
      </c>
      <c r="C456" s="26" t="s">
        <v>110</v>
      </c>
      <c r="D456" s="8" t="s">
        <v>75</v>
      </c>
      <c r="E456" s="8" t="s">
        <v>76</v>
      </c>
      <c r="F456" s="11">
        <v>1910106590</v>
      </c>
      <c r="G456" s="8"/>
      <c r="H456" s="1">
        <f>SUM(H457:H460)</f>
        <v>12006.3</v>
      </c>
      <c r="I456" s="1">
        <f>SUM(I457:I460)</f>
        <v>12006.3</v>
      </c>
    </row>
    <row r="457" spans="2:9" ht="48" thickBot="1" x14ac:dyDescent="0.25">
      <c r="B457" s="216" t="s">
        <v>56</v>
      </c>
      <c r="C457" s="28" t="s">
        <v>110</v>
      </c>
      <c r="D457" s="7" t="s">
        <v>75</v>
      </c>
      <c r="E457" s="7" t="s">
        <v>76</v>
      </c>
      <c r="F457" s="45">
        <v>1910106590</v>
      </c>
      <c r="G457" s="7">
        <v>111</v>
      </c>
      <c r="H457" s="3">
        <v>8913.2999999999993</v>
      </c>
      <c r="I457" s="3">
        <v>8913.2999999999993</v>
      </c>
    </row>
    <row r="458" spans="2:9" ht="48" thickBot="1" x14ac:dyDescent="0.25">
      <c r="B458" s="216" t="s">
        <v>47</v>
      </c>
      <c r="C458" s="28" t="s">
        <v>110</v>
      </c>
      <c r="D458" s="7" t="s">
        <v>75</v>
      </c>
      <c r="E458" s="7" t="s">
        <v>76</v>
      </c>
      <c r="F458" s="45">
        <v>1910106590</v>
      </c>
      <c r="G458" s="7" t="s">
        <v>122</v>
      </c>
      <c r="H458" s="3">
        <v>0</v>
      </c>
      <c r="I458" s="3">
        <v>0</v>
      </c>
    </row>
    <row r="459" spans="2:9" ht="79.5" thickBot="1" x14ac:dyDescent="0.25">
      <c r="B459" s="218" t="s">
        <v>10</v>
      </c>
      <c r="C459" s="28" t="s">
        <v>110</v>
      </c>
      <c r="D459" s="7" t="s">
        <v>75</v>
      </c>
      <c r="E459" s="7" t="s">
        <v>76</v>
      </c>
      <c r="F459" s="45">
        <v>1910106590</v>
      </c>
      <c r="G459" s="7">
        <v>119</v>
      </c>
      <c r="H459" s="3">
        <v>2692</v>
      </c>
      <c r="I459" s="3">
        <v>2692</v>
      </c>
    </row>
    <row r="460" spans="2:9" ht="32.25" thickBot="1" x14ac:dyDescent="0.25">
      <c r="B460" s="39" t="s">
        <v>13</v>
      </c>
      <c r="C460" s="28" t="s">
        <v>110</v>
      </c>
      <c r="D460" s="7" t="s">
        <v>75</v>
      </c>
      <c r="E460" s="7" t="s">
        <v>76</v>
      </c>
      <c r="F460" s="45">
        <v>1910106590</v>
      </c>
      <c r="G460" s="7">
        <v>244</v>
      </c>
      <c r="H460" s="3">
        <v>401</v>
      </c>
      <c r="I460" s="3">
        <v>401</v>
      </c>
    </row>
    <row r="461" spans="2:9" ht="16.5" thickBot="1" x14ac:dyDescent="0.25">
      <c r="B461" s="114" t="s">
        <v>31</v>
      </c>
      <c r="C461" s="26" t="s">
        <v>110</v>
      </c>
      <c r="D461" s="8">
        <v>10</v>
      </c>
      <c r="E461" s="8" t="s">
        <v>73</v>
      </c>
      <c r="F461" s="8"/>
      <c r="G461" s="8"/>
      <c r="H461" s="1">
        <v>551.1</v>
      </c>
      <c r="I461" s="1">
        <v>551.1</v>
      </c>
    </row>
    <row r="462" spans="2:9" ht="16.5" thickBot="1" x14ac:dyDescent="0.25">
      <c r="B462" s="114" t="s">
        <v>35</v>
      </c>
      <c r="C462" s="26" t="s">
        <v>110</v>
      </c>
      <c r="D462" s="8">
        <v>10</v>
      </c>
      <c r="E462" s="8" t="s">
        <v>73</v>
      </c>
      <c r="F462" s="8"/>
      <c r="G462" s="8"/>
      <c r="H462" s="1">
        <v>551.1</v>
      </c>
      <c r="I462" s="1">
        <v>551.1</v>
      </c>
    </row>
    <row r="463" spans="2:9" ht="48" thickBot="1" x14ac:dyDescent="0.25">
      <c r="B463" s="114" t="s">
        <v>57</v>
      </c>
      <c r="C463" s="26" t="s">
        <v>110</v>
      </c>
      <c r="D463" s="8">
        <v>10</v>
      </c>
      <c r="E463" s="8" t="s">
        <v>73</v>
      </c>
      <c r="F463" s="8">
        <v>2230171540</v>
      </c>
      <c r="G463" s="8"/>
      <c r="H463" s="1">
        <v>551.1</v>
      </c>
      <c r="I463" s="1">
        <v>551.1</v>
      </c>
    </row>
    <row r="464" spans="2:9" ht="32.25" thickBot="1" x14ac:dyDescent="0.25">
      <c r="B464" s="5" t="s">
        <v>34</v>
      </c>
      <c r="C464" s="28" t="s">
        <v>110</v>
      </c>
      <c r="D464" s="7">
        <v>10</v>
      </c>
      <c r="E464" s="7" t="s">
        <v>73</v>
      </c>
      <c r="F464" s="7">
        <v>2230171540</v>
      </c>
      <c r="G464" s="7">
        <v>313</v>
      </c>
      <c r="H464" s="3">
        <v>551.1</v>
      </c>
      <c r="I464" s="3">
        <v>551.1</v>
      </c>
    </row>
    <row r="465" spans="2:9" ht="16.5" thickBot="1" x14ac:dyDescent="0.25">
      <c r="B465" s="151" t="s">
        <v>447</v>
      </c>
      <c r="C465" s="152" t="s">
        <v>178</v>
      </c>
      <c r="D465" s="152" t="s">
        <v>75</v>
      </c>
      <c r="E465" s="152"/>
      <c r="F465" s="152"/>
      <c r="G465" s="152"/>
      <c r="H465" s="153">
        <f>SUM(H466+H479)</f>
        <v>12740.9</v>
      </c>
      <c r="I465" s="153">
        <f>SUM(I466+I479)</f>
        <v>12740.9</v>
      </c>
    </row>
    <row r="466" spans="2:9" ht="16.5" thickBot="1" x14ac:dyDescent="0.25">
      <c r="B466" s="114" t="s">
        <v>52</v>
      </c>
      <c r="C466" s="26" t="s">
        <v>466</v>
      </c>
      <c r="D466" s="8" t="s">
        <v>75</v>
      </c>
      <c r="E466" s="8" t="s">
        <v>76</v>
      </c>
      <c r="F466" s="12"/>
      <c r="G466" s="12"/>
      <c r="H466" s="35">
        <f>SUM(H467+H474)</f>
        <v>12590.9</v>
      </c>
      <c r="I466" s="35">
        <f>SUM(I467+I474)</f>
        <v>12590.9</v>
      </c>
    </row>
    <row r="467" spans="2:9" ht="63.75" thickBot="1" x14ac:dyDescent="0.25">
      <c r="B467" s="114" t="s">
        <v>59</v>
      </c>
      <c r="C467" s="26" t="s">
        <v>466</v>
      </c>
      <c r="D467" s="8" t="s">
        <v>75</v>
      </c>
      <c r="E467" s="8" t="s">
        <v>76</v>
      </c>
      <c r="F467" s="11">
        <v>1910101590</v>
      </c>
      <c r="G467" s="8"/>
      <c r="H467" s="34">
        <f>SUM(H468:H473)</f>
        <v>4621.8999999999996</v>
      </c>
      <c r="I467" s="34">
        <f>SUM(I468:I473)</f>
        <v>4621.8999999999996</v>
      </c>
    </row>
    <row r="468" spans="2:9" ht="48" thickBot="1" x14ac:dyDescent="0.25">
      <c r="B468" s="216" t="s">
        <v>30</v>
      </c>
      <c r="C468" s="28" t="s">
        <v>466</v>
      </c>
      <c r="D468" s="7" t="s">
        <v>75</v>
      </c>
      <c r="E468" s="7" t="s">
        <v>76</v>
      </c>
      <c r="F468" s="45">
        <v>1910101590</v>
      </c>
      <c r="G468" s="7" t="s">
        <v>80</v>
      </c>
      <c r="H468" s="3">
        <v>1503</v>
      </c>
      <c r="I468" s="3">
        <v>1503</v>
      </c>
    </row>
    <row r="469" spans="2:9" ht="48" thickBot="1" x14ac:dyDescent="0.25">
      <c r="B469" s="216" t="s">
        <v>47</v>
      </c>
      <c r="C469" s="28" t="s">
        <v>466</v>
      </c>
      <c r="D469" s="7" t="s">
        <v>75</v>
      </c>
      <c r="E469" s="7" t="s">
        <v>76</v>
      </c>
      <c r="F469" s="45">
        <v>1910101590</v>
      </c>
      <c r="G469" s="7" t="s">
        <v>122</v>
      </c>
      <c r="H469" s="3"/>
      <c r="I469" s="3"/>
    </row>
    <row r="470" spans="2:9" ht="79.5" thickBot="1" x14ac:dyDescent="0.25">
      <c r="B470" s="218" t="s">
        <v>10</v>
      </c>
      <c r="C470" s="28" t="s">
        <v>466</v>
      </c>
      <c r="D470" s="7" t="s">
        <v>75</v>
      </c>
      <c r="E470" s="7" t="s">
        <v>76</v>
      </c>
      <c r="F470" s="45">
        <v>1910101590</v>
      </c>
      <c r="G470" s="7">
        <v>119</v>
      </c>
      <c r="H470" s="3">
        <v>453.9</v>
      </c>
      <c r="I470" s="3">
        <v>453.9</v>
      </c>
    </row>
    <row r="471" spans="2:9" ht="32.25" thickBot="1" x14ac:dyDescent="0.25">
      <c r="B471" s="39" t="s">
        <v>13</v>
      </c>
      <c r="C471" s="28" t="s">
        <v>466</v>
      </c>
      <c r="D471" s="7" t="s">
        <v>75</v>
      </c>
      <c r="E471" s="7" t="s">
        <v>76</v>
      </c>
      <c r="F471" s="45">
        <v>1910101590</v>
      </c>
      <c r="G471" s="7">
        <v>244</v>
      </c>
      <c r="H471" s="3">
        <v>1412</v>
      </c>
      <c r="I471" s="3">
        <v>1412</v>
      </c>
    </row>
    <row r="472" spans="2:9" ht="16.5" thickBot="1" x14ac:dyDescent="0.25">
      <c r="B472" s="39" t="s">
        <v>511</v>
      </c>
      <c r="C472" s="28" t="s">
        <v>466</v>
      </c>
      <c r="D472" s="7" t="s">
        <v>75</v>
      </c>
      <c r="E472" s="7" t="s">
        <v>76</v>
      </c>
      <c r="F472" s="45">
        <v>1910101590</v>
      </c>
      <c r="G472" s="7" t="s">
        <v>496</v>
      </c>
      <c r="H472" s="3">
        <v>800</v>
      </c>
      <c r="I472" s="3">
        <v>800</v>
      </c>
    </row>
    <row r="473" spans="2:9" ht="32.25" thickBot="1" x14ac:dyDescent="0.25">
      <c r="B473" s="216" t="s">
        <v>48</v>
      </c>
      <c r="C473" s="28" t="s">
        <v>466</v>
      </c>
      <c r="D473" s="7" t="s">
        <v>75</v>
      </c>
      <c r="E473" s="7" t="s">
        <v>76</v>
      </c>
      <c r="F473" s="45">
        <v>1910101590</v>
      </c>
      <c r="G473" s="7">
        <v>850</v>
      </c>
      <c r="H473" s="3">
        <v>453</v>
      </c>
      <c r="I473" s="3">
        <v>453</v>
      </c>
    </row>
    <row r="474" spans="2:9" ht="158.25" thickBot="1" x14ac:dyDescent="0.25">
      <c r="B474" s="114" t="s">
        <v>55</v>
      </c>
      <c r="C474" s="28" t="s">
        <v>466</v>
      </c>
      <c r="D474" s="8" t="s">
        <v>75</v>
      </c>
      <c r="E474" s="8" t="s">
        <v>76</v>
      </c>
      <c r="F474" s="11">
        <v>1910106590</v>
      </c>
      <c r="G474" s="8"/>
      <c r="H474" s="1">
        <f>SUM(H475:H478)</f>
        <v>7969</v>
      </c>
      <c r="I474" s="1">
        <f>SUM(I475:I478)</f>
        <v>7969</v>
      </c>
    </row>
    <row r="475" spans="2:9" ht="48" thickBot="1" x14ac:dyDescent="0.25">
      <c r="B475" s="216" t="s">
        <v>56</v>
      </c>
      <c r="C475" s="28" t="s">
        <v>466</v>
      </c>
      <c r="D475" s="7" t="s">
        <v>75</v>
      </c>
      <c r="E475" s="7" t="s">
        <v>76</v>
      </c>
      <c r="F475" s="45">
        <v>1910106590</v>
      </c>
      <c r="G475" s="7">
        <v>111</v>
      </c>
      <c r="H475" s="3">
        <v>5998</v>
      </c>
      <c r="I475" s="3">
        <v>5998</v>
      </c>
    </row>
    <row r="476" spans="2:9" ht="48" thickBot="1" x14ac:dyDescent="0.25">
      <c r="B476" s="216" t="s">
        <v>47</v>
      </c>
      <c r="C476" s="28" t="s">
        <v>466</v>
      </c>
      <c r="D476" s="7" t="s">
        <v>75</v>
      </c>
      <c r="E476" s="7" t="s">
        <v>76</v>
      </c>
      <c r="F476" s="45">
        <v>1910106590</v>
      </c>
      <c r="G476" s="7" t="s">
        <v>122</v>
      </c>
      <c r="H476" s="3">
        <v>0</v>
      </c>
      <c r="I476" s="3">
        <v>0</v>
      </c>
    </row>
    <row r="477" spans="2:9" ht="79.5" thickBot="1" x14ac:dyDescent="0.25">
      <c r="B477" s="218" t="s">
        <v>10</v>
      </c>
      <c r="C477" s="28" t="s">
        <v>466</v>
      </c>
      <c r="D477" s="7" t="s">
        <v>75</v>
      </c>
      <c r="E477" s="7" t="s">
        <v>76</v>
      </c>
      <c r="F477" s="45">
        <v>1910106590</v>
      </c>
      <c r="G477" s="7">
        <v>119</v>
      </c>
      <c r="H477" s="3">
        <v>1811</v>
      </c>
      <c r="I477" s="3">
        <v>1811</v>
      </c>
    </row>
    <row r="478" spans="2:9" ht="32.25" thickBot="1" x14ac:dyDescent="0.25">
      <c r="B478" s="39" t="s">
        <v>13</v>
      </c>
      <c r="C478" s="28" t="s">
        <v>466</v>
      </c>
      <c r="D478" s="7" t="s">
        <v>75</v>
      </c>
      <c r="E478" s="7" t="s">
        <v>76</v>
      </c>
      <c r="F478" s="45">
        <v>1910106590</v>
      </c>
      <c r="G478" s="7">
        <v>244</v>
      </c>
      <c r="H478" s="3">
        <v>160</v>
      </c>
      <c r="I478" s="3">
        <v>160</v>
      </c>
    </row>
    <row r="479" spans="2:9" ht="16.5" thickBot="1" x14ac:dyDescent="0.25">
      <c r="B479" s="114" t="s">
        <v>31</v>
      </c>
      <c r="C479" s="28" t="s">
        <v>466</v>
      </c>
      <c r="D479" s="8">
        <v>10</v>
      </c>
      <c r="E479" s="8" t="s">
        <v>73</v>
      </c>
      <c r="F479" s="8"/>
      <c r="G479" s="8"/>
      <c r="H479" s="1">
        <v>150</v>
      </c>
      <c r="I479" s="1">
        <v>150</v>
      </c>
    </row>
    <row r="480" spans="2:9" ht="16.5" thickBot="1" x14ac:dyDescent="0.25">
      <c r="B480" s="114" t="s">
        <v>35</v>
      </c>
      <c r="C480" s="28" t="s">
        <v>466</v>
      </c>
      <c r="D480" s="8">
        <v>10</v>
      </c>
      <c r="E480" s="8" t="s">
        <v>73</v>
      </c>
      <c r="F480" s="8"/>
      <c r="G480" s="8"/>
      <c r="H480" s="1">
        <v>150</v>
      </c>
      <c r="I480" s="1">
        <v>150</v>
      </c>
    </row>
    <row r="481" spans="2:12" ht="48" thickBot="1" x14ac:dyDescent="0.25">
      <c r="B481" s="114" t="s">
        <v>57</v>
      </c>
      <c r="C481" s="28" t="s">
        <v>466</v>
      </c>
      <c r="D481" s="8">
        <v>10</v>
      </c>
      <c r="E481" s="8" t="s">
        <v>73</v>
      </c>
      <c r="F481" s="8">
        <v>2230171540</v>
      </c>
      <c r="G481" s="8"/>
      <c r="H481" s="1">
        <v>150</v>
      </c>
      <c r="I481" s="1">
        <v>150</v>
      </c>
    </row>
    <row r="482" spans="2:12" ht="32.25" thickBot="1" x14ac:dyDescent="0.25">
      <c r="B482" s="5" t="s">
        <v>34</v>
      </c>
      <c r="C482" s="28" t="s">
        <v>466</v>
      </c>
      <c r="D482" s="7">
        <v>10</v>
      </c>
      <c r="E482" s="7" t="s">
        <v>73</v>
      </c>
      <c r="F482" s="7">
        <v>2230171540</v>
      </c>
      <c r="G482" s="7">
        <v>313</v>
      </c>
      <c r="H482" s="1">
        <v>150</v>
      </c>
      <c r="I482" s="1">
        <v>150</v>
      </c>
    </row>
    <row r="483" spans="2:12" ht="16.5" thickBot="1" x14ac:dyDescent="0.25">
      <c r="B483" s="156" t="s">
        <v>63</v>
      </c>
      <c r="C483" s="152" t="s">
        <v>178</v>
      </c>
      <c r="D483" s="152" t="s">
        <v>75</v>
      </c>
      <c r="E483" s="152" t="s">
        <v>117</v>
      </c>
      <c r="F483" s="152"/>
      <c r="G483" s="152"/>
      <c r="H483" s="154">
        <f>SUM(H484+H502+H519+H536+H552+H568+H584+H600+H617+H634+H650+H667+H683+H700+H717+H734+H751+H767+H784+H801+H818+H834)</f>
        <v>430185.39800000004</v>
      </c>
      <c r="I483" s="154">
        <f>SUM(I484+I502+I519+I536+I552+I568+I584+I600+I617+I634+I650+I667+I683+I700+I717+I734+I751+I767+I784+I801+I818+I834)</f>
        <v>429956.13299999997</v>
      </c>
    </row>
    <row r="484" spans="2:12" ht="16.5" thickBot="1" x14ac:dyDescent="0.25">
      <c r="B484" s="156" t="s">
        <v>399</v>
      </c>
      <c r="C484" s="152" t="s">
        <v>119</v>
      </c>
      <c r="D484" s="152" t="s">
        <v>75</v>
      </c>
      <c r="E484" s="152" t="s">
        <v>117</v>
      </c>
      <c r="F484" s="152"/>
      <c r="G484" s="152"/>
      <c r="H484" s="154">
        <f>SUM(H500+H493+H485+H497)</f>
        <v>42595.28</v>
      </c>
      <c r="I484" s="154">
        <f>SUM(I500+I493+I485+I497)</f>
        <v>42588.725999999995</v>
      </c>
    </row>
    <row r="485" spans="2:12" ht="16.5" thickBot="1" x14ac:dyDescent="0.25">
      <c r="B485" s="31"/>
      <c r="C485" s="26" t="s">
        <v>119</v>
      </c>
      <c r="D485" s="26" t="s">
        <v>75</v>
      </c>
      <c r="E485" s="26" t="s">
        <v>117</v>
      </c>
      <c r="F485" s="64">
        <v>1920202590</v>
      </c>
      <c r="G485" s="26"/>
      <c r="H485" s="238">
        <f>SUM(H486:H492)</f>
        <v>2826.68</v>
      </c>
      <c r="I485" s="238">
        <f>SUM(I486:I492)</f>
        <v>2673</v>
      </c>
    </row>
    <row r="486" spans="2:12" ht="48" thickBot="1" x14ac:dyDescent="0.25">
      <c r="B486" s="54" t="s">
        <v>30</v>
      </c>
      <c r="C486" s="28" t="s">
        <v>119</v>
      </c>
      <c r="D486" s="7" t="s">
        <v>75</v>
      </c>
      <c r="E486" s="7" t="s">
        <v>117</v>
      </c>
      <c r="F486" s="37">
        <v>1920202590</v>
      </c>
      <c r="G486" s="28" t="s">
        <v>80</v>
      </c>
      <c r="H486" s="52">
        <v>800</v>
      </c>
      <c r="I486" s="52">
        <v>800</v>
      </c>
    </row>
    <row r="487" spans="2:12" ht="78.75" customHeight="1" thickBot="1" x14ac:dyDescent="0.25">
      <c r="B487" s="39" t="s">
        <v>10</v>
      </c>
      <c r="C487" s="28" t="s">
        <v>119</v>
      </c>
      <c r="D487" s="7" t="s">
        <v>75</v>
      </c>
      <c r="E487" s="7" t="s">
        <v>117</v>
      </c>
      <c r="F487" s="37">
        <v>1920202590</v>
      </c>
      <c r="G487" s="28" t="s">
        <v>463</v>
      </c>
      <c r="H487" s="52">
        <v>240</v>
      </c>
      <c r="I487" s="52">
        <v>240</v>
      </c>
    </row>
    <row r="488" spans="2:12" ht="63.75" hidden="1" thickBot="1" x14ac:dyDescent="0.25">
      <c r="B488" s="216" t="s">
        <v>395</v>
      </c>
      <c r="C488" s="28" t="s">
        <v>119</v>
      </c>
      <c r="D488" s="7" t="s">
        <v>75</v>
      </c>
      <c r="E488" s="7" t="s">
        <v>117</v>
      </c>
      <c r="F488" s="37">
        <v>1920202590</v>
      </c>
      <c r="G488" s="7" t="s">
        <v>396</v>
      </c>
      <c r="H488" s="101"/>
      <c r="I488" s="101"/>
    </row>
    <row r="489" spans="2:12" ht="32.25" thickBot="1" x14ac:dyDescent="0.25">
      <c r="B489" s="39" t="s">
        <v>13</v>
      </c>
      <c r="C489" s="28" t="s">
        <v>119</v>
      </c>
      <c r="D489" s="7" t="s">
        <v>75</v>
      </c>
      <c r="E489" s="7" t="s">
        <v>117</v>
      </c>
      <c r="F489" s="37">
        <v>1920202590</v>
      </c>
      <c r="G489" s="7" t="s">
        <v>121</v>
      </c>
      <c r="H489" s="3">
        <v>257</v>
      </c>
      <c r="I489" s="3">
        <v>257</v>
      </c>
    </row>
    <row r="490" spans="2:12" ht="16.5" thickBot="1" x14ac:dyDescent="0.25">
      <c r="B490" s="39" t="s">
        <v>511</v>
      </c>
      <c r="C490" s="28" t="s">
        <v>119</v>
      </c>
      <c r="D490" s="7" t="s">
        <v>75</v>
      </c>
      <c r="E490" s="7" t="s">
        <v>117</v>
      </c>
      <c r="F490" s="37">
        <v>1920202590</v>
      </c>
      <c r="G490" s="7" t="s">
        <v>496</v>
      </c>
      <c r="H490" s="3">
        <v>998</v>
      </c>
      <c r="I490" s="3">
        <v>998</v>
      </c>
    </row>
    <row r="491" spans="2:12" ht="48" thickBot="1" x14ac:dyDescent="0.25">
      <c r="B491" s="116" t="s">
        <v>483</v>
      </c>
      <c r="C491" s="160" t="s">
        <v>119</v>
      </c>
      <c r="D491" s="132" t="s">
        <v>75</v>
      </c>
      <c r="E491" s="132" t="s">
        <v>117</v>
      </c>
      <c r="F491" s="245">
        <v>1920202590</v>
      </c>
      <c r="G491" s="132" t="s">
        <v>484</v>
      </c>
      <c r="H491" s="131">
        <v>153.68</v>
      </c>
      <c r="I491" s="131"/>
    </row>
    <row r="492" spans="2:12" ht="32.25" thickBot="1" x14ac:dyDescent="0.25">
      <c r="B492" s="216" t="s">
        <v>48</v>
      </c>
      <c r="C492" s="28" t="s">
        <v>119</v>
      </c>
      <c r="D492" s="7" t="s">
        <v>75</v>
      </c>
      <c r="E492" s="7" t="s">
        <v>117</v>
      </c>
      <c r="F492" s="37">
        <v>1920202590</v>
      </c>
      <c r="G492" s="7" t="s">
        <v>120</v>
      </c>
      <c r="H492" s="3">
        <v>378</v>
      </c>
      <c r="I492" s="3">
        <v>378</v>
      </c>
    </row>
    <row r="493" spans="2:12" ht="142.5" thickBot="1" x14ac:dyDescent="0.25">
      <c r="B493" s="114" t="s">
        <v>64</v>
      </c>
      <c r="C493" s="26" t="s">
        <v>119</v>
      </c>
      <c r="D493" s="8" t="s">
        <v>75</v>
      </c>
      <c r="E493" s="8" t="s">
        <v>117</v>
      </c>
      <c r="F493" s="4">
        <v>1920206590</v>
      </c>
      <c r="G493" s="2"/>
      <c r="H493" s="1">
        <f>SUM(H494:H496)</f>
        <v>35485.199999999997</v>
      </c>
      <c r="I493" s="1">
        <f>SUM(I494:I496)</f>
        <v>35485.199999999997</v>
      </c>
      <c r="L493" s="240"/>
    </row>
    <row r="494" spans="2:12" ht="48" thickBot="1" x14ac:dyDescent="0.25">
      <c r="B494" s="5" t="s">
        <v>56</v>
      </c>
      <c r="C494" s="28" t="s">
        <v>119</v>
      </c>
      <c r="D494" s="7" t="s">
        <v>75</v>
      </c>
      <c r="E494" s="7" t="s">
        <v>117</v>
      </c>
      <c r="F494" s="3">
        <v>1920206590</v>
      </c>
      <c r="G494" s="3">
        <v>111</v>
      </c>
      <c r="H494" s="3">
        <v>26711</v>
      </c>
      <c r="I494" s="3">
        <v>26711</v>
      </c>
    </row>
    <row r="495" spans="2:12" ht="79.5" thickBot="1" x14ac:dyDescent="0.25">
      <c r="B495" s="39" t="s">
        <v>10</v>
      </c>
      <c r="C495" s="28" t="s">
        <v>119</v>
      </c>
      <c r="D495" s="7" t="s">
        <v>75</v>
      </c>
      <c r="E495" s="7" t="s">
        <v>117</v>
      </c>
      <c r="F495" s="3">
        <v>1920206590</v>
      </c>
      <c r="G495" s="3">
        <v>119</v>
      </c>
      <c r="H495" s="3">
        <v>8067</v>
      </c>
      <c r="I495" s="3">
        <v>8067</v>
      </c>
    </row>
    <row r="496" spans="2:12" ht="32.25" thickBot="1" x14ac:dyDescent="0.25">
      <c r="B496" s="39" t="s">
        <v>13</v>
      </c>
      <c r="C496" s="28" t="s">
        <v>119</v>
      </c>
      <c r="D496" s="7" t="s">
        <v>75</v>
      </c>
      <c r="E496" s="7" t="s">
        <v>117</v>
      </c>
      <c r="F496" s="3">
        <v>1920206590</v>
      </c>
      <c r="G496" s="3">
        <v>244</v>
      </c>
      <c r="H496" s="3">
        <v>707.2</v>
      </c>
      <c r="I496" s="3">
        <v>707.2</v>
      </c>
    </row>
    <row r="497" spans="2:9" ht="95.25" thickBot="1" x14ac:dyDescent="0.25">
      <c r="B497" s="265" t="s">
        <v>531</v>
      </c>
      <c r="C497" s="160" t="s">
        <v>119</v>
      </c>
      <c r="D497" s="132" t="s">
        <v>75</v>
      </c>
      <c r="E497" s="132" t="s">
        <v>117</v>
      </c>
      <c r="F497" s="143" t="s">
        <v>535</v>
      </c>
      <c r="G497" s="131"/>
      <c r="H497" s="131">
        <f>SUM(H498:H499)</f>
        <v>1953</v>
      </c>
      <c r="I497" s="131">
        <f>SUM(I498:I499)</f>
        <v>2100.1260000000002</v>
      </c>
    </row>
    <row r="498" spans="2:9" ht="48" thickBot="1" x14ac:dyDescent="0.25">
      <c r="B498" s="39" t="s">
        <v>229</v>
      </c>
      <c r="C498" s="28" t="s">
        <v>119</v>
      </c>
      <c r="D498" s="7" t="s">
        <v>75</v>
      </c>
      <c r="E498" s="7" t="s">
        <v>117</v>
      </c>
      <c r="F498" s="147" t="s">
        <v>535</v>
      </c>
      <c r="G498" s="3">
        <v>111</v>
      </c>
      <c r="H498" s="3">
        <v>1500</v>
      </c>
      <c r="I498" s="3">
        <v>1613</v>
      </c>
    </row>
    <row r="499" spans="2:9" ht="79.5" thickBot="1" x14ac:dyDescent="0.25">
      <c r="B499" s="39" t="s">
        <v>10</v>
      </c>
      <c r="C499" s="28" t="s">
        <v>119</v>
      </c>
      <c r="D499" s="7" t="s">
        <v>75</v>
      </c>
      <c r="E499" s="7" t="s">
        <v>117</v>
      </c>
      <c r="F499" s="147" t="s">
        <v>535</v>
      </c>
      <c r="G499" s="3">
        <v>119</v>
      </c>
      <c r="H499" s="3">
        <v>453</v>
      </c>
      <c r="I499" s="3">
        <v>487.12599999999998</v>
      </c>
    </row>
    <row r="500" spans="2:9" ht="79.5" thickBot="1" x14ac:dyDescent="0.25">
      <c r="B500" s="120" t="s">
        <v>533</v>
      </c>
      <c r="C500" s="266" t="s">
        <v>119</v>
      </c>
      <c r="D500" s="266" t="s">
        <v>75</v>
      </c>
      <c r="E500" s="266" t="s">
        <v>117</v>
      </c>
      <c r="F500" s="143" t="s">
        <v>534</v>
      </c>
      <c r="G500" s="267"/>
      <c r="H500" s="267">
        <v>2330.4</v>
      </c>
      <c r="I500" s="267">
        <v>2330.4</v>
      </c>
    </row>
    <row r="501" spans="2:9" ht="32.25" thickBot="1" x14ac:dyDescent="0.25">
      <c r="B501" s="39" t="s">
        <v>13</v>
      </c>
      <c r="C501" s="28" t="s">
        <v>119</v>
      </c>
      <c r="D501" s="7" t="s">
        <v>75</v>
      </c>
      <c r="E501" s="7" t="s">
        <v>117</v>
      </c>
      <c r="F501" s="147" t="s">
        <v>534</v>
      </c>
      <c r="G501" s="3">
        <v>244</v>
      </c>
      <c r="H501" s="268">
        <v>2330.4</v>
      </c>
      <c r="I501" s="268">
        <v>2330.4</v>
      </c>
    </row>
    <row r="502" spans="2:9" ht="16.5" thickBot="1" x14ac:dyDescent="0.25">
      <c r="B502" s="100" t="s">
        <v>400</v>
      </c>
      <c r="C502" s="98" t="s">
        <v>123</v>
      </c>
      <c r="D502" s="98" t="s">
        <v>75</v>
      </c>
      <c r="E502" s="98" t="s">
        <v>117</v>
      </c>
      <c r="F502" s="98"/>
      <c r="G502" s="98"/>
      <c r="H502" s="157">
        <f>SUM(H517+H510+H503+H514)</f>
        <v>65438.995000000003</v>
      </c>
      <c r="I502" s="157">
        <f>SUM(I517+I510+I503+I514)</f>
        <v>65430.429000000004</v>
      </c>
    </row>
    <row r="503" spans="2:9" ht="16.5" thickBot="1" x14ac:dyDescent="0.25">
      <c r="B503" s="31"/>
      <c r="C503" s="26" t="s">
        <v>123</v>
      </c>
      <c r="D503" s="15" t="s">
        <v>75</v>
      </c>
      <c r="E503" s="15" t="s">
        <v>117</v>
      </c>
      <c r="F503" s="32">
        <v>1920202590</v>
      </c>
      <c r="G503" s="27"/>
      <c r="H503" s="158">
        <f>SUM(H504:H509)</f>
        <v>5155.5410000000002</v>
      </c>
      <c r="I503" s="158">
        <f>SUM(I504:I509)</f>
        <v>4892.09</v>
      </c>
    </row>
    <row r="504" spans="2:9" ht="48" thickBot="1" x14ac:dyDescent="0.25">
      <c r="B504" s="54" t="s">
        <v>30</v>
      </c>
      <c r="C504" s="28" t="s">
        <v>123</v>
      </c>
      <c r="D504" s="7" t="s">
        <v>75</v>
      </c>
      <c r="E504" s="7" t="s">
        <v>117</v>
      </c>
      <c r="F504" s="37">
        <v>1920202590</v>
      </c>
      <c r="G504" s="26" t="s">
        <v>80</v>
      </c>
      <c r="H504" s="158">
        <v>1200</v>
      </c>
      <c r="I504" s="158">
        <v>1200</v>
      </c>
    </row>
    <row r="505" spans="2:9" ht="79.5" thickBot="1" x14ac:dyDescent="0.25">
      <c r="B505" s="39" t="s">
        <v>10</v>
      </c>
      <c r="C505" s="28" t="s">
        <v>123</v>
      </c>
      <c r="D505" s="7" t="s">
        <v>75</v>
      </c>
      <c r="E505" s="7" t="s">
        <v>117</v>
      </c>
      <c r="F505" s="37">
        <v>1920202590</v>
      </c>
      <c r="G505" s="28" t="s">
        <v>463</v>
      </c>
      <c r="H505" s="101">
        <v>360</v>
      </c>
      <c r="I505" s="101">
        <v>360</v>
      </c>
    </row>
    <row r="506" spans="2:9" ht="32.25" thickBot="1" x14ac:dyDescent="0.25">
      <c r="B506" s="39" t="s">
        <v>13</v>
      </c>
      <c r="C506" s="28" t="s">
        <v>123</v>
      </c>
      <c r="D506" s="7" t="s">
        <v>75</v>
      </c>
      <c r="E506" s="7" t="s">
        <v>117</v>
      </c>
      <c r="F506" s="37">
        <v>1920202590</v>
      </c>
      <c r="G506" s="7" t="s">
        <v>121</v>
      </c>
      <c r="H506" s="3">
        <v>667</v>
      </c>
      <c r="I506" s="3">
        <v>667</v>
      </c>
    </row>
    <row r="507" spans="2:9" ht="16.5" thickBot="1" x14ac:dyDescent="0.25">
      <c r="B507" s="39" t="s">
        <v>511</v>
      </c>
      <c r="C507" s="28" t="s">
        <v>123</v>
      </c>
      <c r="D507" s="7" t="s">
        <v>75</v>
      </c>
      <c r="E507" s="7" t="s">
        <v>117</v>
      </c>
      <c r="F507" s="37">
        <v>1920202590</v>
      </c>
      <c r="G507" s="7" t="s">
        <v>496</v>
      </c>
      <c r="H507" s="3">
        <v>1620</v>
      </c>
      <c r="I507" s="3">
        <v>1620</v>
      </c>
    </row>
    <row r="508" spans="2:9" ht="48" thickBot="1" x14ac:dyDescent="0.25">
      <c r="B508" s="116" t="s">
        <v>483</v>
      </c>
      <c r="C508" s="160" t="s">
        <v>123</v>
      </c>
      <c r="D508" s="132" t="s">
        <v>75</v>
      </c>
      <c r="E508" s="132" t="s">
        <v>117</v>
      </c>
      <c r="F508" s="245">
        <v>1920202590</v>
      </c>
      <c r="G508" s="132" t="s">
        <v>484</v>
      </c>
      <c r="H508" s="131">
        <v>263.45100000000002</v>
      </c>
      <c r="I508" s="131"/>
    </row>
    <row r="509" spans="2:9" ht="32.25" thickBot="1" x14ac:dyDescent="0.25">
      <c r="B509" s="216" t="s">
        <v>48</v>
      </c>
      <c r="C509" s="28" t="s">
        <v>123</v>
      </c>
      <c r="D509" s="7" t="s">
        <v>75</v>
      </c>
      <c r="E509" s="7" t="s">
        <v>117</v>
      </c>
      <c r="F509" s="37">
        <v>1920202590</v>
      </c>
      <c r="G509" s="7" t="s">
        <v>120</v>
      </c>
      <c r="H509" s="3">
        <v>1045.0899999999999</v>
      </c>
      <c r="I509" s="3">
        <v>1045.0899999999999</v>
      </c>
    </row>
    <row r="510" spans="2:9" ht="142.5" thickBot="1" x14ac:dyDescent="0.25">
      <c r="B510" s="114" t="s">
        <v>64</v>
      </c>
      <c r="C510" s="26" t="s">
        <v>123</v>
      </c>
      <c r="D510" s="8" t="s">
        <v>75</v>
      </c>
      <c r="E510" s="8" t="s">
        <v>117</v>
      </c>
      <c r="F510" s="4">
        <v>1920206590</v>
      </c>
      <c r="G510" s="2"/>
      <c r="H510" s="1">
        <f>SUM(H511:H513)</f>
        <v>52076.800000000003</v>
      </c>
      <c r="I510" s="1">
        <f>SUM(I511:I513)</f>
        <v>52076.800000000003</v>
      </c>
    </row>
    <row r="511" spans="2:9" ht="48" thickBot="1" x14ac:dyDescent="0.25">
      <c r="B511" s="5" t="s">
        <v>56</v>
      </c>
      <c r="C511" s="28" t="s">
        <v>123</v>
      </c>
      <c r="D511" s="7" t="s">
        <v>75</v>
      </c>
      <c r="E511" s="7" t="s">
        <v>117</v>
      </c>
      <c r="F511" s="3">
        <v>1920206590</v>
      </c>
      <c r="G511" s="3">
        <v>111</v>
      </c>
      <c r="H511" s="3">
        <v>38975</v>
      </c>
      <c r="I511" s="3">
        <v>38975</v>
      </c>
    </row>
    <row r="512" spans="2:9" ht="79.5" thickBot="1" x14ac:dyDescent="0.25">
      <c r="B512" s="39" t="s">
        <v>10</v>
      </c>
      <c r="C512" s="28" t="s">
        <v>123</v>
      </c>
      <c r="D512" s="7" t="s">
        <v>75</v>
      </c>
      <c r="E512" s="7" t="s">
        <v>117</v>
      </c>
      <c r="F512" s="3">
        <v>1920206590</v>
      </c>
      <c r="G512" s="3">
        <v>119</v>
      </c>
      <c r="H512" s="3">
        <v>11771</v>
      </c>
      <c r="I512" s="3">
        <v>11771</v>
      </c>
    </row>
    <row r="513" spans="2:9" ht="32.25" thickBot="1" x14ac:dyDescent="0.25">
      <c r="B513" s="39" t="s">
        <v>13</v>
      </c>
      <c r="C513" s="28" t="s">
        <v>123</v>
      </c>
      <c r="D513" s="7" t="s">
        <v>75</v>
      </c>
      <c r="E513" s="7" t="s">
        <v>117</v>
      </c>
      <c r="F513" s="3">
        <v>1920206590</v>
      </c>
      <c r="G513" s="3">
        <v>244</v>
      </c>
      <c r="H513" s="3">
        <v>1330.8</v>
      </c>
      <c r="I513" s="3">
        <v>1330.8</v>
      </c>
    </row>
    <row r="514" spans="2:9" ht="95.25" thickBot="1" x14ac:dyDescent="0.25">
      <c r="B514" s="265" t="s">
        <v>531</v>
      </c>
      <c r="C514" s="160" t="s">
        <v>123</v>
      </c>
      <c r="D514" s="132" t="s">
        <v>75</v>
      </c>
      <c r="E514" s="132" t="s">
        <v>117</v>
      </c>
      <c r="F514" s="143" t="s">
        <v>535</v>
      </c>
      <c r="G514" s="131"/>
      <c r="H514" s="131">
        <f>SUM(H515:H516)</f>
        <v>3258.884</v>
      </c>
      <c r="I514" s="131">
        <f>SUM(I515:I516)</f>
        <v>3513.7690000000002</v>
      </c>
    </row>
    <row r="515" spans="2:9" ht="48" thickBot="1" x14ac:dyDescent="0.25">
      <c r="B515" s="39" t="s">
        <v>229</v>
      </c>
      <c r="C515" s="28" t="s">
        <v>123</v>
      </c>
      <c r="D515" s="7" t="s">
        <v>75</v>
      </c>
      <c r="E515" s="7" t="s">
        <v>117</v>
      </c>
      <c r="F515" s="147" t="s">
        <v>535</v>
      </c>
      <c r="G515" s="3">
        <v>111</v>
      </c>
      <c r="H515" s="3">
        <v>2503</v>
      </c>
      <c r="I515" s="3">
        <v>2699</v>
      </c>
    </row>
    <row r="516" spans="2:9" ht="79.5" thickBot="1" x14ac:dyDescent="0.25">
      <c r="B516" s="39" t="s">
        <v>10</v>
      </c>
      <c r="C516" s="28" t="s">
        <v>123</v>
      </c>
      <c r="D516" s="7" t="s">
        <v>75</v>
      </c>
      <c r="E516" s="7" t="s">
        <v>117</v>
      </c>
      <c r="F516" s="147" t="s">
        <v>535</v>
      </c>
      <c r="G516" s="3">
        <v>119</v>
      </c>
      <c r="H516" s="3">
        <v>755.88400000000001</v>
      </c>
      <c r="I516" s="3">
        <v>814.76900000000001</v>
      </c>
    </row>
    <row r="517" spans="2:9" ht="79.5" thickBot="1" x14ac:dyDescent="0.25">
      <c r="B517" s="120" t="s">
        <v>533</v>
      </c>
      <c r="C517" s="266" t="s">
        <v>123</v>
      </c>
      <c r="D517" s="266" t="s">
        <v>75</v>
      </c>
      <c r="E517" s="266" t="s">
        <v>117</v>
      </c>
      <c r="F517" s="143" t="s">
        <v>534</v>
      </c>
      <c r="G517" s="267"/>
      <c r="H517" s="267">
        <v>4947.7700000000004</v>
      </c>
      <c r="I517" s="267">
        <v>4947.7700000000004</v>
      </c>
    </row>
    <row r="518" spans="2:9" ht="32.25" thickBot="1" x14ac:dyDescent="0.25">
      <c r="B518" s="39" t="s">
        <v>13</v>
      </c>
      <c r="C518" s="28" t="s">
        <v>123</v>
      </c>
      <c r="D518" s="7" t="s">
        <v>75</v>
      </c>
      <c r="E518" s="7" t="s">
        <v>117</v>
      </c>
      <c r="F518" s="147" t="s">
        <v>534</v>
      </c>
      <c r="G518" s="3">
        <v>244</v>
      </c>
      <c r="H518" s="268">
        <v>4947.7700000000004</v>
      </c>
      <c r="I518" s="268">
        <v>4947.7700000000004</v>
      </c>
    </row>
    <row r="519" spans="2:9" ht="16.5" thickBot="1" x14ac:dyDescent="0.25">
      <c r="B519" s="100" t="s">
        <v>124</v>
      </c>
      <c r="C519" s="98" t="s">
        <v>125</v>
      </c>
      <c r="D519" s="98" t="s">
        <v>75</v>
      </c>
      <c r="E519" s="98" t="s">
        <v>117</v>
      </c>
      <c r="F519" s="98"/>
      <c r="G519" s="98"/>
      <c r="H519" s="244">
        <f>SUM(H534+H527+H520+H531)</f>
        <v>41046.765999999996</v>
      </c>
      <c r="I519" s="244">
        <f>SUM(I534+I527+I520+I531)</f>
        <v>40638.525999999998</v>
      </c>
    </row>
    <row r="520" spans="2:9" ht="16.5" thickBot="1" x14ac:dyDescent="0.25">
      <c r="B520" s="31"/>
      <c r="C520" s="26" t="s">
        <v>125</v>
      </c>
      <c r="D520" s="15" t="s">
        <v>75</v>
      </c>
      <c r="E520" s="15" t="s">
        <v>117</v>
      </c>
      <c r="F520" s="32">
        <v>1920202590</v>
      </c>
      <c r="G520" s="27"/>
      <c r="H520" s="238">
        <f>SUM(H521:H526)</f>
        <v>2604.8559999999998</v>
      </c>
      <c r="I520" s="238">
        <f>SUM(I521:I526)</f>
        <v>2056</v>
      </c>
    </row>
    <row r="521" spans="2:9" ht="48" thickBot="1" x14ac:dyDescent="0.25">
      <c r="B521" s="54" t="s">
        <v>30</v>
      </c>
      <c r="C521" s="28" t="s">
        <v>125</v>
      </c>
      <c r="D521" s="7" t="s">
        <v>75</v>
      </c>
      <c r="E521" s="7" t="s">
        <v>117</v>
      </c>
      <c r="F521" s="37">
        <v>1920202590</v>
      </c>
      <c r="G521" s="28" t="s">
        <v>80</v>
      </c>
      <c r="H521" s="101">
        <v>800</v>
      </c>
      <c r="I521" s="101">
        <v>800</v>
      </c>
    </row>
    <row r="522" spans="2:9" ht="79.5" thickBot="1" x14ac:dyDescent="0.25">
      <c r="B522" s="39" t="s">
        <v>10</v>
      </c>
      <c r="C522" s="28" t="s">
        <v>125</v>
      </c>
      <c r="D522" s="7" t="s">
        <v>75</v>
      </c>
      <c r="E522" s="7" t="s">
        <v>117</v>
      </c>
      <c r="F522" s="37">
        <v>1920202590</v>
      </c>
      <c r="G522" s="28" t="s">
        <v>463</v>
      </c>
      <c r="H522" s="101">
        <v>240</v>
      </c>
      <c r="I522" s="101">
        <v>240</v>
      </c>
    </row>
    <row r="523" spans="2:9" ht="32.25" thickBot="1" x14ac:dyDescent="0.25">
      <c r="B523" s="39" t="s">
        <v>13</v>
      </c>
      <c r="C523" s="28" t="s">
        <v>125</v>
      </c>
      <c r="D523" s="7" t="s">
        <v>75</v>
      </c>
      <c r="E523" s="7" t="s">
        <v>117</v>
      </c>
      <c r="F523" s="37">
        <v>1920202590</v>
      </c>
      <c r="G523" s="7" t="s">
        <v>121</v>
      </c>
      <c r="H523" s="3">
        <v>182</v>
      </c>
      <c r="I523" s="3">
        <v>182</v>
      </c>
    </row>
    <row r="524" spans="2:9" ht="16.5" thickBot="1" x14ac:dyDescent="0.25">
      <c r="B524" s="39" t="s">
        <v>511</v>
      </c>
      <c r="C524" s="28" t="s">
        <v>125</v>
      </c>
      <c r="D524" s="7" t="s">
        <v>75</v>
      </c>
      <c r="E524" s="7" t="s">
        <v>117</v>
      </c>
      <c r="F524" s="37">
        <v>1920202590</v>
      </c>
      <c r="G524" s="7" t="s">
        <v>496</v>
      </c>
      <c r="H524" s="3">
        <v>683</v>
      </c>
      <c r="I524" s="3">
        <v>683</v>
      </c>
    </row>
    <row r="525" spans="2:9" ht="48" thickBot="1" x14ac:dyDescent="0.25">
      <c r="B525" s="116" t="s">
        <v>483</v>
      </c>
      <c r="C525" s="160" t="s">
        <v>125</v>
      </c>
      <c r="D525" s="132" t="s">
        <v>75</v>
      </c>
      <c r="E525" s="132" t="s">
        <v>117</v>
      </c>
      <c r="F525" s="245">
        <v>1920202590</v>
      </c>
      <c r="G525" s="132" t="s">
        <v>484</v>
      </c>
      <c r="H525" s="131">
        <v>548.85599999999999</v>
      </c>
      <c r="I525" s="131"/>
    </row>
    <row r="526" spans="2:9" ht="32.25" thickBot="1" x14ac:dyDescent="0.25">
      <c r="B526" s="216" t="s">
        <v>48</v>
      </c>
      <c r="C526" s="28" t="s">
        <v>125</v>
      </c>
      <c r="D526" s="7" t="s">
        <v>75</v>
      </c>
      <c r="E526" s="7" t="s">
        <v>117</v>
      </c>
      <c r="F526" s="37">
        <v>1920202590</v>
      </c>
      <c r="G526" s="7" t="s">
        <v>120</v>
      </c>
      <c r="H526" s="3">
        <v>151</v>
      </c>
      <c r="I526" s="3">
        <v>151</v>
      </c>
    </row>
    <row r="527" spans="2:9" ht="142.5" thickBot="1" x14ac:dyDescent="0.25">
      <c r="B527" s="114" t="s">
        <v>64</v>
      </c>
      <c r="C527" s="26" t="s">
        <v>125</v>
      </c>
      <c r="D527" s="8" t="s">
        <v>75</v>
      </c>
      <c r="E527" s="8" t="s">
        <v>117</v>
      </c>
      <c r="F527" s="4">
        <v>1920206590</v>
      </c>
      <c r="G527" s="2"/>
      <c r="H527" s="1">
        <f>SUM(H528:H530)</f>
        <v>33903.699999999997</v>
      </c>
      <c r="I527" s="1">
        <f>SUM(I528:I530)</f>
        <v>33903.699999999997</v>
      </c>
    </row>
    <row r="528" spans="2:9" ht="48" thickBot="1" x14ac:dyDescent="0.25">
      <c r="B528" s="5" t="s">
        <v>56</v>
      </c>
      <c r="C528" s="28" t="s">
        <v>125</v>
      </c>
      <c r="D528" s="7" t="s">
        <v>75</v>
      </c>
      <c r="E528" s="7" t="s">
        <v>117</v>
      </c>
      <c r="F528" s="3">
        <v>1920206590</v>
      </c>
      <c r="G528" s="3">
        <v>111</v>
      </c>
      <c r="H528" s="3">
        <v>25500</v>
      </c>
      <c r="I528" s="3">
        <v>25500</v>
      </c>
    </row>
    <row r="529" spans="2:9" ht="79.5" thickBot="1" x14ac:dyDescent="0.25">
      <c r="B529" s="39" t="s">
        <v>10</v>
      </c>
      <c r="C529" s="28" t="s">
        <v>125</v>
      </c>
      <c r="D529" s="7" t="s">
        <v>75</v>
      </c>
      <c r="E529" s="7" t="s">
        <v>117</v>
      </c>
      <c r="F529" s="3">
        <v>1920206590</v>
      </c>
      <c r="G529" s="3">
        <v>119</v>
      </c>
      <c r="H529" s="3">
        <v>7701</v>
      </c>
      <c r="I529" s="3">
        <v>7701</v>
      </c>
    </row>
    <row r="530" spans="2:9" ht="32.25" thickBot="1" x14ac:dyDescent="0.25">
      <c r="B530" s="39" t="s">
        <v>13</v>
      </c>
      <c r="C530" s="28" t="s">
        <v>125</v>
      </c>
      <c r="D530" s="7" t="s">
        <v>75</v>
      </c>
      <c r="E530" s="7" t="s">
        <v>117</v>
      </c>
      <c r="F530" s="3">
        <v>1920206590</v>
      </c>
      <c r="G530" s="3">
        <v>244</v>
      </c>
      <c r="H530" s="3">
        <v>702.7</v>
      </c>
      <c r="I530" s="3">
        <v>702.7</v>
      </c>
    </row>
    <row r="531" spans="2:9" ht="95.25" thickBot="1" x14ac:dyDescent="0.25">
      <c r="B531" s="265" t="s">
        <v>531</v>
      </c>
      <c r="C531" s="160" t="s">
        <v>125</v>
      </c>
      <c r="D531" s="132" t="s">
        <v>75</v>
      </c>
      <c r="E531" s="132" t="s">
        <v>117</v>
      </c>
      <c r="F531" s="143" t="s">
        <v>535</v>
      </c>
      <c r="G531" s="131"/>
      <c r="H531" s="131">
        <f>SUM(H532:H533)</f>
        <v>1874.88</v>
      </c>
      <c r="I531" s="131">
        <f>SUM(I532:I533)</f>
        <v>2015.4960000000001</v>
      </c>
    </row>
    <row r="532" spans="2:9" ht="48" thickBot="1" x14ac:dyDescent="0.25">
      <c r="B532" s="39" t="s">
        <v>229</v>
      </c>
      <c r="C532" s="28" t="s">
        <v>125</v>
      </c>
      <c r="D532" s="7" t="s">
        <v>75</v>
      </c>
      <c r="E532" s="7" t="s">
        <v>117</v>
      </c>
      <c r="F532" s="147" t="s">
        <v>535</v>
      </c>
      <c r="G532" s="3">
        <v>111</v>
      </c>
      <c r="H532" s="3">
        <v>1440</v>
      </c>
      <c r="I532" s="3">
        <v>1548</v>
      </c>
    </row>
    <row r="533" spans="2:9" ht="79.5" thickBot="1" x14ac:dyDescent="0.25">
      <c r="B533" s="39" t="s">
        <v>10</v>
      </c>
      <c r="C533" s="28" t="s">
        <v>125</v>
      </c>
      <c r="D533" s="7" t="s">
        <v>75</v>
      </c>
      <c r="E533" s="7" t="s">
        <v>117</v>
      </c>
      <c r="F533" s="147" t="s">
        <v>535</v>
      </c>
      <c r="G533" s="3">
        <v>119</v>
      </c>
      <c r="H533" s="3">
        <v>434.88</v>
      </c>
      <c r="I533" s="3">
        <v>467.49599999999998</v>
      </c>
    </row>
    <row r="534" spans="2:9" ht="79.5" thickBot="1" x14ac:dyDescent="0.25">
      <c r="B534" s="120" t="s">
        <v>533</v>
      </c>
      <c r="C534" s="266" t="s">
        <v>125</v>
      </c>
      <c r="D534" s="266" t="s">
        <v>75</v>
      </c>
      <c r="E534" s="266" t="s">
        <v>117</v>
      </c>
      <c r="F534" s="143" t="s">
        <v>534</v>
      </c>
      <c r="G534" s="267"/>
      <c r="H534" s="267">
        <v>2663.33</v>
      </c>
      <c r="I534" s="267">
        <v>2663.33</v>
      </c>
    </row>
    <row r="535" spans="2:9" ht="32.25" thickBot="1" x14ac:dyDescent="0.25">
      <c r="B535" s="39" t="s">
        <v>13</v>
      </c>
      <c r="C535" s="28" t="s">
        <v>125</v>
      </c>
      <c r="D535" s="7" t="s">
        <v>75</v>
      </c>
      <c r="E535" s="7" t="s">
        <v>117</v>
      </c>
      <c r="F535" s="147" t="s">
        <v>534</v>
      </c>
      <c r="G535" s="3">
        <v>244</v>
      </c>
      <c r="H535" s="268">
        <v>2663.33</v>
      </c>
      <c r="I535" s="268">
        <v>2663.33</v>
      </c>
    </row>
    <row r="536" spans="2:9" ht="16.5" thickBot="1" x14ac:dyDescent="0.25">
      <c r="B536" s="100" t="s">
        <v>126</v>
      </c>
      <c r="C536" s="98" t="s">
        <v>127</v>
      </c>
      <c r="D536" s="98" t="s">
        <v>75</v>
      </c>
      <c r="E536" s="98" t="s">
        <v>117</v>
      </c>
      <c r="F536" s="98"/>
      <c r="G536" s="98"/>
      <c r="H536" s="99">
        <f>SUM(H550+H543+H537+H547)</f>
        <v>13624.259999999998</v>
      </c>
      <c r="I536" s="99">
        <f>SUM(I550+I543+I537+I547)</f>
        <v>13688.057999999999</v>
      </c>
    </row>
    <row r="537" spans="2:9" ht="16.5" thickBot="1" x14ac:dyDescent="0.25">
      <c r="B537" s="31"/>
      <c r="C537" s="26" t="s">
        <v>127</v>
      </c>
      <c r="D537" s="15" t="s">
        <v>75</v>
      </c>
      <c r="E537" s="15" t="s">
        <v>117</v>
      </c>
      <c r="F537" s="32">
        <v>1920202590</v>
      </c>
      <c r="G537" s="27"/>
      <c r="H537" s="52">
        <f>SUM(H538:H542)</f>
        <v>827</v>
      </c>
      <c r="I537" s="52">
        <f>SUM(I538:I542)</f>
        <v>827</v>
      </c>
    </row>
    <row r="538" spans="2:9" ht="48" thickBot="1" x14ac:dyDescent="0.25">
      <c r="B538" s="54" t="s">
        <v>30</v>
      </c>
      <c r="C538" s="28" t="s">
        <v>127</v>
      </c>
      <c r="D538" s="7" t="s">
        <v>75</v>
      </c>
      <c r="E538" s="7" t="s">
        <v>117</v>
      </c>
      <c r="F538" s="37">
        <v>1920202590</v>
      </c>
      <c r="G538" s="28" t="s">
        <v>80</v>
      </c>
      <c r="H538" s="101">
        <v>350</v>
      </c>
      <c r="I538" s="101">
        <v>350</v>
      </c>
    </row>
    <row r="539" spans="2:9" ht="79.5" thickBot="1" x14ac:dyDescent="0.25">
      <c r="B539" s="39" t="s">
        <v>10</v>
      </c>
      <c r="C539" s="28" t="s">
        <v>127</v>
      </c>
      <c r="D539" s="7" t="s">
        <v>75</v>
      </c>
      <c r="E539" s="7" t="s">
        <v>117</v>
      </c>
      <c r="F539" s="37">
        <v>1920202590</v>
      </c>
      <c r="G539" s="7" t="s">
        <v>463</v>
      </c>
      <c r="H539" s="101">
        <v>106</v>
      </c>
      <c r="I539" s="101">
        <v>106</v>
      </c>
    </row>
    <row r="540" spans="2:9" ht="32.25" thickBot="1" x14ac:dyDescent="0.25">
      <c r="B540" s="39" t="s">
        <v>13</v>
      </c>
      <c r="C540" s="28" t="s">
        <v>127</v>
      </c>
      <c r="D540" s="7" t="s">
        <v>75</v>
      </c>
      <c r="E540" s="7" t="s">
        <v>117</v>
      </c>
      <c r="F540" s="37">
        <v>1920202590</v>
      </c>
      <c r="G540" s="7" t="s">
        <v>121</v>
      </c>
      <c r="H540" s="3">
        <v>63</v>
      </c>
      <c r="I540" s="3">
        <v>63</v>
      </c>
    </row>
    <row r="541" spans="2:9" ht="16.5" thickBot="1" x14ac:dyDescent="0.25">
      <c r="B541" s="39" t="s">
        <v>511</v>
      </c>
      <c r="C541" s="28" t="s">
        <v>127</v>
      </c>
      <c r="D541" s="7" t="s">
        <v>75</v>
      </c>
      <c r="E541" s="7" t="s">
        <v>117</v>
      </c>
      <c r="F541" s="37">
        <v>1920202590</v>
      </c>
      <c r="G541" s="7" t="s">
        <v>496</v>
      </c>
      <c r="H541" s="3">
        <v>195</v>
      </c>
      <c r="I541" s="3">
        <v>195</v>
      </c>
    </row>
    <row r="542" spans="2:9" ht="32.25" thickBot="1" x14ac:dyDescent="0.25">
      <c r="B542" s="216" t="s">
        <v>48</v>
      </c>
      <c r="C542" s="28" t="s">
        <v>127</v>
      </c>
      <c r="D542" s="7" t="s">
        <v>75</v>
      </c>
      <c r="E542" s="7" t="s">
        <v>117</v>
      </c>
      <c r="F542" s="37">
        <v>1920202590</v>
      </c>
      <c r="G542" s="7" t="s">
        <v>120</v>
      </c>
      <c r="H542" s="3">
        <v>113</v>
      </c>
      <c r="I542" s="3">
        <v>113</v>
      </c>
    </row>
    <row r="543" spans="2:9" ht="142.5" thickBot="1" x14ac:dyDescent="0.25">
      <c r="B543" s="114" t="s">
        <v>64</v>
      </c>
      <c r="C543" s="26" t="s">
        <v>127</v>
      </c>
      <c r="D543" s="8" t="s">
        <v>75</v>
      </c>
      <c r="E543" s="8" t="s">
        <v>117</v>
      </c>
      <c r="F543" s="4">
        <v>1920206590</v>
      </c>
      <c r="G543" s="2"/>
      <c r="H543" s="1">
        <f>SUM(H544:H546)</f>
        <v>11444.3</v>
      </c>
      <c r="I543" s="1">
        <f>SUM(I544:I546)</f>
        <v>11444.3</v>
      </c>
    </row>
    <row r="544" spans="2:9" ht="48" thickBot="1" x14ac:dyDescent="0.25">
      <c r="B544" s="5" t="s">
        <v>56</v>
      </c>
      <c r="C544" s="28" t="s">
        <v>127</v>
      </c>
      <c r="D544" s="7" t="s">
        <v>75</v>
      </c>
      <c r="E544" s="7" t="s">
        <v>117</v>
      </c>
      <c r="F544" s="3">
        <v>1920206590</v>
      </c>
      <c r="G544" s="3">
        <v>111</v>
      </c>
      <c r="H544" s="3">
        <v>8704</v>
      </c>
      <c r="I544" s="3">
        <v>8704</v>
      </c>
    </row>
    <row r="545" spans="2:9" ht="79.5" thickBot="1" x14ac:dyDescent="0.25">
      <c r="B545" s="39" t="s">
        <v>10</v>
      </c>
      <c r="C545" s="28" t="s">
        <v>127</v>
      </c>
      <c r="D545" s="7" t="s">
        <v>75</v>
      </c>
      <c r="E545" s="7" t="s">
        <v>117</v>
      </c>
      <c r="F545" s="3">
        <v>1920206590</v>
      </c>
      <c r="G545" s="3">
        <v>119</v>
      </c>
      <c r="H545" s="3">
        <v>2630</v>
      </c>
      <c r="I545" s="3">
        <v>2630</v>
      </c>
    </row>
    <row r="546" spans="2:9" ht="32.25" thickBot="1" x14ac:dyDescent="0.25">
      <c r="B546" s="39" t="s">
        <v>13</v>
      </c>
      <c r="C546" s="28" t="s">
        <v>127</v>
      </c>
      <c r="D546" s="7" t="s">
        <v>75</v>
      </c>
      <c r="E546" s="7" t="s">
        <v>117</v>
      </c>
      <c r="F546" s="3">
        <v>1920206590</v>
      </c>
      <c r="G546" s="3">
        <v>244</v>
      </c>
      <c r="H546" s="3">
        <v>110.3</v>
      </c>
      <c r="I546" s="3">
        <v>110.3</v>
      </c>
    </row>
    <row r="547" spans="2:9" ht="95.25" thickBot="1" x14ac:dyDescent="0.25">
      <c r="B547" s="265" t="s">
        <v>531</v>
      </c>
      <c r="C547" s="160" t="s">
        <v>127</v>
      </c>
      <c r="D547" s="132" t="s">
        <v>75</v>
      </c>
      <c r="E547" s="132" t="s">
        <v>117</v>
      </c>
      <c r="F547" s="143" t="s">
        <v>535</v>
      </c>
      <c r="G547" s="131"/>
      <c r="H547" s="131">
        <f>SUM(H548:H549)</f>
        <v>859.31999999999994</v>
      </c>
      <c r="I547" s="131">
        <f>SUM(I548:I549)</f>
        <v>923.11799999999994</v>
      </c>
    </row>
    <row r="548" spans="2:9" ht="48" thickBot="1" x14ac:dyDescent="0.25">
      <c r="B548" s="39" t="s">
        <v>229</v>
      </c>
      <c r="C548" s="28" t="s">
        <v>127</v>
      </c>
      <c r="D548" s="7" t="s">
        <v>75</v>
      </c>
      <c r="E548" s="7" t="s">
        <v>117</v>
      </c>
      <c r="F548" s="147" t="s">
        <v>535</v>
      </c>
      <c r="G548" s="3">
        <v>111</v>
      </c>
      <c r="H548" s="3">
        <v>660</v>
      </c>
      <c r="I548" s="3">
        <v>709</v>
      </c>
    </row>
    <row r="549" spans="2:9" ht="79.5" thickBot="1" x14ac:dyDescent="0.25">
      <c r="B549" s="39" t="s">
        <v>10</v>
      </c>
      <c r="C549" s="28" t="s">
        <v>127</v>
      </c>
      <c r="D549" s="7" t="s">
        <v>75</v>
      </c>
      <c r="E549" s="7" t="s">
        <v>117</v>
      </c>
      <c r="F549" s="147" t="s">
        <v>535</v>
      </c>
      <c r="G549" s="3">
        <v>119</v>
      </c>
      <c r="H549" s="3">
        <v>199.32</v>
      </c>
      <c r="I549" s="3">
        <v>214.11799999999999</v>
      </c>
    </row>
    <row r="550" spans="2:9" ht="79.5" thickBot="1" x14ac:dyDescent="0.25">
      <c r="B550" s="120" t="s">
        <v>533</v>
      </c>
      <c r="C550" s="266" t="s">
        <v>127</v>
      </c>
      <c r="D550" s="266" t="s">
        <v>75</v>
      </c>
      <c r="E550" s="266" t="s">
        <v>117</v>
      </c>
      <c r="F550" s="143" t="s">
        <v>534</v>
      </c>
      <c r="G550" s="267"/>
      <c r="H550" s="267">
        <v>493.64</v>
      </c>
      <c r="I550" s="267">
        <v>493.64</v>
      </c>
    </row>
    <row r="551" spans="2:9" ht="32.25" thickBot="1" x14ac:dyDescent="0.25">
      <c r="B551" s="39" t="s">
        <v>13</v>
      </c>
      <c r="C551" s="28" t="s">
        <v>127</v>
      </c>
      <c r="D551" s="7" t="s">
        <v>75</v>
      </c>
      <c r="E551" s="7" t="s">
        <v>117</v>
      </c>
      <c r="F551" s="147" t="s">
        <v>534</v>
      </c>
      <c r="G551" s="3">
        <v>244</v>
      </c>
      <c r="H551" s="268">
        <v>493.64</v>
      </c>
      <c r="I551" s="268">
        <v>493.64</v>
      </c>
    </row>
    <row r="552" spans="2:9" ht="32.25" thickBot="1" x14ac:dyDescent="0.25">
      <c r="B552" s="100" t="s">
        <v>128</v>
      </c>
      <c r="C552" s="98" t="s">
        <v>129</v>
      </c>
      <c r="D552" s="98" t="s">
        <v>75</v>
      </c>
      <c r="E552" s="98" t="s">
        <v>117</v>
      </c>
      <c r="F552" s="98"/>
      <c r="G552" s="98"/>
      <c r="H552" s="99">
        <f>SUM(H566+H559+H553+H563)</f>
        <v>14941.66</v>
      </c>
      <c r="I552" s="99">
        <f>SUM(I566+I559+I553+I563)</f>
        <v>15005.458000000001</v>
      </c>
    </row>
    <row r="553" spans="2:9" ht="16.5" thickBot="1" x14ac:dyDescent="0.25">
      <c r="B553" s="31"/>
      <c r="C553" s="26" t="s">
        <v>129</v>
      </c>
      <c r="D553" s="15" t="s">
        <v>75</v>
      </c>
      <c r="E553" s="15" t="s">
        <v>117</v>
      </c>
      <c r="F553" s="32">
        <v>1920202590</v>
      </c>
      <c r="G553" s="27"/>
      <c r="H553" s="52">
        <f>SUM(H554:H558)</f>
        <v>1354</v>
      </c>
      <c r="I553" s="52">
        <f>SUM(I554:I558)</f>
        <v>1354</v>
      </c>
    </row>
    <row r="554" spans="2:9" ht="48" thickBot="1" x14ac:dyDescent="0.25">
      <c r="B554" s="54" t="s">
        <v>30</v>
      </c>
      <c r="C554" s="28" t="s">
        <v>129</v>
      </c>
      <c r="D554" s="7" t="s">
        <v>75</v>
      </c>
      <c r="E554" s="7" t="s">
        <v>117</v>
      </c>
      <c r="F554" s="37">
        <v>1920202590</v>
      </c>
      <c r="G554" s="28" t="s">
        <v>80</v>
      </c>
      <c r="H554" s="101">
        <v>350</v>
      </c>
      <c r="I554" s="101">
        <v>350</v>
      </c>
    </row>
    <row r="555" spans="2:9" ht="79.5" thickBot="1" x14ac:dyDescent="0.25">
      <c r="B555" s="39" t="s">
        <v>10</v>
      </c>
      <c r="C555" s="28" t="s">
        <v>129</v>
      </c>
      <c r="D555" s="7" t="s">
        <v>75</v>
      </c>
      <c r="E555" s="7" t="s">
        <v>117</v>
      </c>
      <c r="F555" s="37">
        <v>1920202590</v>
      </c>
      <c r="G555" s="28" t="s">
        <v>463</v>
      </c>
      <c r="H555" s="101">
        <v>106</v>
      </c>
      <c r="I555" s="101">
        <v>106</v>
      </c>
    </row>
    <row r="556" spans="2:9" ht="32.25" thickBot="1" x14ac:dyDescent="0.25">
      <c r="B556" s="39" t="s">
        <v>13</v>
      </c>
      <c r="C556" s="28" t="s">
        <v>129</v>
      </c>
      <c r="D556" s="7" t="s">
        <v>75</v>
      </c>
      <c r="E556" s="7" t="s">
        <v>117</v>
      </c>
      <c r="F556" s="37">
        <v>1920202590</v>
      </c>
      <c r="G556" s="7" t="s">
        <v>121</v>
      </c>
      <c r="H556" s="3">
        <v>247</v>
      </c>
      <c r="I556" s="3">
        <v>247</v>
      </c>
    </row>
    <row r="557" spans="2:9" ht="16.5" thickBot="1" x14ac:dyDescent="0.25">
      <c r="B557" s="39" t="s">
        <v>511</v>
      </c>
      <c r="C557" s="28" t="s">
        <v>129</v>
      </c>
      <c r="D557" s="7" t="s">
        <v>75</v>
      </c>
      <c r="E557" s="7" t="s">
        <v>117</v>
      </c>
      <c r="F557" s="37">
        <v>1920202590</v>
      </c>
      <c r="G557" s="7" t="s">
        <v>496</v>
      </c>
      <c r="H557" s="3">
        <v>487</v>
      </c>
      <c r="I557" s="3">
        <v>487</v>
      </c>
    </row>
    <row r="558" spans="2:9" ht="32.25" thickBot="1" x14ac:dyDescent="0.25">
      <c r="B558" s="216" t="s">
        <v>48</v>
      </c>
      <c r="C558" s="28" t="s">
        <v>129</v>
      </c>
      <c r="D558" s="7" t="s">
        <v>75</v>
      </c>
      <c r="E558" s="7" t="s">
        <v>117</v>
      </c>
      <c r="F558" s="37">
        <v>1920202590</v>
      </c>
      <c r="G558" s="7" t="s">
        <v>120</v>
      </c>
      <c r="H558" s="3">
        <v>164</v>
      </c>
      <c r="I558" s="3">
        <v>164</v>
      </c>
    </row>
    <row r="559" spans="2:9" ht="142.5" thickBot="1" x14ac:dyDescent="0.25">
      <c r="B559" s="114" t="s">
        <v>64</v>
      </c>
      <c r="C559" s="26" t="s">
        <v>129</v>
      </c>
      <c r="D559" s="8" t="s">
        <v>75</v>
      </c>
      <c r="E559" s="8" t="s">
        <v>117</v>
      </c>
      <c r="F559" s="4">
        <v>1920206590</v>
      </c>
      <c r="G559" s="2"/>
      <c r="H559" s="1">
        <f>SUM(H560:H562)</f>
        <v>12383.9</v>
      </c>
      <c r="I559" s="1">
        <f>SUM(I560:I562)</f>
        <v>12383.9</v>
      </c>
    </row>
    <row r="560" spans="2:9" ht="48" thickBot="1" x14ac:dyDescent="0.25">
      <c r="B560" s="5" t="s">
        <v>56</v>
      </c>
      <c r="C560" s="28" t="s">
        <v>129</v>
      </c>
      <c r="D560" s="7" t="s">
        <v>75</v>
      </c>
      <c r="E560" s="7" t="s">
        <v>117</v>
      </c>
      <c r="F560" s="3">
        <v>1920206590</v>
      </c>
      <c r="G560" s="3">
        <v>111</v>
      </c>
      <c r="H560" s="3">
        <v>9436</v>
      </c>
      <c r="I560" s="3">
        <v>9436</v>
      </c>
    </row>
    <row r="561" spans="2:9" ht="79.5" thickBot="1" x14ac:dyDescent="0.25">
      <c r="B561" s="39" t="s">
        <v>10</v>
      </c>
      <c r="C561" s="28" t="s">
        <v>129</v>
      </c>
      <c r="D561" s="7" t="s">
        <v>75</v>
      </c>
      <c r="E561" s="7" t="s">
        <v>117</v>
      </c>
      <c r="F561" s="3">
        <v>1920206590</v>
      </c>
      <c r="G561" s="3">
        <v>119</v>
      </c>
      <c r="H561" s="3">
        <v>2850</v>
      </c>
      <c r="I561" s="3">
        <v>2850</v>
      </c>
    </row>
    <row r="562" spans="2:9" ht="32.25" thickBot="1" x14ac:dyDescent="0.25">
      <c r="B562" s="39" t="s">
        <v>13</v>
      </c>
      <c r="C562" s="28" t="s">
        <v>129</v>
      </c>
      <c r="D562" s="7" t="s">
        <v>75</v>
      </c>
      <c r="E562" s="7" t="s">
        <v>117</v>
      </c>
      <c r="F562" s="3">
        <v>1920206590</v>
      </c>
      <c r="G562" s="3">
        <v>244</v>
      </c>
      <c r="H562" s="3">
        <v>97.9</v>
      </c>
      <c r="I562" s="3">
        <v>97.9</v>
      </c>
    </row>
    <row r="563" spans="2:9" ht="95.25" thickBot="1" x14ac:dyDescent="0.25">
      <c r="B563" s="265" t="s">
        <v>531</v>
      </c>
      <c r="C563" s="160" t="s">
        <v>129</v>
      </c>
      <c r="D563" s="132" t="s">
        <v>75</v>
      </c>
      <c r="E563" s="132" t="s">
        <v>117</v>
      </c>
      <c r="F563" s="143" t="s">
        <v>535</v>
      </c>
      <c r="G563" s="131"/>
      <c r="H563" s="131">
        <f>SUM(H564:H565)</f>
        <v>859.31999999999994</v>
      </c>
      <c r="I563" s="131">
        <f>SUM(I564:I565)</f>
        <v>923.11799999999994</v>
      </c>
    </row>
    <row r="564" spans="2:9" ht="48" thickBot="1" x14ac:dyDescent="0.25">
      <c r="B564" s="39" t="s">
        <v>229</v>
      </c>
      <c r="C564" s="28" t="s">
        <v>129</v>
      </c>
      <c r="D564" s="7" t="s">
        <v>75</v>
      </c>
      <c r="E564" s="7" t="s">
        <v>117</v>
      </c>
      <c r="F564" s="147" t="s">
        <v>535</v>
      </c>
      <c r="G564" s="3">
        <v>111</v>
      </c>
      <c r="H564" s="3">
        <v>660</v>
      </c>
      <c r="I564" s="3">
        <v>709</v>
      </c>
    </row>
    <row r="565" spans="2:9" ht="79.5" thickBot="1" x14ac:dyDescent="0.25">
      <c r="B565" s="39" t="s">
        <v>10</v>
      </c>
      <c r="C565" s="28" t="s">
        <v>129</v>
      </c>
      <c r="D565" s="7" t="s">
        <v>75</v>
      </c>
      <c r="E565" s="7" t="s">
        <v>117</v>
      </c>
      <c r="F565" s="147" t="s">
        <v>535</v>
      </c>
      <c r="G565" s="3">
        <v>119</v>
      </c>
      <c r="H565" s="3">
        <v>199.32</v>
      </c>
      <c r="I565" s="3">
        <v>214.11799999999999</v>
      </c>
    </row>
    <row r="566" spans="2:9" ht="79.5" thickBot="1" x14ac:dyDescent="0.25">
      <c r="B566" s="120" t="s">
        <v>533</v>
      </c>
      <c r="C566" s="266" t="s">
        <v>129</v>
      </c>
      <c r="D566" s="266" t="s">
        <v>75</v>
      </c>
      <c r="E566" s="266" t="s">
        <v>117</v>
      </c>
      <c r="F566" s="143" t="s">
        <v>534</v>
      </c>
      <c r="G566" s="267"/>
      <c r="H566" s="267">
        <v>344.44</v>
      </c>
      <c r="I566" s="267">
        <v>344.44</v>
      </c>
    </row>
    <row r="567" spans="2:9" ht="32.25" thickBot="1" x14ac:dyDescent="0.25">
      <c r="B567" s="39" t="s">
        <v>13</v>
      </c>
      <c r="C567" s="28" t="s">
        <v>129</v>
      </c>
      <c r="D567" s="7" t="s">
        <v>75</v>
      </c>
      <c r="E567" s="7" t="s">
        <v>117</v>
      </c>
      <c r="F567" s="147" t="s">
        <v>534</v>
      </c>
      <c r="G567" s="3">
        <v>244</v>
      </c>
      <c r="H567" s="268">
        <v>344.44</v>
      </c>
      <c r="I567" s="268">
        <v>344.44</v>
      </c>
    </row>
    <row r="568" spans="2:9" ht="16.5" thickBot="1" x14ac:dyDescent="0.25">
      <c r="B568" s="100" t="s">
        <v>130</v>
      </c>
      <c r="C568" s="98" t="s">
        <v>131</v>
      </c>
      <c r="D568" s="98" t="s">
        <v>75</v>
      </c>
      <c r="E568" s="98" t="s">
        <v>117</v>
      </c>
      <c r="F568" s="98"/>
      <c r="G568" s="98"/>
      <c r="H568" s="99">
        <f>SUM(H579+H575+H569+H582)</f>
        <v>13557.92</v>
      </c>
      <c r="I568" s="99">
        <f>SUM(I579+I575+I569+I582)</f>
        <v>13621.718000000001</v>
      </c>
    </row>
    <row r="569" spans="2:9" ht="16.5" thickBot="1" x14ac:dyDescent="0.25">
      <c r="B569" s="31"/>
      <c r="C569" s="26" t="s">
        <v>131</v>
      </c>
      <c r="D569" s="15" t="s">
        <v>75</v>
      </c>
      <c r="E569" s="15" t="s">
        <v>117</v>
      </c>
      <c r="F569" s="32">
        <v>1920202590</v>
      </c>
      <c r="G569" s="27"/>
      <c r="H569" s="52">
        <f>SUM(H570:H574)</f>
        <v>935</v>
      </c>
      <c r="I569" s="52">
        <f>SUM(I570:I574)</f>
        <v>935</v>
      </c>
    </row>
    <row r="570" spans="2:9" ht="48" thickBot="1" x14ac:dyDescent="0.25">
      <c r="B570" s="54" t="s">
        <v>30</v>
      </c>
      <c r="C570" s="28" t="s">
        <v>131</v>
      </c>
      <c r="D570" s="7" t="s">
        <v>75</v>
      </c>
      <c r="E570" s="7" t="s">
        <v>117</v>
      </c>
      <c r="F570" s="37">
        <v>1920202590</v>
      </c>
      <c r="G570" s="28" t="s">
        <v>80</v>
      </c>
      <c r="H570" s="101">
        <v>290</v>
      </c>
      <c r="I570" s="101">
        <v>290</v>
      </c>
    </row>
    <row r="571" spans="2:9" ht="79.5" thickBot="1" x14ac:dyDescent="0.25">
      <c r="B571" s="39" t="s">
        <v>10</v>
      </c>
      <c r="C571" s="28" t="s">
        <v>131</v>
      </c>
      <c r="D571" s="7" t="s">
        <v>75</v>
      </c>
      <c r="E571" s="7" t="s">
        <v>117</v>
      </c>
      <c r="F571" s="37">
        <v>1920202590</v>
      </c>
      <c r="G571" s="229" t="s">
        <v>463</v>
      </c>
      <c r="H571" s="101">
        <v>87</v>
      </c>
      <c r="I571" s="101">
        <v>87</v>
      </c>
    </row>
    <row r="572" spans="2:9" ht="32.25" thickBot="1" x14ac:dyDescent="0.25">
      <c r="B572" s="39" t="s">
        <v>13</v>
      </c>
      <c r="C572" s="28" t="s">
        <v>131</v>
      </c>
      <c r="D572" s="7" t="s">
        <v>75</v>
      </c>
      <c r="E572" s="7" t="s">
        <v>117</v>
      </c>
      <c r="F572" s="37">
        <v>1920202590</v>
      </c>
      <c r="G572" s="7" t="s">
        <v>121</v>
      </c>
      <c r="H572" s="3">
        <v>90</v>
      </c>
      <c r="I572" s="3">
        <v>90</v>
      </c>
    </row>
    <row r="573" spans="2:9" ht="16.5" thickBot="1" x14ac:dyDescent="0.25">
      <c r="B573" s="39" t="s">
        <v>511</v>
      </c>
      <c r="C573" s="28" t="s">
        <v>131</v>
      </c>
      <c r="D573" s="7" t="s">
        <v>75</v>
      </c>
      <c r="E573" s="7" t="s">
        <v>117</v>
      </c>
      <c r="F573" s="37">
        <v>1920202590</v>
      </c>
      <c r="G573" s="7" t="s">
        <v>496</v>
      </c>
      <c r="H573" s="3">
        <v>312</v>
      </c>
      <c r="I573" s="3">
        <v>312</v>
      </c>
    </row>
    <row r="574" spans="2:9" ht="32.25" thickBot="1" x14ac:dyDescent="0.25">
      <c r="B574" s="216" t="s">
        <v>48</v>
      </c>
      <c r="C574" s="28" t="s">
        <v>131</v>
      </c>
      <c r="D574" s="7" t="s">
        <v>75</v>
      </c>
      <c r="E574" s="7" t="s">
        <v>117</v>
      </c>
      <c r="F574" s="37">
        <v>1920202590</v>
      </c>
      <c r="G574" s="7" t="s">
        <v>120</v>
      </c>
      <c r="H574" s="3">
        <v>156</v>
      </c>
      <c r="I574" s="3">
        <v>156</v>
      </c>
    </row>
    <row r="575" spans="2:9" ht="142.5" thickBot="1" x14ac:dyDescent="0.25">
      <c r="B575" s="114" t="s">
        <v>64</v>
      </c>
      <c r="C575" s="26" t="s">
        <v>131</v>
      </c>
      <c r="D575" s="8" t="s">
        <v>75</v>
      </c>
      <c r="E575" s="8" t="s">
        <v>117</v>
      </c>
      <c r="F575" s="4">
        <v>1920206590</v>
      </c>
      <c r="G575" s="2"/>
      <c r="H575" s="1">
        <f>SUM(H576:H578)</f>
        <v>11453.6</v>
      </c>
      <c r="I575" s="1">
        <f>SUM(I576:I578)</f>
        <v>11453.6</v>
      </c>
    </row>
    <row r="576" spans="2:9" ht="48" thickBot="1" x14ac:dyDescent="0.25">
      <c r="B576" s="5" t="s">
        <v>56</v>
      </c>
      <c r="C576" s="28" t="s">
        <v>131</v>
      </c>
      <c r="D576" s="7" t="s">
        <v>75</v>
      </c>
      <c r="E576" s="7" t="s">
        <v>117</v>
      </c>
      <c r="F576" s="3">
        <v>1920206590</v>
      </c>
      <c r="G576" s="3">
        <v>111</v>
      </c>
      <c r="H576" s="3">
        <v>8709</v>
      </c>
      <c r="I576" s="3">
        <v>8709</v>
      </c>
    </row>
    <row r="577" spans="2:9" ht="79.5" thickBot="1" x14ac:dyDescent="0.25">
      <c r="B577" s="39" t="s">
        <v>10</v>
      </c>
      <c r="C577" s="28" t="s">
        <v>131</v>
      </c>
      <c r="D577" s="7" t="s">
        <v>75</v>
      </c>
      <c r="E577" s="7" t="s">
        <v>117</v>
      </c>
      <c r="F577" s="3">
        <v>1920206590</v>
      </c>
      <c r="G577" s="3">
        <v>119</v>
      </c>
      <c r="H577" s="3">
        <v>2630</v>
      </c>
      <c r="I577" s="3">
        <v>2630</v>
      </c>
    </row>
    <row r="578" spans="2:9" ht="32.25" thickBot="1" x14ac:dyDescent="0.25">
      <c r="B578" s="39" t="s">
        <v>13</v>
      </c>
      <c r="C578" s="28" t="s">
        <v>131</v>
      </c>
      <c r="D578" s="7" t="s">
        <v>75</v>
      </c>
      <c r="E578" s="7" t="s">
        <v>117</v>
      </c>
      <c r="F578" s="3">
        <v>1920206590</v>
      </c>
      <c r="G578" s="3">
        <v>244</v>
      </c>
      <c r="H578" s="3">
        <v>114.6</v>
      </c>
      <c r="I578" s="3">
        <v>114.6</v>
      </c>
    </row>
    <row r="579" spans="2:9" ht="95.25" thickBot="1" x14ac:dyDescent="0.25">
      <c r="B579" s="265" t="s">
        <v>531</v>
      </c>
      <c r="C579" s="160" t="s">
        <v>131</v>
      </c>
      <c r="D579" s="132" t="s">
        <v>75</v>
      </c>
      <c r="E579" s="132" t="s">
        <v>117</v>
      </c>
      <c r="F579" s="143" t="s">
        <v>535</v>
      </c>
      <c r="G579" s="131"/>
      <c r="H579" s="131">
        <f>SUM(H580:H581)</f>
        <v>859.31999999999994</v>
      </c>
      <c r="I579" s="131">
        <f>SUM(I580:I581)</f>
        <v>923.11799999999994</v>
      </c>
    </row>
    <row r="580" spans="2:9" ht="48" thickBot="1" x14ac:dyDescent="0.25">
      <c r="B580" s="39" t="s">
        <v>229</v>
      </c>
      <c r="C580" s="28" t="s">
        <v>131</v>
      </c>
      <c r="D580" s="7" t="s">
        <v>75</v>
      </c>
      <c r="E580" s="7" t="s">
        <v>117</v>
      </c>
      <c r="F580" s="147" t="s">
        <v>535</v>
      </c>
      <c r="G580" s="3">
        <v>111</v>
      </c>
      <c r="H580" s="3">
        <v>660</v>
      </c>
      <c r="I580" s="3">
        <v>709</v>
      </c>
    </row>
    <row r="581" spans="2:9" ht="79.5" thickBot="1" x14ac:dyDescent="0.25">
      <c r="B581" s="39" t="s">
        <v>10</v>
      </c>
      <c r="C581" s="28" t="s">
        <v>131</v>
      </c>
      <c r="D581" s="7" t="s">
        <v>75</v>
      </c>
      <c r="E581" s="7" t="s">
        <v>117</v>
      </c>
      <c r="F581" s="147" t="s">
        <v>535</v>
      </c>
      <c r="G581" s="3">
        <v>119</v>
      </c>
      <c r="H581" s="3">
        <v>199.32</v>
      </c>
      <c r="I581" s="3">
        <v>214.11799999999999</v>
      </c>
    </row>
    <row r="582" spans="2:9" ht="79.5" thickBot="1" x14ac:dyDescent="0.25">
      <c r="B582" s="120" t="s">
        <v>533</v>
      </c>
      <c r="C582" s="266" t="s">
        <v>131</v>
      </c>
      <c r="D582" s="266" t="s">
        <v>75</v>
      </c>
      <c r="E582" s="266" t="s">
        <v>117</v>
      </c>
      <c r="F582" s="143" t="s">
        <v>534</v>
      </c>
      <c r="G582" s="267"/>
      <c r="H582" s="267">
        <v>310</v>
      </c>
      <c r="I582" s="267">
        <v>310</v>
      </c>
    </row>
    <row r="583" spans="2:9" ht="32.25" thickBot="1" x14ac:dyDescent="0.25">
      <c r="B583" s="39" t="s">
        <v>13</v>
      </c>
      <c r="C583" s="28" t="s">
        <v>131</v>
      </c>
      <c r="D583" s="7" t="s">
        <v>75</v>
      </c>
      <c r="E583" s="7" t="s">
        <v>117</v>
      </c>
      <c r="F583" s="147" t="s">
        <v>534</v>
      </c>
      <c r="G583" s="3">
        <v>244</v>
      </c>
      <c r="H583" s="268">
        <v>310</v>
      </c>
      <c r="I583" s="268">
        <v>310</v>
      </c>
    </row>
    <row r="584" spans="2:9" ht="16.5" thickBot="1" x14ac:dyDescent="0.25">
      <c r="B584" s="100" t="s">
        <v>132</v>
      </c>
      <c r="C584" s="98" t="s">
        <v>133</v>
      </c>
      <c r="D584" s="98" t="s">
        <v>75</v>
      </c>
      <c r="E584" s="98" t="s">
        <v>117</v>
      </c>
      <c r="F584" s="98"/>
      <c r="G584" s="98"/>
      <c r="H584" s="99">
        <f>SUM(H598+H591+H585+H595)</f>
        <v>12602.17</v>
      </c>
      <c r="I584" s="99">
        <f>SUM(I598+I591+I585+I595)</f>
        <v>12659.457999999999</v>
      </c>
    </row>
    <row r="585" spans="2:9" ht="16.5" thickBot="1" x14ac:dyDescent="0.25">
      <c r="B585" s="31"/>
      <c r="C585" s="26" t="s">
        <v>133</v>
      </c>
      <c r="D585" s="15" t="s">
        <v>75</v>
      </c>
      <c r="E585" s="15" t="s">
        <v>117</v>
      </c>
      <c r="F585" s="32">
        <v>1920202590</v>
      </c>
      <c r="G585" s="27"/>
      <c r="H585" s="52">
        <f>SUM(H586:H590)</f>
        <v>896</v>
      </c>
      <c r="I585" s="52">
        <f>SUM(I586:I590)</f>
        <v>896</v>
      </c>
    </row>
    <row r="586" spans="2:9" ht="48" thickBot="1" x14ac:dyDescent="0.25">
      <c r="B586" s="54" t="s">
        <v>30</v>
      </c>
      <c r="C586" s="28" t="s">
        <v>133</v>
      </c>
      <c r="D586" s="7" t="s">
        <v>75</v>
      </c>
      <c r="E586" s="7" t="s">
        <v>117</v>
      </c>
      <c r="F586" s="37">
        <v>1920202590</v>
      </c>
      <c r="G586" s="28" t="s">
        <v>80</v>
      </c>
      <c r="H586" s="101">
        <v>290</v>
      </c>
      <c r="I586" s="101">
        <v>290</v>
      </c>
    </row>
    <row r="587" spans="2:9" ht="79.5" thickBot="1" x14ac:dyDescent="0.25">
      <c r="B587" s="39" t="s">
        <v>10</v>
      </c>
      <c r="C587" s="28" t="s">
        <v>133</v>
      </c>
      <c r="D587" s="7" t="s">
        <v>75</v>
      </c>
      <c r="E587" s="7" t="s">
        <v>117</v>
      </c>
      <c r="F587" s="37">
        <v>1920202590</v>
      </c>
      <c r="G587" s="28" t="s">
        <v>463</v>
      </c>
      <c r="H587" s="101">
        <v>87</v>
      </c>
      <c r="I587" s="101">
        <v>87</v>
      </c>
    </row>
    <row r="588" spans="2:9" ht="32.25" thickBot="1" x14ac:dyDescent="0.25">
      <c r="B588" s="39" t="s">
        <v>13</v>
      </c>
      <c r="C588" s="28" t="s">
        <v>133</v>
      </c>
      <c r="D588" s="7" t="s">
        <v>75</v>
      </c>
      <c r="E588" s="7" t="s">
        <v>117</v>
      </c>
      <c r="F588" s="37">
        <v>1920202590</v>
      </c>
      <c r="G588" s="7" t="s">
        <v>121</v>
      </c>
      <c r="H588" s="3">
        <v>136</v>
      </c>
      <c r="I588" s="3">
        <v>136</v>
      </c>
    </row>
    <row r="589" spans="2:9" ht="16.5" thickBot="1" x14ac:dyDescent="0.25">
      <c r="B589" s="39" t="s">
        <v>511</v>
      </c>
      <c r="C589" s="28" t="s">
        <v>133</v>
      </c>
      <c r="D589" s="7" t="s">
        <v>75</v>
      </c>
      <c r="E589" s="7" t="s">
        <v>117</v>
      </c>
      <c r="F589" s="37">
        <v>1920202590</v>
      </c>
      <c r="G589" s="7" t="s">
        <v>496</v>
      </c>
      <c r="H589" s="3">
        <v>275</v>
      </c>
      <c r="I589" s="3">
        <v>275</v>
      </c>
    </row>
    <row r="590" spans="2:9" ht="32.25" thickBot="1" x14ac:dyDescent="0.25">
      <c r="B590" s="216" t="s">
        <v>48</v>
      </c>
      <c r="C590" s="28" t="s">
        <v>133</v>
      </c>
      <c r="D590" s="7" t="s">
        <v>75</v>
      </c>
      <c r="E590" s="7" t="s">
        <v>117</v>
      </c>
      <c r="F590" s="37">
        <v>1920202590</v>
      </c>
      <c r="G590" s="7" t="s">
        <v>120</v>
      </c>
      <c r="H590" s="3">
        <v>108</v>
      </c>
      <c r="I590" s="3">
        <v>108</v>
      </c>
    </row>
    <row r="591" spans="2:9" ht="142.5" thickBot="1" x14ac:dyDescent="0.25">
      <c r="B591" s="114" t="s">
        <v>64</v>
      </c>
      <c r="C591" s="26" t="s">
        <v>133</v>
      </c>
      <c r="D591" s="8" t="s">
        <v>75</v>
      </c>
      <c r="E591" s="8" t="s">
        <v>117</v>
      </c>
      <c r="F591" s="4">
        <v>1920206590</v>
      </c>
      <c r="G591" s="2"/>
      <c r="H591" s="1">
        <f>SUM(H592:H594)</f>
        <v>10718.3</v>
      </c>
      <c r="I591" s="1">
        <f>SUM(I592:I594)</f>
        <v>10718.3</v>
      </c>
    </row>
    <row r="592" spans="2:9" ht="48" thickBot="1" x14ac:dyDescent="0.25">
      <c r="B592" s="5" t="s">
        <v>56</v>
      </c>
      <c r="C592" s="28" t="s">
        <v>133</v>
      </c>
      <c r="D592" s="7" t="s">
        <v>75</v>
      </c>
      <c r="E592" s="7" t="s">
        <v>117</v>
      </c>
      <c r="F592" s="3">
        <v>1920206590</v>
      </c>
      <c r="G592" s="3">
        <v>111</v>
      </c>
      <c r="H592" s="3">
        <v>8184</v>
      </c>
      <c r="I592" s="3">
        <v>8184</v>
      </c>
    </row>
    <row r="593" spans="2:9" ht="79.5" thickBot="1" x14ac:dyDescent="0.25">
      <c r="B593" s="39" t="s">
        <v>10</v>
      </c>
      <c r="C593" s="28" t="s">
        <v>133</v>
      </c>
      <c r="D593" s="7" t="s">
        <v>75</v>
      </c>
      <c r="E593" s="7" t="s">
        <v>117</v>
      </c>
      <c r="F593" s="3">
        <v>1920206590</v>
      </c>
      <c r="G593" s="3">
        <v>119</v>
      </c>
      <c r="H593" s="3">
        <v>2472</v>
      </c>
      <c r="I593" s="3">
        <v>2472</v>
      </c>
    </row>
    <row r="594" spans="2:9" ht="32.25" thickBot="1" x14ac:dyDescent="0.25">
      <c r="B594" s="39" t="s">
        <v>13</v>
      </c>
      <c r="C594" s="28" t="s">
        <v>133</v>
      </c>
      <c r="D594" s="7" t="s">
        <v>75</v>
      </c>
      <c r="E594" s="7" t="s">
        <v>117</v>
      </c>
      <c r="F594" s="3">
        <v>1920206590</v>
      </c>
      <c r="G594" s="3">
        <v>244</v>
      </c>
      <c r="H594" s="3">
        <v>62.3</v>
      </c>
      <c r="I594" s="3">
        <v>62.3</v>
      </c>
    </row>
    <row r="595" spans="2:9" ht="95.25" thickBot="1" x14ac:dyDescent="0.25">
      <c r="B595" s="265" t="s">
        <v>531</v>
      </c>
      <c r="C595" s="160" t="s">
        <v>133</v>
      </c>
      <c r="D595" s="132" t="s">
        <v>75</v>
      </c>
      <c r="E595" s="132" t="s">
        <v>117</v>
      </c>
      <c r="F595" s="143" t="s">
        <v>535</v>
      </c>
      <c r="G595" s="131"/>
      <c r="H595" s="131">
        <f>SUM(H596:H597)</f>
        <v>781.2</v>
      </c>
      <c r="I595" s="131">
        <f>SUM(I596:I597)</f>
        <v>838.48800000000006</v>
      </c>
    </row>
    <row r="596" spans="2:9" ht="48" thickBot="1" x14ac:dyDescent="0.25">
      <c r="B596" s="39" t="s">
        <v>229</v>
      </c>
      <c r="C596" s="28" t="s">
        <v>133</v>
      </c>
      <c r="D596" s="7" t="s">
        <v>75</v>
      </c>
      <c r="E596" s="7" t="s">
        <v>117</v>
      </c>
      <c r="F596" s="147" t="s">
        <v>535</v>
      </c>
      <c r="G596" s="3">
        <v>111</v>
      </c>
      <c r="H596" s="3">
        <v>600</v>
      </c>
      <c r="I596" s="3">
        <v>644</v>
      </c>
    </row>
    <row r="597" spans="2:9" ht="79.5" thickBot="1" x14ac:dyDescent="0.25">
      <c r="B597" s="39" t="s">
        <v>10</v>
      </c>
      <c r="C597" s="28" t="s">
        <v>133</v>
      </c>
      <c r="D597" s="7" t="s">
        <v>75</v>
      </c>
      <c r="E597" s="7" t="s">
        <v>117</v>
      </c>
      <c r="F597" s="147" t="s">
        <v>535</v>
      </c>
      <c r="G597" s="3">
        <v>119</v>
      </c>
      <c r="H597" s="3">
        <v>181.2</v>
      </c>
      <c r="I597" s="3">
        <v>194.488</v>
      </c>
    </row>
    <row r="598" spans="2:9" ht="79.5" thickBot="1" x14ac:dyDescent="0.25">
      <c r="B598" s="120" t="s">
        <v>533</v>
      </c>
      <c r="C598" s="266" t="s">
        <v>133</v>
      </c>
      <c r="D598" s="266" t="s">
        <v>75</v>
      </c>
      <c r="E598" s="266" t="s">
        <v>117</v>
      </c>
      <c r="F598" s="143" t="s">
        <v>534</v>
      </c>
      <c r="G598" s="267"/>
      <c r="H598" s="267">
        <v>206.67</v>
      </c>
      <c r="I598" s="267">
        <v>206.67</v>
      </c>
    </row>
    <row r="599" spans="2:9" ht="32.25" thickBot="1" x14ac:dyDescent="0.25">
      <c r="B599" s="39" t="s">
        <v>13</v>
      </c>
      <c r="C599" s="28" t="s">
        <v>133</v>
      </c>
      <c r="D599" s="7" t="s">
        <v>75</v>
      </c>
      <c r="E599" s="7" t="s">
        <v>117</v>
      </c>
      <c r="F599" s="147" t="s">
        <v>534</v>
      </c>
      <c r="G599" s="3">
        <v>244</v>
      </c>
      <c r="H599" s="268">
        <v>206.67</v>
      </c>
      <c r="I599" s="268">
        <v>206.67</v>
      </c>
    </row>
    <row r="600" spans="2:9" ht="32.25" thickBot="1" x14ac:dyDescent="0.25">
      <c r="B600" s="100" t="s">
        <v>134</v>
      </c>
      <c r="C600" s="98" t="s">
        <v>135</v>
      </c>
      <c r="D600" s="98" t="s">
        <v>75</v>
      </c>
      <c r="E600" s="98" t="s">
        <v>117</v>
      </c>
      <c r="F600" s="98"/>
      <c r="G600" s="98"/>
      <c r="H600" s="244">
        <f>SUM(H615+H608+H601+H612)</f>
        <v>14876.314</v>
      </c>
      <c r="I600" s="244">
        <f>SUM(I615+I608+I601+I612)</f>
        <v>14754.062</v>
      </c>
    </row>
    <row r="601" spans="2:9" ht="16.5" thickBot="1" x14ac:dyDescent="0.25">
      <c r="B601" s="31"/>
      <c r="C601" s="26" t="s">
        <v>135</v>
      </c>
      <c r="D601" s="15" t="s">
        <v>75</v>
      </c>
      <c r="E601" s="15" t="s">
        <v>117</v>
      </c>
      <c r="F601" s="32">
        <v>1920202590</v>
      </c>
      <c r="G601" s="27"/>
      <c r="H601" s="238">
        <f>SUM(H602:H607)</f>
        <v>1040.634</v>
      </c>
      <c r="I601" s="238">
        <f>SUM(I602:I607)</f>
        <v>865</v>
      </c>
    </row>
    <row r="602" spans="2:9" ht="48" thickBot="1" x14ac:dyDescent="0.25">
      <c r="B602" s="54" t="s">
        <v>30</v>
      </c>
      <c r="C602" s="28" t="s">
        <v>135</v>
      </c>
      <c r="D602" s="7" t="s">
        <v>75</v>
      </c>
      <c r="E602" s="7" t="s">
        <v>117</v>
      </c>
      <c r="F602" s="37">
        <v>1920202590</v>
      </c>
      <c r="G602" s="28" t="s">
        <v>80</v>
      </c>
      <c r="H602" s="101">
        <v>280</v>
      </c>
      <c r="I602" s="101">
        <v>280</v>
      </c>
    </row>
    <row r="603" spans="2:9" ht="79.5" thickBot="1" x14ac:dyDescent="0.25">
      <c r="B603" s="39" t="s">
        <v>10</v>
      </c>
      <c r="C603" s="28" t="s">
        <v>135</v>
      </c>
      <c r="D603" s="7" t="s">
        <v>75</v>
      </c>
      <c r="E603" s="7" t="s">
        <v>117</v>
      </c>
      <c r="F603" s="37">
        <v>1920202590</v>
      </c>
      <c r="G603" s="28" t="s">
        <v>463</v>
      </c>
      <c r="H603" s="101">
        <v>85</v>
      </c>
      <c r="I603" s="101">
        <v>85</v>
      </c>
    </row>
    <row r="604" spans="2:9" ht="32.25" thickBot="1" x14ac:dyDescent="0.25">
      <c r="B604" s="39" t="s">
        <v>13</v>
      </c>
      <c r="C604" s="28" t="s">
        <v>135</v>
      </c>
      <c r="D604" s="7" t="s">
        <v>75</v>
      </c>
      <c r="E604" s="7" t="s">
        <v>117</v>
      </c>
      <c r="F604" s="37">
        <v>1920202590</v>
      </c>
      <c r="G604" s="7" t="s">
        <v>121</v>
      </c>
      <c r="H604" s="3">
        <v>109</v>
      </c>
      <c r="I604" s="3">
        <v>109</v>
      </c>
    </row>
    <row r="605" spans="2:9" ht="16.5" thickBot="1" x14ac:dyDescent="0.25">
      <c r="B605" s="39" t="s">
        <v>511</v>
      </c>
      <c r="C605" s="28" t="s">
        <v>135</v>
      </c>
      <c r="D605" s="7" t="s">
        <v>75</v>
      </c>
      <c r="E605" s="7" t="s">
        <v>117</v>
      </c>
      <c r="F605" s="37">
        <v>1920202590</v>
      </c>
      <c r="G605" s="7" t="s">
        <v>496</v>
      </c>
      <c r="H605" s="3">
        <v>230</v>
      </c>
      <c r="I605" s="3">
        <v>230</v>
      </c>
    </row>
    <row r="606" spans="2:9" ht="48" thickBot="1" x14ac:dyDescent="0.25">
      <c r="B606" s="116" t="s">
        <v>483</v>
      </c>
      <c r="C606" s="160" t="s">
        <v>135</v>
      </c>
      <c r="D606" s="132" t="s">
        <v>75</v>
      </c>
      <c r="E606" s="132" t="s">
        <v>117</v>
      </c>
      <c r="F606" s="245">
        <v>1920202590</v>
      </c>
      <c r="G606" s="132" t="s">
        <v>484</v>
      </c>
      <c r="H606" s="131">
        <v>175.63399999999999</v>
      </c>
      <c r="I606" s="131"/>
    </row>
    <row r="607" spans="2:9" ht="32.25" thickBot="1" x14ac:dyDescent="0.25">
      <c r="B607" s="216" t="s">
        <v>48</v>
      </c>
      <c r="C607" s="28" t="s">
        <v>135</v>
      </c>
      <c r="D607" s="7" t="s">
        <v>75</v>
      </c>
      <c r="E607" s="7" t="s">
        <v>117</v>
      </c>
      <c r="F607" s="37">
        <v>1920202590</v>
      </c>
      <c r="G607" s="7" t="s">
        <v>120</v>
      </c>
      <c r="H607" s="3">
        <v>161</v>
      </c>
      <c r="I607" s="3">
        <v>161</v>
      </c>
    </row>
    <row r="608" spans="2:9" ht="142.5" thickBot="1" x14ac:dyDescent="0.25">
      <c r="B608" s="114" t="s">
        <v>64</v>
      </c>
      <c r="C608" s="26" t="s">
        <v>135</v>
      </c>
      <c r="D608" s="8" t="s">
        <v>75</v>
      </c>
      <c r="E608" s="8" t="s">
        <v>117</v>
      </c>
      <c r="F608" s="4">
        <v>1920206590</v>
      </c>
      <c r="G608" s="2"/>
      <c r="H608" s="1">
        <f>SUM(H609:H611)</f>
        <v>12903</v>
      </c>
      <c r="I608" s="1">
        <f>SUM(I609:I611)</f>
        <v>12903</v>
      </c>
    </row>
    <row r="609" spans="2:9" ht="48" thickBot="1" x14ac:dyDescent="0.25">
      <c r="B609" s="5" t="s">
        <v>56</v>
      </c>
      <c r="C609" s="28" t="s">
        <v>135</v>
      </c>
      <c r="D609" s="7" t="s">
        <v>75</v>
      </c>
      <c r="E609" s="7" t="s">
        <v>117</v>
      </c>
      <c r="F609" s="3">
        <v>1920206590</v>
      </c>
      <c r="G609" s="3">
        <v>111</v>
      </c>
      <c r="H609" s="3">
        <v>9850</v>
      </c>
      <c r="I609" s="3">
        <v>9850</v>
      </c>
    </row>
    <row r="610" spans="2:9" ht="79.5" thickBot="1" x14ac:dyDescent="0.25">
      <c r="B610" s="39" t="s">
        <v>10</v>
      </c>
      <c r="C610" s="28" t="s">
        <v>135</v>
      </c>
      <c r="D610" s="7" t="s">
        <v>75</v>
      </c>
      <c r="E610" s="7" t="s">
        <v>117</v>
      </c>
      <c r="F610" s="3">
        <v>1920206590</v>
      </c>
      <c r="G610" s="3">
        <v>119</v>
      </c>
      <c r="H610" s="3">
        <v>2975</v>
      </c>
      <c r="I610" s="3">
        <v>2975</v>
      </c>
    </row>
    <row r="611" spans="2:9" ht="32.25" thickBot="1" x14ac:dyDescent="0.25">
      <c r="B611" s="39" t="s">
        <v>13</v>
      </c>
      <c r="C611" s="28" t="s">
        <v>135</v>
      </c>
      <c r="D611" s="7" t="s">
        <v>75</v>
      </c>
      <c r="E611" s="7" t="s">
        <v>117</v>
      </c>
      <c r="F611" s="3">
        <v>1920206590</v>
      </c>
      <c r="G611" s="3">
        <v>244</v>
      </c>
      <c r="H611" s="3">
        <v>78</v>
      </c>
      <c r="I611" s="3">
        <v>78</v>
      </c>
    </row>
    <row r="612" spans="2:9" ht="95.25" thickBot="1" x14ac:dyDescent="0.25">
      <c r="B612" s="265" t="s">
        <v>531</v>
      </c>
      <c r="C612" s="160" t="s">
        <v>135</v>
      </c>
      <c r="D612" s="132" t="s">
        <v>75</v>
      </c>
      <c r="E612" s="132" t="s">
        <v>117</v>
      </c>
      <c r="F612" s="143" t="s">
        <v>535</v>
      </c>
      <c r="G612" s="131"/>
      <c r="H612" s="131">
        <f>SUM(H613:H614)</f>
        <v>703.08</v>
      </c>
      <c r="I612" s="131">
        <f>SUM(I613:I614)</f>
        <v>756.46199999999999</v>
      </c>
    </row>
    <row r="613" spans="2:9" ht="48" thickBot="1" x14ac:dyDescent="0.25">
      <c r="B613" s="39" t="s">
        <v>229</v>
      </c>
      <c r="C613" s="28" t="s">
        <v>135</v>
      </c>
      <c r="D613" s="7" t="s">
        <v>75</v>
      </c>
      <c r="E613" s="7" t="s">
        <v>117</v>
      </c>
      <c r="F613" s="147" t="s">
        <v>535</v>
      </c>
      <c r="G613" s="3">
        <v>111</v>
      </c>
      <c r="H613" s="3">
        <v>540</v>
      </c>
      <c r="I613" s="3">
        <v>581</v>
      </c>
    </row>
    <row r="614" spans="2:9" ht="79.5" thickBot="1" x14ac:dyDescent="0.25">
      <c r="B614" s="39" t="s">
        <v>10</v>
      </c>
      <c r="C614" s="28" t="s">
        <v>135</v>
      </c>
      <c r="D614" s="7" t="s">
        <v>75</v>
      </c>
      <c r="E614" s="7" t="s">
        <v>117</v>
      </c>
      <c r="F614" s="147" t="s">
        <v>535</v>
      </c>
      <c r="G614" s="3">
        <v>119</v>
      </c>
      <c r="H614" s="3">
        <v>163.08000000000001</v>
      </c>
      <c r="I614" s="3">
        <v>175.46199999999999</v>
      </c>
    </row>
    <row r="615" spans="2:9" ht="79.5" thickBot="1" x14ac:dyDescent="0.25">
      <c r="B615" s="120" t="s">
        <v>533</v>
      </c>
      <c r="C615" s="266" t="s">
        <v>135</v>
      </c>
      <c r="D615" s="266" t="s">
        <v>75</v>
      </c>
      <c r="E615" s="266" t="s">
        <v>117</v>
      </c>
      <c r="F615" s="143" t="s">
        <v>534</v>
      </c>
      <c r="G615" s="267"/>
      <c r="H615" s="267">
        <v>229.6</v>
      </c>
      <c r="I615" s="267">
        <v>229.6</v>
      </c>
    </row>
    <row r="616" spans="2:9" ht="32.25" thickBot="1" x14ac:dyDescent="0.25">
      <c r="B616" s="39" t="s">
        <v>13</v>
      </c>
      <c r="C616" s="28" t="s">
        <v>135</v>
      </c>
      <c r="D616" s="7" t="s">
        <v>75</v>
      </c>
      <c r="E616" s="7" t="s">
        <v>117</v>
      </c>
      <c r="F616" s="147" t="s">
        <v>534</v>
      </c>
      <c r="G616" s="3">
        <v>244</v>
      </c>
      <c r="H616" s="268">
        <v>229.6</v>
      </c>
      <c r="I616" s="268">
        <v>229.6</v>
      </c>
    </row>
    <row r="617" spans="2:9" ht="16.5" thickBot="1" x14ac:dyDescent="0.25">
      <c r="B617" s="100" t="s">
        <v>136</v>
      </c>
      <c r="C617" s="98" t="s">
        <v>137</v>
      </c>
      <c r="D617" s="98" t="s">
        <v>75</v>
      </c>
      <c r="E617" s="98" t="s">
        <v>117</v>
      </c>
      <c r="F617" s="98"/>
      <c r="G617" s="98"/>
      <c r="H617" s="244">
        <f>SUM(H632+H625+H618+H629)</f>
        <v>17486.553</v>
      </c>
      <c r="I617" s="244">
        <f>SUM(I632+I625+I618+I629)</f>
        <v>17484.488000000001</v>
      </c>
    </row>
    <row r="618" spans="2:9" ht="16.5" thickBot="1" x14ac:dyDescent="0.25">
      <c r="B618" s="31"/>
      <c r="C618" s="26" t="s">
        <v>137</v>
      </c>
      <c r="D618" s="15" t="s">
        <v>75</v>
      </c>
      <c r="E618" s="15" t="s">
        <v>117</v>
      </c>
      <c r="F618" s="32">
        <v>1920202590</v>
      </c>
      <c r="G618" s="27"/>
      <c r="H618" s="238">
        <f>SUM(H619:H624)</f>
        <v>919.86300000000006</v>
      </c>
      <c r="I618" s="238">
        <f>SUM(I619:I624)</f>
        <v>854</v>
      </c>
    </row>
    <row r="619" spans="2:9" ht="48" thickBot="1" x14ac:dyDescent="0.25">
      <c r="B619" s="54" t="s">
        <v>30</v>
      </c>
      <c r="C619" s="28" t="s">
        <v>137</v>
      </c>
      <c r="D619" s="7" t="s">
        <v>75</v>
      </c>
      <c r="E619" s="7" t="s">
        <v>117</v>
      </c>
      <c r="F619" s="37">
        <v>1920202590</v>
      </c>
      <c r="G619" s="28" t="s">
        <v>80</v>
      </c>
      <c r="H619" s="101">
        <v>290</v>
      </c>
      <c r="I619" s="101">
        <v>290</v>
      </c>
    </row>
    <row r="620" spans="2:9" ht="79.5" thickBot="1" x14ac:dyDescent="0.25">
      <c r="B620" s="39" t="s">
        <v>10</v>
      </c>
      <c r="C620" s="28" t="s">
        <v>137</v>
      </c>
      <c r="D620" s="7" t="s">
        <v>75</v>
      </c>
      <c r="E620" s="7" t="s">
        <v>117</v>
      </c>
      <c r="F620" s="37">
        <v>1920202590</v>
      </c>
      <c r="G620" s="229" t="s">
        <v>463</v>
      </c>
      <c r="H620" s="101">
        <v>87</v>
      </c>
      <c r="I620" s="101">
        <v>87</v>
      </c>
    </row>
    <row r="621" spans="2:9" ht="32.25" thickBot="1" x14ac:dyDescent="0.25">
      <c r="B621" s="39" t="s">
        <v>13</v>
      </c>
      <c r="C621" s="28" t="s">
        <v>137</v>
      </c>
      <c r="D621" s="7" t="s">
        <v>75</v>
      </c>
      <c r="E621" s="7" t="s">
        <v>117</v>
      </c>
      <c r="F621" s="37">
        <v>1920202590</v>
      </c>
      <c r="G621" s="7" t="s">
        <v>121</v>
      </c>
      <c r="H621" s="3">
        <v>286</v>
      </c>
      <c r="I621" s="3">
        <v>286</v>
      </c>
    </row>
    <row r="622" spans="2:9" ht="16.5" thickBot="1" x14ac:dyDescent="0.25">
      <c r="B622" s="39" t="s">
        <v>511</v>
      </c>
      <c r="C622" s="28" t="s">
        <v>137</v>
      </c>
      <c r="D622" s="7" t="s">
        <v>75</v>
      </c>
      <c r="E622" s="7" t="s">
        <v>117</v>
      </c>
      <c r="F622" s="37">
        <v>1920202590</v>
      </c>
      <c r="G622" s="7" t="s">
        <v>496</v>
      </c>
      <c r="H622" s="3">
        <v>98</v>
      </c>
      <c r="I622" s="3">
        <v>98</v>
      </c>
    </row>
    <row r="623" spans="2:9" ht="48" thickBot="1" x14ac:dyDescent="0.25">
      <c r="B623" s="116" t="s">
        <v>483</v>
      </c>
      <c r="C623" s="160" t="s">
        <v>137</v>
      </c>
      <c r="D623" s="132" t="s">
        <v>75</v>
      </c>
      <c r="E623" s="132" t="s">
        <v>117</v>
      </c>
      <c r="F623" s="245">
        <v>1920202590</v>
      </c>
      <c r="G623" s="132" t="s">
        <v>484</v>
      </c>
      <c r="H623" s="131">
        <v>65.863</v>
      </c>
      <c r="I623" s="131"/>
    </row>
    <row r="624" spans="2:9" ht="32.25" thickBot="1" x14ac:dyDescent="0.25">
      <c r="B624" s="216" t="s">
        <v>48</v>
      </c>
      <c r="C624" s="28" t="s">
        <v>137</v>
      </c>
      <c r="D624" s="7" t="s">
        <v>75</v>
      </c>
      <c r="E624" s="7" t="s">
        <v>117</v>
      </c>
      <c r="F624" s="37">
        <v>1920202590</v>
      </c>
      <c r="G624" s="7" t="s">
        <v>120</v>
      </c>
      <c r="H624" s="3">
        <v>93</v>
      </c>
      <c r="I624" s="3">
        <v>93</v>
      </c>
    </row>
    <row r="625" spans="2:9" ht="142.5" thickBot="1" x14ac:dyDescent="0.25">
      <c r="B625" s="114" t="s">
        <v>64</v>
      </c>
      <c r="C625" s="26" t="s">
        <v>137</v>
      </c>
      <c r="D625" s="8" t="s">
        <v>75</v>
      </c>
      <c r="E625" s="8" t="s">
        <v>117</v>
      </c>
      <c r="F625" s="4">
        <v>1920206590</v>
      </c>
      <c r="G625" s="2"/>
      <c r="H625" s="1">
        <f>SUM(H626:H628)</f>
        <v>15340</v>
      </c>
      <c r="I625" s="1">
        <f>SUM(I626:I628)</f>
        <v>15340</v>
      </c>
    </row>
    <row r="626" spans="2:9" ht="48" thickBot="1" x14ac:dyDescent="0.25">
      <c r="B626" s="5" t="s">
        <v>56</v>
      </c>
      <c r="C626" s="28" t="s">
        <v>137</v>
      </c>
      <c r="D626" s="7" t="s">
        <v>75</v>
      </c>
      <c r="E626" s="7" t="s">
        <v>117</v>
      </c>
      <c r="F626" s="3">
        <v>1920206590</v>
      </c>
      <c r="G626" s="3">
        <v>111</v>
      </c>
      <c r="H626" s="3">
        <v>11669</v>
      </c>
      <c r="I626" s="3">
        <v>11669</v>
      </c>
    </row>
    <row r="627" spans="2:9" ht="79.5" thickBot="1" x14ac:dyDescent="0.25">
      <c r="B627" s="39" t="s">
        <v>10</v>
      </c>
      <c r="C627" s="28" t="s">
        <v>137</v>
      </c>
      <c r="D627" s="7" t="s">
        <v>75</v>
      </c>
      <c r="E627" s="7" t="s">
        <v>117</v>
      </c>
      <c r="F627" s="3">
        <v>1920206590</v>
      </c>
      <c r="G627" s="3">
        <v>119</v>
      </c>
      <c r="H627" s="3">
        <v>3524</v>
      </c>
      <c r="I627" s="3">
        <v>3524</v>
      </c>
    </row>
    <row r="628" spans="2:9" ht="32.25" thickBot="1" x14ac:dyDescent="0.25">
      <c r="B628" s="39" t="s">
        <v>13</v>
      </c>
      <c r="C628" s="28" t="s">
        <v>137</v>
      </c>
      <c r="D628" s="7" t="s">
        <v>75</v>
      </c>
      <c r="E628" s="7" t="s">
        <v>117</v>
      </c>
      <c r="F628" s="3">
        <v>1920206590</v>
      </c>
      <c r="G628" s="3">
        <v>244</v>
      </c>
      <c r="H628" s="3">
        <v>147</v>
      </c>
      <c r="I628" s="3">
        <v>147</v>
      </c>
    </row>
    <row r="629" spans="2:9" ht="95.25" thickBot="1" x14ac:dyDescent="0.25">
      <c r="B629" s="265" t="s">
        <v>531</v>
      </c>
      <c r="C629" s="266" t="s">
        <v>137</v>
      </c>
      <c r="D629" s="117" t="s">
        <v>75</v>
      </c>
      <c r="E629" s="117" t="s">
        <v>117</v>
      </c>
      <c r="F629" s="183" t="s">
        <v>535</v>
      </c>
      <c r="G629" s="122"/>
      <c r="H629" s="122">
        <f>SUM(H630:H631)</f>
        <v>859.31999999999994</v>
      </c>
      <c r="I629" s="122">
        <f>SUM(I630:I631)</f>
        <v>923.11799999999994</v>
      </c>
    </row>
    <row r="630" spans="2:9" ht="48" thickBot="1" x14ac:dyDescent="0.25">
      <c r="B630" s="39" t="s">
        <v>229</v>
      </c>
      <c r="C630" s="28" t="s">
        <v>137</v>
      </c>
      <c r="D630" s="7" t="s">
        <v>75</v>
      </c>
      <c r="E630" s="7" t="s">
        <v>117</v>
      </c>
      <c r="F630" s="147" t="s">
        <v>535</v>
      </c>
      <c r="G630" s="3">
        <v>111</v>
      </c>
      <c r="H630" s="3">
        <v>660</v>
      </c>
      <c r="I630" s="3">
        <v>709</v>
      </c>
    </row>
    <row r="631" spans="2:9" ht="79.5" thickBot="1" x14ac:dyDescent="0.25">
      <c r="B631" s="39" t="s">
        <v>10</v>
      </c>
      <c r="C631" s="28" t="s">
        <v>137</v>
      </c>
      <c r="D631" s="7" t="s">
        <v>75</v>
      </c>
      <c r="E631" s="7" t="s">
        <v>117</v>
      </c>
      <c r="F631" s="147" t="s">
        <v>535</v>
      </c>
      <c r="G631" s="3">
        <v>119</v>
      </c>
      <c r="H631" s="3">
        <v>199.32</v>
      </c>
      <c r="I631" s="3">
        <v>214.11799999999999</v>
      </c>
    </row>
    <row r="632" spans="2:9" ht="79.5" thickBot="1" x14ac:dyDescent="0.25">
      <c r="B632" s="120" t="s">
        <v>533</v>
      </c>
      <c r="C632" s="266" t="s">
        <v>137</v>
      </c>
      <c r="D632" s="266" t="s">
        <v>75</v>
      </c>
      <c r="E632" s="266" t="s">
        <v>117</v>
      </c>
      <c r="F632" s="143" t="s">
        <v>534</v>
      </c>
      <c r="G632" s="267"/>
      <c r="H632" s="267">
        <v>367.37</v>
      </c>
      <c r="I632" s="267">
        <v>367.37</v>
      </c>
    </row>
    <row r="633" spans="2:9" ht="32.25" thickBot="1" x14ac:dyDescent="0.25">
      <c r="B633" s="39" t="s">
        <v>13</v>
      </c>
      <c r="C633" s="28" t="s">
        <v>137</v>
      </c>
      <c r="D633" s="7" t="s">
        <v>75</v>
      </c>
      <c r="E633" s="7" t="s">
        <v>117</v>
      </c>
      <c r="F633" s="147" t="s">
        <v>534</v>
      </c>
      <c r="G633" s="3">
        <v>244</v>
      </c>
      <c r="H633" s="268">
        <v>367.37</v>
      </c>
      <c r="I633" s="268">
        <v>367.37</v>
      </c>
    </row>
    <row r="634" spans="2:9" ht="32.25" thickBot="1" x14ac:dyDescent="0.25">
      <c r="B634" s="100" t="s">
        <v>138</v>
      </c>
      <c r="C634" s="98" t="s">
        <v>139</v>
      </c>
      <c r="D634" s="98" t="s">
        <v>75</v>
      </c>
      <c r="E634" s="98" t="s">
        <v>117</v>
      </c>
      <c r="F634" s="98"/>
      <c r="G634" s="98"/>
      <c r="H634" s="244">
        <f>SUM(H648+H641+H635+H645)</f>
        <v>5077.1499999999996</v>
      </c>
      <c r="I634" s="244">
        <f>SUM(I648+I641+I635+I645)</f>
        <v>5095.3779999999997</v>
      </c>
    </row>
    <row r="635" spans="2:9" ht="16.5" thickBot="1" x14ac:dyDescent="0.25">
      <c r="B635" s="31"/>
      <c r="C635" s="26" t="s">
        <v>139</v>
      </c>
      <c r="D635" s="15" t="s">
        <v>75</v>
      </c>
      <c r="E635" s="15" t="s">
        <v>117</v>
      </c>
      <c r="F635" s="32">
        <v>1920202590</v>
      </c>
      <c r="G635" s="27"/>
      <c r="H635" s="238">
        <f>SUM(H636:H640)</f>
        <v>875</v>
      </c>
      <c r="I635" s="238">
        <f>SUM(I636:I640)</f>
        <v>875</v>
      </c>
    </row>
    <row r="636" spans="2:9" ht="48" thickBot="1" x14ac:dyDescent="0.25">
      <c r="B636" s="54" t="s">
        <v>30</v>
      </c>
      <c r="C636" s="28" t="s">
        <v>139</v>
      </c>
      <c r="D636" s="7" t="s">
        <v>75</v>
      </c>
      <c r="E636" s="7" t="s">
        <v>117</v>
      </c>
      <c r="F636" s="37">
        <v>1920202590</v>
      </c>
      <c r="G636" s="28" t="s">
        <v>80</v>
      </c>
      <c r="H636" s="101">
        <v>280</v>
      </c>
      <c r="I636" s="101">
        <v>280</v>
      </c>
    </row>
    <row r="637" spans="2:9" ht="79.5" thickBot="1" x14ac:dyDescent="0.25">
      <c r="B637" s="39" t="s">
        <v>10</v>
      </c>
      <c r="C637" s="28" t="s">
        <v>139</v>
      </c>
      <c r="D637" s="7" t="s">
        <v>75</v>
      </c>
      <c r="E637" s="7" t="s">
        <v>117</v>
      </c>
      <c r="F637" s="37">
        <v>1920202590</v>
      </c>
      <c r="G637" s="28" t="s">
        <v>463</v>
      </c>
      <c r="H637" s="101">
        <v>85</v>
      </c>
      <c r="I637" s="101">
        <v>85</v>
      </c>
    </row>
    <row r="638" spans="2:9" ht="32.25" thickBot="1" x14ac:dyDescent="0.25">
      <c r="B638" s="39" t="s">
        <v>13</v>
      </c>
      <c r="C638" s="28" t="s">
        <v>139</v>
      </c>
      <c r="D638" s="7" t="s">
        <v>75</v>
      </c>
      <c r="E638" s="7" t="s">
        <v>117</v>
      </c>
      <c r="F638" s="37">
        <v>1920202590</v>
      </c>
      <c r="G638" s="7" t="s">
        <v>121</v>
      </c>
      <c r="H638" s="3">
        <v>422</v>
      </c>
      <c r="I638" s="3">
        <v>422</v>
      </c>
    </row>
    <row r="639" spans="2:9" ht="16.5" thickBot="1" x14ac:dyDescent="0.25">
      <c r="B639" s="39" t="s">
        <v>511</v>
      </c>
      <c r="C639" s="28" t="s">
        <v>139</v>
      </c>
      <c r="D639" s="7" t="s">
        <v>75</v>
      </c>
      <c r="E639" s="7" t="s">
        <v>117</v>
      </c>
      <c r="F639" s="37">
        <v>1920202590</v>
      </c>
      <c r="G639" s="7" t="s">
        <v>496</v>
      </c>
      <c r="H639" s="3">
        <v>64</v>
      </c>
      <c r="I639" s="3">
        <v>64</v>
      </c>
    </row>
    <row r="640" spans="2:9" ht="32.25" thickBot="1" x14ac:dyDescent="0.25">
      <c r="B640" s="216" t="s">
        <v>48</v>
      </c>
      <c r="C640" s="28" t="s">
        <v>139</v>
      </c>
      <c r="D640" s="7" t="s">
        <v>75</v>
      </c>
      <c r="E640" s="7" t="s">
        <v>117</v>
      </c>
      <c r="F640" s="37">
        <v>1920202590</v>
      </c>
      <c r="G640" s="7" t="s">
        <v>120</v>
      </c>
      <c r="H640" s="3">
        <v>24</v>
      </c>
      <c r="I640" s="3">
        <v>24</v>
      </c>
    </row>
    <row r="641" spans="2:9" ht="142.5" thickBot="1" x14ac:dyDescent="0.25">
      <c r="B641" s="114" t="s">
        <v>64</v>
      </c>
      <c r="C641" s="26" t="s">
        <v>139</v>
      </c>
      <c r="D641" s="8" t="s">
        <v>75</v>
      </c>
      <c r="E641" s="8" t="s">
        <v>117</v>
      </c>
      <c r="F641" s="4">
        <v>1920206590</v>
      </c>
      <c r="G641" s="2"/>
      <c r="H641" s="1">
        <f>SUM(H642:H644)</f>
        <v>3589</v>
      </c>
      <c r="I641" s="1">
        <f>SUM(I642:I644)</f>
        <v>3589</v>
      </c>
    </row>
    <row r="642" spans="2:9" ht="48" thickBot="1" x14ac:dyDescent="0.25">
      <c r="B642" s="5" t="s">
        <v>56</v>
      </c>
      <c r="C642" s="28" t="s">
        <v>139</v>
      </c>
      <c r="D642" s="7" t="s">
        <v>75</v>
      </c>
      <c r="E642" s="7" t="s">
        <v>117</v>
      </c>
      <c r="F642" s="3">
        <v>1920206590</v>
      </c>
      <c r="G642" s="3">
        <v>111</v>
      </c>
      <c r="H642" s="3">
        <v>2719</v>
      </c>
      <c r="I642" s="3">
        <v>2719</v>
      </c>
    </row>
    <row r="643" spans="2:9" ht="79.5" thickBot="1" x14ac:dyDescent="0.25">
      <c r="B643" s="39" t="s">
        <v>10</v>
      </c>
      <c r="C643" s="28" t="s">
        <v>139</v>
      </c>
      <c r="D643" s="7" t="s">
        <v>75</v>
      </c>
      <c r="E643" s="7" t="s">
        <v>117</v>
      </c>
      <c r="F643" s="3">
        <v>1920206590</v>
      </c>
      <c r="G643" s="3">
        <v>119</v>
      </c>
      <c r="H643" s="3">
        <v>821</v>
      </c>
      <c r="I643" s="3">
        <v>821</v>
      </c>
    </row>
    <row r="644" spans="2:9" ht="32.25" thickBot="1" x14ac:dyDescent="0.25">
      <c r="B644" s="39" t="s">
        <v>13</v>
      </c>
      <c r="C644" s="28" t="s">
        <v>139</v>
      </c>
      <c r="D644" s="7" t="s">
        <v>75</v>
      </c>
      <c r="E644" s="7" t="s">
        <v>117</v>
      </c>
      <c r="F644" s="3">
        <v>1920206590</v>
      </c>
      <c r="G644" s="3">
        <v>244</v>
      </c>
      <c r="H644" s="3">
        <v>49</v>
      </c>
      <c r="I644" s="3">
        <v>49</v>
      </c>
    </row>
    <row r="645" spans="2:9" ht="95.25" thickBot="1" x14ac:dyDescent="0.25">
      <c r="B645" s="265" t="s">
        <v>531</v>
      </c>
      <c r="C645" s="160" t="s">
        <v>139</v>
      </c>
      <c r="D645" s="132" t="s">
        <v>75</v>
      </c>
      <c r="E645" s="132" t="s">
        <v>117</v>
      </c>
      <c r="F645" s="143" t="s">
        <v>535</v>
      </c>
      <c r="G645" s="131"/>
      <c r="H645" s="131">
        <f>SUM(H646:H647)</f>
        <v>234.36</v>
      </c>
      <c r="I645" s="131">
        <f>SUM(I646:I647)</f>
        <v>252.58799999999999</v>
      </c>
    </row>
    <row r="646" spans="2:9" ht="48" thickBot="1" x14ac:dyDescent="0.25">
      <c r="B646" s="39" t="s">
        <v>229</v>
      </c>
      <c r="C646" s="28" t="s">
        <v>139</v>
      </c>
      <c r="D646" s="7" t="s">
        <v>75</v>
      </c>
      <c r="E646" s="7" t="s">
        <v>117</v>
      </c>
      <c r="F646" s="147" t="s">
        <v>535</v>
      </c>
      <c r="G646" s="3">
        <v>111</v>
      </c>
      <c r="H646" s="3">
        <v>180</v>
      </c>
      <c r="I646" s="3">
        <v>194</v>
      </c>
    </row>
    <row r="647" spans="2:9" ht="79.5" thickBot="1" x14ac:dyDescent="0.25">
      <c r="B647" s="39" t="s">
        <v>10</v>
      </c>
      <c r="C647" s="28" t="s">
        <v>139</v>
      </c>
      <c r="D647" s="7" t="s">
        <v>75</v>
      </c>
      <c r="E647" s="7" t="s">
        <v>117</v>
      </c>
      <c r="F647" s="147" t="s">
        <v>535</v>
      </c>
      <c r="G647" s="3">
        <v>119</v>
      </c>
      <c r="H647" s="3">
        <v>54.36</v>
      </c>
      <c r="I647" s="3">
        <v>58.588000000000001</v>
      </c>
    </row>
    <row r="648" spans="2:9" ht="79.5" thickBot="1" x14ac:dyDescent="0.25">
      <c r="B648" s="120" t="s">
        <v>533</v>
      </c>
      <c r="C648" s="266" t="s">
        <v>139</v>
      </c>
      <c r="D648" s="266" t="s">
        <v>75</v>
      </c>
      <c r="E648" s="266" t="s">
        <v>117</v>
      </c>
      <c r="F648" s="143" t="s">
        <v>534</v>
      </c>
      <c r="G648" s="267"/>
      <c r="H648" s="267">
        <v>378.79</v>
      </c>
      <c r="I648" s="267">
        <v>378.79</v>
      </c>
    </row>
    <row r="649" spans="2:9" ht="32.25" thickBot="1" x14ac:dyDescent="0.25">
      <c r="B649" s="39" t="s">
        <v>13</v>
      </c>
      <c r="C649" s="28" t="s">
        <v>139</v>
      </c>
      <c r="D649" s="7" t="s">
        <v>75</v>
      </c>
      <c r="E649" s="7" t="s">
        <v>117</v>
      </c>
      <c r="F649" s="147" t="s">
        <v>534</v>
      </c>
      <c r="G649" s="3">
        <v>244</v>
      </c>
      <c r="H649" s="268">
        <v>378.79</v>
      </c>
      <c r="I649" s="268">
        <v>378.79</v>
      </c>
    </row>
    <row r="650" spans="2:9" ht="16.5" thickBot="1" x14ac:dyDescent="0.25">
      <c r="B650" s="100" t="s">
        <v>140</v>
      </c>
      <c r="C650" s="98" t="s">
        <v>141</v>
      </c>
      <c r="D650" s="98" t="s">
        <v>75</v>
      </c>
      <c r="E650" s="98" t="s">
        <v>117</v>
      </c>
      <c r="F650" s="98"/>
      <c r="G650" s="98"/>
      <c r="H650" s="244">
        <f>SUM(H665+H658+H651+H662)</f>
        <v>18263.697</v>
      </c>
      <c r="I650" s="244">
        <f>SUM(I665+I658+I651+I662)</f>
        <v>18239.678</v>
      </c>
    </row>
    <row r="651" spans="2:9" ht="16.5" thickBot="1" x14ac:dyDescent="0.25">
      <c r="B651" s="31"/>
      <c r="C651" s="26" t="s">
        <v>141</v>
      </c>
      <c r="D651" s="15" t="s">
        <v>75</v>
      </c>
      <c r="E651" s="15" t="s">
        <v>117</v>
      </c>
      <c r="F651" s="32">
        <v>1920202590</v>
      </c>
      <c r="G651" s="26"/>
      <c r="H651" s="238">
        <f>SUM(H652:H657)</f>
        <v>1315.817</v>
      </c>
      <c r="I651" s="238">
        <f>SUM(I652:I657)</f>
        <v>1228</v>
      </c>
    </row>
    <row r="652" spans="2:9" ht="48" thickBot="1" x14ac:dyDescent="0.25">
      <c r="B652" s="54" t="s">
        <v>30</v>
      </c>
      <c r="C652" s="28" t="s">
        <v>141</v>
      </c>
      <c r="D652" s="7" t="s">
        <v>75</v>
      </c>
      <c r="E652" s="7" t="s">
        <v>117</v>
      </c>
      <c r="F652" s="37">
        <v>1920202590</v>
      </c>
      <c r="G652" s="28" t="s">
        <v>80</v>
      </c>
      <c r="H652" s="101">
        <v>350</v>
      </c>
      <c r="I652" s="101">
        <v>350</v>
      </c>
    </row>
    <row r="653" spans="2:9" ht="79.5" thickBot="1" x14ac:dyDescent="0.25">
      <c r="B653" s="39" t="s">
        <v>10</v>
      </c>
      <c r="C653" s="28" t="s">
        <v>141</v>
      </c>
      <c r="D653" s="7" t="s">
        <v>75</v>
      </c>
      <c r="E653" s="7" t="s">
        <v>117</v>
      </c>
      <c r="F653" s="37">
        <v>1920202590</v>
      </c>
      <c r="G653" s="28" t="s">
        <v>463</v>
      </c>
      <c r="H653" s="101">
        <v>105</v>
      </c>
      <c r="I653" s="101">
        <v>105</v>
      </c>
    </row>
    <row r="654" spans="2:9" ht="32.25" thickBot="1" x14ac:dyDescent="0.25">
      <c r="B654" s="39" t="s">
        <v>13</v>
      </c>
      <c r="C654" s="28" t="s">
        <v>141</v>
      </c>
      <c r="D654" s="7" t="s">
        <v>75</v>
      </c>
      <c r="E654" s="7" t="s">
        <v>117</v>
      </c>
      <c r="F654" s="37">
        <v>1920202590</v>
      </c>
      <c r="G654" s="7" t="s">
        <v>121</v>
      </c>
      <c r="H654" s="3">
        <v>308</v>
      </c>
      <c r="I654" s="3">
        <v>308</v>
      </c>
    </row>
    <row r="655" spans="2:9" ht="16.5" thickBot="1" x14ac:dyDescent="0.25">
      <c r="B655" s="39" t="s">
        <v>511</v>
      </c>
      <c r="C655" s="28" t="s">
        <v>141</v>
      </c>
      <c r="D655" s="7" t="s">
        <v>75</v>
      </c>
      <c r="E655" s="7" t="s">
        <v>117</v>
      </c>
      <c r="F655" s="37">
        <v>1920202590</v>
      </c>
      <c r="G655" s="7" t="s">
        <v>496</v>
      </c>
      <c r="H655" s="3">
        <v>277</v>
      </c>
      <c r="I655" s="3">
        <v>277</v>
      </c>
    </row>
    <row r="656" spans="2:9" ht="48" thickBot="1" x14ac:dyDescent="0.25">
      <c r="B656" s="116" t="s">
        <v>483</v>
      </c>
      <c r="C656" s="160" t="s">
        <v>141</v>
      </c>
      <c r="D656" s="132" t="s">
        <v>75</v>
      </c>
      <c r="E656" s="132" t="s">
        <v>117</v>
      </c>
      <c r="F656" s="245">
        <v>1920202590</v>
      </c>
      <c r="G656" s="132" t="s">
        <v>484</v>
      </c>
      <c r="H656" s="131">
        <v>87.816999999999993</v>
      </c>
      <c r="I656" s="131"/>
    </row>
    <row r="657" spans="2:9" ht="32.25" thickBot="1" x14ac:dyDescent="0.25">
      <c r="B657" s="216" t="s">
        <v>48</v>
      </c>
      <c r="C657" s="28" t="s">
        <v>141</v>
      </c>
      <c r="D657" s="7" t="s">
        <v>75</v>
      </c>
      <c r="E657" s="7" t="s">
        <v>117</v>
      </c>
      <c r="F657" s="37">
        <v>1920202590</v>
      </c>
      <c r="G657" s="7" t="s">
        <v>120</v>
      </c>
      <c r="H657" s="3">
        <v>188</v>
      </c>
      <c r="I657" s="3">
        <v>188</v>
      </c>
    </row>
    <row r="658" spans="2:9" ht="142.5" thickBot="1" x14ac:dyDescent="0.25">
      <c r="B658" s="114" t="s">
        <v>64</v>
      </c>
      <c r="C658" s="26" t="s">
        <v>141</v>
      </c>
      <c r="D658" s="8" t="s">
        <v>75</v>
      </c>
      <c r="E658" s="8" t="s">
        <v>117</v>
      </c>
      <c r="F658" s="4">
        <v>1920206590</v>
      </c>
      <c r="G658" s="2"/>
      <c r="H658" s="1">
        <f>SUM(H659:H661)</f>
        <v>15422.7</v>
      </c>
      <c r="I658" s="1">
        <f>SUM(I659:I661)</f>
        <v>15422.7</v>
      </c>
    </row>
    <row r="659" spans="2:9" ht="48" thickBot="1" x14ac:dyDescent="0.25">
      <c r="B659" s="5" t="s">
        <v>56</v>
      </c>
      <c r="C659" s="28" t="s">
        <v>141</v>
      </c>
      <c r="D659" s="7" t="s">
        <v>75</v>
      </c>
      <c r="E659" s="7" t="s">
        <v>117</v>
      </c>
      <c r="F659" s="3">
        <v>1920206590</v>
      </c>
      <c r="G659" s="3">
        <v>111</v>
      </c>
      <c r="H659" s="3">
        <v>11697</v>
      </c>
      <c r="I659" s="3">
        <v>11697</v>
      </c>
    </row>
    <row r="660" spans="2:9" ht="79.5" thickBot="1" x14ac:dyDescent="0.25">
      <c r="B660" s="39" t="s">
        <v>10</v>
      </c>
      <c r="C660" s="28" t="s">
        <v>141</v>
      </c>
      <c r="D660" s="7" t="s">
        <v>75</v>
      </c>
      <c r="E660" s="7" t="s">
        <v>117</v>
      </c>
      <c r="F660" s="3">
        <v>1920206590</v>
      </c>
      <c r="G660" s="3">
        <v>119</v>
      </c>
      <c r="H660" s="3">
        <v>3533</v>
      </c>
      <c r="I660" s="3">
        <v>3533</v>
      </c>
    </row>
    <row r="661" spans="2:9" ht="32.25" thickBot="1" x14ac:dyDescent="0.25">
      <c r="B661" s="39" t="s">
        <v>13</v>
      </c>
      <c r="C661" s="28" t="s">
        <v>141</v>
      </c>
      <c r="D661" s="7" t="s">
        <v>75</v>
      </c>
      <c r="E661" s="7" t="s">
        <v>117</v>
      </c>
      <c r="F661" s="3">
        <v>1920206590</v>
      </c>
      <c r="G661" s="3">
        <v>244</v>
      </c>
      <c r="H661" s="3">
        <v>192.7</v>
      </c>
      <c r="I661" s="3">
        <v>192.7</v>
      </c>
    </row>
    <row r="662" spans="2:9" ht="95.25" thickBot="1" x14ac:dyDescent="0.25">
      <c r="B662" s="265" t="s">
        <v>531</v>
      </c>
      <c r="C662" s="160" t="s">
        <v>141</v>
      </c>
      <c r="D662" s="132" t="s">
        <v>75</v>
      </c>
      <c r="E662" s="132" t="s">
        <v>117</v>
      </c>
      <c r="F662" s="143" t="s">
        <v>535</v>
      </c>
      <c r="G662" s="131"/>
      <c r="H662" s="131">
        <f>SUM(H663:H664)</f>
        <v>859.31999999999994</v>
      </c>
      <c r="I662" s="131">
        <f>SUM(I663:I664)</f>
        <v>923.11799999999994</v>
      </c>
    </row>
    <row r="663" spans="2:9" ht="48" thickBot="1" x14ac:dyDescent="0.25">
      <c r="B663" s="39" t="s">
        <v>229</v>
      </c>
      <c r="C663" s="28" t="s">
        <v>141</v>
      </c>
      <c r="D663" s="7" t="s">
        <v>75</v>
      </c>
      <c r="E663" s="7" t="s">
        <v>117</v>
      </c>
      <c r="F663" s="147" t="s">
        <v>535</v>
      </c>
      <c r="G663" s="3">
        <v>111</v>
      </c>
      <c r="H663" s="3">
        <v>660</v>
      </c>
      <c r="I663" s="3">
        <v>709</v>
      </c>
    </row>
    <row r="664" spans="2:9" ht="79.5" thickBot="1" x14ac:dyDescent="0.25">
      <c r="B664" s="39" t="s">
        <v>10</v>
      </c>
      <c r="C664" s="28" t="s">
        <v>141</v>
      </c>
      <c r="D664" s="7" t="s">
        <v>75</v>
      </c>
      <c r="E664" s="7" t="s">
        <v>117</v>
      </c>
      <c r="F664" s="147" t="s">
        <v>535</v>
      </c>
      <c r="G664" s="3">
        <v>119</v>
      </c>
      <c r="H664" s="3">
        <v>199.32</v>
      </c>
      <c r="I664" s="3">
        <v>214.11799999999999</v>
      </c>
    </row>
    <row r="665" spans="2:9" ht="79.5" thickBot="1" x14ac:dyDescent="0.25">
      <c r="B665" s="120" t="s">
        <v>533</v>
      </c>
      <c r="C665" s="266" t="s">
        <v>141</v>
      </c>
      <c r="D665" s="266" t="s">
        <v>75</v>
      </c>
      <c r="E665" s="266" t="s">
        <v>117</v>
      </c>
      <c r="F665" s="143" t="s">
        <v>534</v>
      </c>
      <c r="G665" s="267"/>
      <c r="H665" s="267">
        <v>665.86</v>
      </c>
      <c r="I665" s="267">
        <v>665.86</v>
      </c>
    </row>
    <row r="666" spans="2:9" ht="32.25" thickBot="1" x14ac:dyDescent="0.25">
      <c r="B666" s="39" t="s">
        <v>13</v>
      </c>
      <c r="C666" s="28" t="s">
        <v>141</v>
      </c>
      <c r="D666" s="7" t="s">
        <v>75</v>
      </c>
      <c r="E666" s="7" t="s">
        <v>117</v>
      </c>
      <c r="F666" s="147" t="s">
        <v>534</v>
      </c>
      <c r="G666" s="3">
        <v>244</v>
      </c>
      <c r="H666" s="268">
        <v>665.86</v>
      </c>
      <c r="I666" s="268">
        <v>665.86</v>
      </c>
    </row>
    <row r="667" spans="2:9" ht="16.5" thickBot="1" x14ac:dyDescent="0.25">
      <c r="B667" s="100" t="s">
        <v>142</v>
      </c>
      <c r="C667" s="98" t="s">
        <v>143</v>
      </c>
      <c r="D667" s="98" t="s">
        <v>75</v>
      </c>
      <c r="E667" s="98" t="s">
        <v>117</v>
      </c>
      <c r="F667" s="98"/>
      <c r="G667" s="98"/>
      <c r="H667" s="99">
        <f>SUM(H678+H674+H668+H681)</f>
        <v>12447.83</v>
      </c>
      <c r="I667" s="99">
        <f>SUM(I678+I674+I668+I681)</f>
        <v>12501.212</v>
      </c>
    </row>
    <row r="668" spans="2:9" ht="16.5" thickBot="1" x14ac:dyDescent="0.25">
      <c r="B668" s="31"/>
      <c r="C668" s="26" t="s">
        <v>143</v>
      </c>
      <c r="D668" s="15" t="s">
        <v>75</v>
      </c>
      <c r="E668" s="15" t="s">
        <v>117</v>
      </c>
      <c r="F668" s="32">
        <v>1920202590</v>
      </c>
      <c r="G668" s="27"/>
      <c r="H668" s="52">
        <f>SUM(H669:H673)</f>
        <v>956</v>
      </c>
      <c r="I668" s="52">
        <f>SUM(I669:I673)</f>
        <v>956</v>
      </c>
    </row>
    <row r="669" spans="2:9" ht="48" thickBot="1" x14ac:dyDescent="0.25">
      <c r="B669" s="54" t="s">
        <v>30</v>
      </c>
      <c r="C669" s="28" t="s">
        <v>143</v>
      </c>
      <c r="D669" s="7" t="s">
        <v>75</v>
      </c>
      <c r="E669" s="7" t="s">
        <v>117</v>
      </c>
      <c r="F669" s="37">
        <v>1920202590</v>
      </c>
      <c r="G669" s="28" t="s">
        <v>80</v>
      </c>
      <c r="H669" s="101">
        <v>280</v>
      </c>
      <c r="I669" s="101">
        <v>280</v>
      </c>
    </row>
    <row r="670" spans="2:9" ht="79.5" thickBot="1" x14ac:dyDescent="0.25">
      <c r="B670" s="39" t="s">
        <v>10</v>
      </c>
      <c r="C670" s="28" t="s">
        <v>143</v>
      </c>
      <c r="D670" s="7" t="s">
        <v>75</v>
      </c>
      <c r="E670" s="7" t="s">
        <v>117</v>
      </c>
      <c r="F670" s="37">
        <v>1920202590</v>
      </c>
      <c r="G670" s="28" t="s">
        <v>463</v>
      </c>
      <c r="H670" s="101">
        <v>84</v>
      </c>
      <c r="I670" s="101">
        <v>84</v>
      </c>
    </row>
    <row r="671" spans="2:9" ht="32.25" thickBot="1" x14ac:dyDescent="0.25">
      <c r="B671" s="39" t="s">
        <v>13</v>
      </c>
      <c r="C671" s="28" t="s">
        <v>143</v>
      </c>
      <c r="D671" s="7" t="s">
        <v>75</v>
      </c>
      <c r="E671" s="7" t="s">
        <v>117</v>
      </c>
      <c r="F671" s="37">
        <v>1920202590</v>
      </c>
      <c r="G671" s="7" t="s">
        <v>121</v>
      </c>
      <c r="H671" s="3">
        <v>303</v>
      </c>
      <c r="I671" s="3">
        <v>303</v>
      </c>
    </row>
    <row r="672" spans="2:9" ht="16.5" thickBot="1" x14ac:dyDescent="0.25">
      <c r="B672" s="39" t="s">
        <v>511</v>
      </c>
      <c r="C672" s="28" t="s">
        <v>143</v>
      </c>
      <c r="D672" s="7" t="s">
        <v>75</v>
      </c>
      <c r="E672" s="7" t="s">
        <v>117</v>
      </c>
      <c r="F672" s="37">
        <v>1920202590</v>
      </c>
      <c r="G672" s="7" t="s">
        <v>496</v>
      </c>
      <c r="H672" s="3">
        <v>160</v>
      </c>
      <c r="I672" s="3">
        <v>160</v>
      </c>
    </row>
    <row r="673" spans="2:9" ht="32.25" thickBot="1" x14ac:dyDescent="0.25">
      <c r="B673" s="216" t="s">
        <v>48</v>
      </c>
      <c r="C673" s="28" t="s">
        <v>143</v>
      </c>
      <c r="D673" s="7" t="s">
        <v>75</v>
      </c>
      <c r="E673" s="7" t="s">
        <v>117</v>
      </c>
      <c r="F673" s="37">
        <v>1920202590</v>
      </c>
      <c r="G673" s="7" t="s">
        <v>120</v>
      </c>
      <c r="H673" s="3">
        <v>129</v>
      </c>
      <c r="I673" s="3">
        <v>129</v>
      </c>
    </row>
    <row r="674" spans="2:9" ht="142.5" thickBot="1" x14ac:dyDescent="0.25">
      <c r="B674" s="114" t="s">
        <v>64</v>
      </c>
      <c r="C674" s="26" t="s">
        <v>143</v>
      </c>
      <c r="D674" s="8" t="s">
        <v>75</v>
      </c>
      <c r="E674" s="8" t="s">
        <v>117</v>
      </c>
      <c r="F674" s="4">
        <v>1920206590</v>
      </c>
      <c r="G674" s="2"/>
      <c r="H674" s="1">
        <f>SUM(H675:H677)</f>
        <v>10593.6</v>
      </c>
      <c r="I674" s="1">
        <f>SUM(I675:I677)</f>
        <v>10593.6</v>
      </c>
    </row>
    <row r="675" spans="2:9" ht="48" thickBot="1" x14ac:dyDescent="0.25">
      <c r="B675" s="5" t="s">
        <v>56</v>
      </c>
      <c r="C675" s="28" t="s">
        <v>143</v>
      </c>
      <c r="D675" s="7" t="s">
        <v>75</v>
      </c>
      <c r="E675" s="7" t="s">
        <v>117</v>
      </c>
      <c r="F675" s="3">
        <v>1920206590</v>
      </c>
      <c r="G675" s="3">
        <v>111</v>
      </c>
      <c r="H675" s="3">
        <v>8086</v>
      </c>
      <c r="I675" s="3">
        <v>8086</v>
      </c>
    </row>
    <row r="676" spans="2:9" ht="79.5" thickBot="1" x14ac:dyDescent="0.25">
      <c r="B676" s="39" t="s">
        <v>10</v>
      </c>
      <c r="C676" s="28" t="s">
        <v>143</v>
      </c>
      <c r="D676" s="7" t="s">
        <v>75</v>
      </c>
      <c r="E676" s="7" t="s">
        <v>117</v>
      </c>
      <c r="F676" s="3">
        <v>1920206590</v>
      </c>
      <c r="G676" s="3">
        <v>119</v>
      </c>
      <c r="H676" s="3">
        <v>2442</v>
      </c>
      <c r="I676" s="3">
        <v>2442</v>
      </c>
    </row>
    <row r="677" spans="2:9" ht="32.25" thickBot="1" x14ac:dyDescent="0.25">
      <c r="B677" s="39" t="s">
        <v>13</v>
      </c>
      <c r="C677" s="28" t="s">
        <v>143</v>
      </c>
      <c r="D677" s="7" t="s">
        <v>75</v>
      </c>
      <c r="E677" s="7" t="s">
        <v>117</v>
      </c>
      <c r="F677" s="3">
        <v>1920206590</v>
      </c>
      <c r="G677" s="3">
        <v>244</v>
      </c>
      <c r="H677" s="3">
        <v>65.599999999999994</v>
      </c>
      <c r="I677" s="3">
        <v>65.599999999999994</v>
      </c>
    </row>
    <row r="678" spans="2:9" ht="95.25" thickBot="1" x14ac:dyDescent="0.25">
      <c r="B678" s="265" t="s">
        <v>531</v>
      </c>
      <c r="C678" s="160" t="s">
        <v>143</v>
      </c>
      <c r="D678" s="132" t="s">
        <v>75</v>
      </c>
      <c r="E678" s="132" t="s">
        <v>117</v>
      </c>
      <c r="F678" s="143" t="s">
        <v>535</v>
      </c>
      <c r="G678" s="131"/>
      <c r="H678" s="131">
        <f>SUM(H679:H680)</f>
        <v>703.08</v>
      </c>
      <c r="I678" s="131">
        <f>SUM(I679:I680)</f>
        <v>756.46199999999999</v>
      </c>
    </row>
    <row r="679" spans="2:9" ht="48" thickBot="1" x14ac:dyDescent="0.25">
      <c r="B679" s="39" t="s">
        <v>229</v>
      </c>
      <c r="C679" s="28" t="s">
        <v>143</v>
      </c>
      <c r="D679" s="7" t="s">
        <v>75</v>
      </c>
      <c r="E679" s="7" t="s">
        <v>117</v>
      </c>
      <c r="F679" s="147" t="s">
        <v>535</v>
      </c>
      <c r="G679" s="3">
        <v>111</v>
      </c>
      <c r="H679" s="3">
        <v>540</v>
      </c>
      <c r="I679" s="3">
        <v>581</v>
      </c>
    </row>
    <row r="680" spans="2:9" ht="79.5" thickBot="1" x14ac:dyDescent="0.25">
      <c r="B680" s="39" t="s">
        <v>10</v>
      </c>
      <c r="C680" s="28" t="s">
        <v>143</v>
      </c>
      <c r="D680" s="7" t="s">
        <v>75</v>
      </c>
      <c r="E680" s="7" t="s">
        <v>117</v>
      </c>
      <c r="F680" s="147" t="s">
        <v>535</v>
      </c>
      <c r="G680" s="3">
        <v>119</v>
      </c>
      <c r="H680" s="3">
        <v>163.08000000000001</v>
      </c>
      <c r="I680" s="3">
        <v>175.46199999999999</v>
      </c>
    </row>
    <row r="681" spans="2:9" ht="79.5" thickBot="1" x14ac:dyDescent="0.25">
      <c r="B681" s="120" t="s">
        <v>533</v>
      </c>
      <c r="C681" s="266" t="s">
        <v>143</v>
      </c>
      <c r="D681" s="266" t="s">
        <v>75</v>
      </c>
      <c r="E681" s="266" t="s">
        <v>117</v>
      </c>
      <c r="F681" s="143" t="s">
        <v>534</v>
      </c>
      <c r="G681" s="267"/>
      <c r="H681" s="267">
        <v>195.15</v>
      </c>
      <c r="I681" s="267">
        <v>195.15</v>
      </c>
    </row>
    <row r="682" spans="2:9" ht="32.25" thickBot="1" x14ac:dyDescent="0.25">
      <c r="B682" s="39" t="s">
        <v>13</v>
      </c>
      <c r="C682" s="28" t="s">
        <v>143</v>
      </c>
      <c r="D682" s="7" t="s">
        <v>75</v>
      </c>
      <c r="E682" s="7" t="s">
        <v>117</v>
      </c>
      <c r="F682" s="147" t="s">
        <v>534</v>
      </c>
      <c r="G682" s="3">
        <v>244</v>
      </c>
      <c r="H682" s="268">
        <v>195.15</v>
      </c>
      <c r="I682" s="268">
        <v>195.15</v>
      </c>
    </row>
    <row r="683" spans="2:9" ht="16.5" thickBot="1" x14ac:dyDescent="0.25">
      <c r="B683" s="100" t="s">
        <v>144</v>
      </c>
      <c r="C683" s="98" t="s">
        <v>145</v>
      </c>
      <c r="D683" s="98" t="s">
        <v>75</v>
      </c>
      <c r="E683" s="98" t="s">
        <v>117</v>
      </c>
      <c r="F683" s="98"/>
      <c r="G683" s="98"/>
      <c r="H683" s="99">
        <f>SUM(H698+H691+H684+H695)</f>
        <v>24669.347000000002</v>
      </c>
      <c r="I683" s="99">
        <f>SUM(I698+I691+I684+I695)</f>
        <v>24675.274000000001</v>
      </c>
    </row>
    <row r="684" spans="2:9" ht="16.5" thickBot="1" x14ac:dyDescent="0.25">
      <c r="B684" s="31"/>
      <c r="C684" s="26" t="s">
        <v>145</v>
      </c>
      <c r="D684" s="15" t="s">
        <v>75</v>
      </c>
      <c r="E684" s="15" t="s">
        <v>117</v>
      </c>
      <c r="F684" s="32">
        <v>1920202590</v>
      </c>
      <c r="G684" s="27"/>
      <c r="H684" s="33">
        <f>SUM(H685:H690)</f>
        <v>2776.817</v>
      </c>
      <c r="I684" s="33">
        <f>SUM(I685:I690)</f>
        <v>2689</v>
      </c>
    </row>
    <row r="685" spans="2:9" ht="48" thickBot="1" x14ac:dyDescent="0.25">
      <c r="B685" s="54" t="s">
        <v>30</v>
      </c>
      <c r="C685" s="28" t="s">
        <v>145</v>
      </c>
      <c r="D685" s="7" t="s">
        <v>75</v>
      </c>
      <c r="E685" s="7" t="s">
        <v>117</v>
      </c>
      <c r="F685" s="37">
        <v>1920202590</v>
      </c>
      <c r="G685" s="28" t="s">
        <v>80</v>
      </c>
      <c r="H685" s="101">
        <v>800</v>
      </c>
      <c r="I685" s="101">
        <v>800</v>
      </c>
    </row>
    <row r="686" spans="2:9" ht="79.5" thickBot="1" x14ac:dyDescent="0.25">
      <c r="B686" s="39" t="s">
        <v>10</v>
      </c>
      <c r="C686" s="28" t="s">
        <v>145</v>
      </c>
      <c r="D686" s="7" t="s">
        <v>75</v>
      </c>
      <c r="E686" s="7" t="s">
        <v>117</v>
      </c>
      <c r="F686" s="37">
        <v>1920202590</v>
      </c>
      <c r="G686" s="28" t="s">
        <v>463</v>
      </c>
      <c r="H686" s="101">
        <v>240</v>
      </c>
      <c r="I686" s="101">
        <v>240</v>
      </c>
    </row>
    <row r="687" spans="2:9" ht="32.25" thickBot="1" x14ac:dyDescent="0.25">
      <c r="B687" s="39" t="s">
        <v>13</v>
      </c>
      <c r="C687" s="28" t="s">
        <v>145</v>
      </c>
      <c r="D687" s="7" t="s">
        <v>75</v>
      </c>
      <c r="E687" s="7" t="s">
        <v>117</v>
      </c>
      <c r="F687" s="37">
        <v>1920202590</v>
      </c>
      <c r="G687" s="7" t="s">
        <v>121</v>
      </c>
      <c r="H687" s="3">
        <v>276</v>
      </c>
      <c r="I687" s="3">
        <v>276</v>
      </c>
    </row>
    <row r="688" spans="2:9" ht="16.5" thickBot="1" x14ac:dyDescent="0.25">
      <c r="B688" s="39" t="s">
        <v>511</v>
      </c>
      <c r="C688" s="28" t="s">
        <v>145</v>
      </c>
      <c r="D688" s="7" t="s">
        <v>75</v>
      </c>
      <c r="E688" s="7" t="s">
        <v>117</v>
      </c>
      <c r="F688" s="37">
        <v>1920202590</v>
      </c>
      <c r="G688" s="7" t="s">
        <v>496</v>
      </c>
      <c r="H688" s="3">
        <v>1120</v>
      </c>
      <c r="I688" s="3">
        <v>1120</v>
      </c>
    </row>
    <row r="689" spans="2:9" ht="48" thickBot="1" x14ac:dyDescent="0.25">
      <c r="B689" s="116" t="s">
        <v>483</v>
      </c>
      <c r="C689" s="160" t="s">
        <v>145</v>
      </c>
      <c r="D689" s="132" t="s">
        <v>75</v>
      </c>
      <c r="E689" s="132" t="s">
        <v>117</v>
      </c>
      <c r="F689" s="245">
        <v>1920202590</v>
      </c>
      <c r="G689" s="132" t="s">
        <v>484</v>
      </c>
      <c r="H689" s="131">
        <v>87.816999999999993</v>
      </c>
      <c r="I689" s="131"/>
    </row>
    <row r="690" spans="2:9" ht="32.25" thickBot="1" x14ac:dyDescent="0.25">
      <c r="B690" s="216" t="s">
        <v>48</v>
      </c>
      <c r="C690" s="28" t="s">
        <v>145</v>
      </c>
      <c r="D690" s="7" t="s">
        <v>75</v>
      </c>
      <c r="E690" s="7" t="s">
        <v>117</v>
      </c>
      <c r="F690" s="37">
        <v>1920202590</v>
      </c>
      <c r="G690" s="7" t="s">
        <v>120</v>
      </c>
      <c r="H690" s="3">
        <v>253</v>
      </c>
      <c r="I690" s="3">
        <v>253</v>
      </c>
    </row>
    <row r="691" spans="2:9" ht="142.5" thickBot="1" x14ac:dyDescent="0.25">
      <c r="B691" s="114" t="s">
        <v>64</v>
      </c>
      <c r="C691" s="26" t="s">
        <v>145</v>
      </c>
      <c r="D691" s="8" t="s">
        <v>75</v>
      </c>
      <c r="E691" s="8" t="s">
        <v>117</v>
      </c>
      <c r="F691" s="4">
        <v>1920206590</v>
      </c>
      <c r="G691" s="2"/>
      <c r="H691" s="1">
        <f>SUM(H692:H694)</f>
        <v>19552</v>
      </c>
      <c r="I691" s="1">
        <f>SUM(I692:I694)</f>
        <v>19552</v>
      </c>
    </row>
    <row r="692" spans="2:9" ht="48" thickBot="1" x14ac:dyDescent="0.25">
      <c r="B692" s="5" t="s">
        <v>56</v>
      </c>
      <c r="C692" s="28" t="s">
        <v>145</v>
      </c>
      <c r="D692" s="7" t="s">
        <v>75</v>
      </c>
      <c r="E692" s="7" t="s">
        <v>117</v>
      </c>
      <c r="F692" s="3">
        <v>1920206590</v>
      </c>
      <c r="G692" s="3">
        <v>111</v>
      </c>
      <c r="H692" s="3">
        <v>14746</v>
      </c>
      <c r="I692" s="3">
        <v>14746</v>
      </c>
    </row>
    <row r="693" spans="2:9" ht="79.5" thickBot="1" x14ac:dyDescent="0.25">
      <c r="B693" s="39" t="s">
        <v>10</v>
      </c>
      <c r="C693" s="28" t="s">
        <v>145</v>
      </c>
      <c r="D693" s="7" t="s">
        <v>75</v>
      </c>
      <c r="E693" s="7" t="s">
        <v>117</v>
      </c>
      <c r="F693" s="3">
        <v>1920206590</v>
      </c>
      <c r="G693" s="3">
        <v>119</v>
      </c>
      <c r="H693" s="3">
        <v>4453</v>
      </c>
      <c r="I693" s="3">
        <v>4453</v>
      </c>
    </row>
    <row r="694" spans="2:9" ht="32.25" thickBot="1" x14ac:dyDescent="0.25">
      <c r="B694" s="39" t="s">
        <v>13</v>
      </c>
      <c r="C694" s="28" t="s">
        <v>145</v>
      </c>
      <c r="D694" s="7" t="s">
        <v>75</v>
      </c>
      <c r="E694" s="7" t="s">
        <v>117</v>
      </c>
      <c r="F694" s="3">
        <v>1920206590</v>
      </c>
      <c r="G694" s="3">
        <v>244</v>
      </c>
      <c r="H694" s="3">
        <v>353</v>
      </c>
      <c r="I694" s="3">
        <v>353</v>
      </c>
    </row>
    <row r="695" spans="2:9" ht="95.25" thickBot="1" x14ac:dyDescent="0.25">
      <c r="B695" s="265" t="s">
        <v>531</v>
      </c>
      <c r="C695" s="160" t="s">
        <v>145</v>
      </c>
      <c r="D695" s="132" t="s">
        <v>75</v>
      </c>
      <c r="E695" s="132" t="s">
        <v>117</v>
      </c>
      <c r="F695" s="143" t="s">
        <v>535</v>
      </c>
      <c r="G695" s="131"/>
      <c r="H695" s="131">
        <f>SUM(H696:H697)</f>
        <v>1249.92</v>
      </c>
      <c r="I695" s="131">
        <f>SUM(I696:I697)</f>
        <v>1343.664</v>
      </c>
    </row>
    <row r="696" spans="2:9" ht="48" thickBot="1" x14ac:dyDescent="0.25">
      <c r="B696" s="39" t="s">
        <v>229</v>
      </c>
      <c r="C696" s="28" t="s">
        <v>145</v>
      </c>
      <c r="D696" s="7" t="s">
        <v>75</v>
      </c>
      <c r="E696" s="7" t="s">
        <v>117</v>
      </c>
      <c r="F696" s="147" t="s">
        <v>535</v>
      </c>
      <c r="G696" s="3">
        <v>111</v>
      </c>
      <c r="H696" s="3">
        <v>960</v>
      </c>
      <c r="I696" s="3">
        <v>1032</v>
      </c>
    </row>
    <row r="697" spans="2:9" ht="79.5" thickBot="1" x14ac:dyDescent="0.25">
      <c r="B697" s="39" t="s">
        <v>10</v>
      </c>
      <c r="C697" s="28" t="s">
        <v>145</v>
      </c>
      <c r="D697" s="7" t="s">
        <v>75</v>
      </c>
      <c r="E697" s="7" t="s">
        <v>117</v>
      </c>
      <c r="F697" s="147" t="s">
        <v>535</v>
      </c>
      <c r="G697" s="3">
        <v>119</v>
      </c>
      <c r="H697" s="3">
        <v>289.92</v>
      </c>
      <c r="I697" s="3">
        <v>311.66399999999999</v>
      </c>
    </row>
    <row r="698" spans="2:9" ht="79.5" thickBot="1" x14ac:dyDescent="0.25">
      <c r="B698" s="120" t="s">
        <v>533</v>
      </c>
      <c r="C698" s="266" t="s">
        <v>145</v>
      </c>
      <c r="D698" s="266" t="s">
        <v>75</v>
      </c>
      <c r="E698" s="266" t="s">
        <v>117</v>
      </c>
      <c r="F698" s="143" t="s">
        <v>534</v>
      </c>
      <c r="G698" s="267"/>
      <c r="H698" s="267">
        <v>1090.6099999999999</v>
      </c>
      <c r="I698" s="267">
        <v>1090.6099999999999</v>
      </c>
    </row>
    <row r="699" spans="2:9" ht="32.25" thickBot="1" x14ac:dyDescent="0.25">
      <c r="B699" s="39" t="s">
        <v>13</v>
      </c>
      <c r="C699" s="28" t="s">
        <v>145</v>
      </c>
      <c r="D699" s="7" t="s">
        <v>75</v>
      </c>
      <c r="E699" s="7" t="s">
        <v>117</v>
      </c>
      <c r="F699" s="147" t="s">
        <v>534</v>
      </c>
      <c r="G699" s="3">
        <v>244</v>
      </c>
      <c r="H699" s="268">
        <v>1090.6099999999999</v>
      </c>
      <c r="I699" s="268">
        <v>1090.6099999999999</v>
      </c>
    </row>
    <row r="700" spans="2:9" ht="16.5" thickBot="1" x14ac:dyDescent="0.25">
      <c r="B700" s="100" t="s">
        <v>146</v>
      </c>
      <c r="C700" s="98" t="s">
        <v>147</v>
      </c>
      <c r="D700" s="98" t="s">
        <v>75</v>
      </c>
      <c r="E700" s="98" t="s">
        <v>117</v>
      </c>
      <c r="F700" s="98"/>
      <c r="G700" s="98"/>
      <c r="H700" s="244">
        <f>SUM(H715+H708+H701+H712)</f>
        <v>13792.457999999999</v>
      </c>
      <c r="I700" s="244">
        <f>SUM(I715+I708+I701+I712)</f>
        <v>13812.348</v>
      </c>
    </row>
    <row r="701" spans="2:9" ht="16.5" thickBot="1" x14ac:dyDescent="0.25">
      <c r="B701" s="31"/>
      <c r="C701" s="26" t="s">
        <v>147</v>
      </c>
      <c r="D701" s="15" t="s">
        <v>75</v>
      </c>
      <c r="E701" s="15" t="s">
        <v>117</v>
      </c>
      <c r="F701" s="32">
        <v>1920202590</v>
      </c>
      <c r="G701" s="27"/>
      <c r="H701" s="238">
        <f>SUM(H702:H707)</f>
        <v>730.90800000000002</v>
      </c>
      <c r="I701" s="238">
        <f>SUM(I702:I707)</f>
        <v>687</v>
      </c>
    </row>
    <row r="702" spans="2:9" ht="48" thickBot="1" x14ac:dyDescent="0.25">
      <c r="B702" s="5" t="s">
        <v>56</v>
      </c>
      <c r="C702" s="28" t="s">
        <v>147</v>
      </c>
      <c r="D702" s="7" t="s">
        <v>75</v>
      </c>
      <c r="E702" s="7" t="s">
        <v>117</v>
      </c>
      <c r="F702" s="37">
        <v>1920202590</v>
      </c>
      <c r="G702" s="28" t="s">
        <v>80</v>
      </c>
      <c r="H702" s="101">
        <v>280</v>
      </c>
      <c r="I702" s="101">
        <v>280</v>
      </c>
    </row>
    <row r="703" spans="2:9" ht="79.5" thickBot="1" x14ac:dyDescent="0.25">
      <c r="B703" s="39" t="s">
        <v>10</v>
      </c>
      <c r="C703" s="28" t="s">
        <v>147</v>
      </c>
      <c r="D703" s="7" t="s">
        <v>75</v>
      </c>
      <c r="E703" s="7" t="s">
        <v>117</v>
      </c>
      <c r="F703" s="37">
        <v>1920202590</v>
      </c>
      <c r="G703" s="28" t="s">
        <v>463</v>
      </c>
      <c r="H703" s="101">
        <v>85</v>
      </c>
      <c r="I703" s="101">
        <v>85</v>
      </c>
    </row>
    <row r="704" spans="2:9" ht="32.25" thickBot="1" x14ac:dyDescent="0.25">
      <c r="B704" s="39" t="s">
        <v>13</v>
      </c>
      <c r="C704" s="28" t="s">
        <v>147</v>
      </c>
      <c r="D704" s="7" t="s">
        <v>75</v>
      </c>
      <c r="E704" s="7" t="s">
        <v>117</v>
      </c>
      <c r="F704" s="37">
        <v>1920202590</v>
      </c>
      <c r="G704" s="7" t="s">
        <v>121</v>
      </c>
      <c r="H704" s="3">
        <v>95</v>
      </c>
      <c r="I704" s="3">
        <v>95</v>
      </c>
    </row>
    <row r="705" spans="2:9" ht="16.5" thickBot="1" x14ac:dyDescent="0.25">
      <c r="B705" s="39" t="s">
        <v>511</v>
      </c>
      <c r="C705" s="28" t="s">
        <v>147</v>
      </c>
      <c r="D705" s="7" t="s">
        <v>75</v>
      </c>
      <c r="E705" s="7" t="s">
        <v>117</v>
      </c>
      <c r="F705" s="37">
        <v>1920202590</v>
      </c>
      <c r="G705" s="7" t="s">
        <v>496</v>
      </c>
      <c r="H705" s="3">
        <v>183</v>
      </c>
      <c r="I705" s="3">
        <v>183</v>
      </c>
    </row>
    <row r="706" spans="2:9" ht="48" thickBot="1" x14ac:dyDescent="0.25">
      <c r="B706" s="116" t="s">
        <v>483</v>
      </c>
      <c r="C706" s="160" t="s">
        <v>147</v>
      </c>
      <c r="D706" s="132" t="s">
        <v>75</v>
      </c>
      <c r="E706" s="132" t="s">
        <v>117</v>
      </c>
      <c r="F706" s="245">
        <v>1920202590</v>
      </c>
      <c r="G706" s="132" t="s">
        <v>484</v>
      </c>
      <c r="H706" s="131">
        <v>43.908000000000001</v>
      </c>
      <c r="I706" s="131"/>
    </row>
    <row r="707" spans="2:9" ht="32.25" thickBot="1" x14ac:dyDescent="0.25">
      <c r="B707" s="216" t="s">
        <v>48</v>
      </c>
      <c r="C707" s="28" t="s">
        <v>147</v>
      </c>
      <c r="D707" s="7" t="s">
        <v>75</v>
      </c>
      <c r="E707" s="7" t="s">
        <v>117</v>
      </c>
      <c r="F707" s="37">
        <v>1920202590</v>
      </c>
      <c r="G707" s="7" t="s">
        <v>120</v>
      </c>
      <c r="H707" s="3">
        <v>44</v>
      </c>
      <c r="I707" s="3">
        <v>44</v>
      </c>
    </row>
    <row r="708" spans="2:9" ht="142.5" thickBot="1" x14ac:dyDescent="0.25">
      <c r="B708" s="114" t="s">
        <v>64</v>
      </c>
      <c r="C708" s="26" t="s">
        <v>147</v>
      </c>
      <c r="D708" s="8" t="s">
        <v>75</v>
      </c>
      <c r="E708" s="8" t="s">
        <v>117</v>
      </c>
      <c r="F708" s="4">
        <v>1920206590</v>
      </c>
      <c r="G708" s="2"/>
      <c r="H708" s="1">
        <f>SUM(H709:H711)</f>
        <v>11869.3</v>
      </c>
      <c r="I708" s="1">
        <f>SUM(I709:I711)</f>
        <v>11869.3</v>
      </c>
    </row>
    <row r="709" spans="2:9" ht="48" thickBot="1" x14ac:dyDescent="0.25">
      <c r="B709" s="5" t="s">
        <v>56</v>
      </c>
      <c r="C709" s="28" t="s">
        <v>147</v>
      </c>
      <c r="D709" s="7" t="s">
        <v>75</v>
      </c>
      <c r="E709" s="7" t="s">
        <v>117</v>
      </c>
      <c r="F709" s="3">
        <v>1920206590</v>
      </c>
      <c r="G709" s="3">
        <v>111</v>
      </c>
      <c r="H709" s="3">
        <v>9024</v>
      </c>
      <c r="I709" s="3">
        <v>9024</v>
      </c>
    </row>
    <row r="710" spans="2:9" ht="79.5" thickBot="1" x14ac:dyDescent="0.25">
      <c r="B710" s="39" t="s">
        <v>10</v>
      </c>
      <c r="C710" s="28" t="s">
        <v>147</v>
      </c>
      <c r="D710" s="7" t="s">
        <v>75</v>
      </c>
      <c r="E710" s="7" t="s">
        <v>117</v>
      </c>
      <c r="F710" s="3">
        <v>1920206590</v>
      </c>
      <c r="G710" s="3">
        <v>119</v>
      </c>
      <c r="H710" s="3">
        <v>2725</v>
      </c>
      <c r="I710" s="3">
        <v>2725</v>
      </c>
    </row>
    <row r="711" spans="2:9" ht="32.25" thickBot="1" x14ac:dyDescent="0.25">
      <c r="B711" s="39" t="s">
        <v>13</v>
      </c>
      <c r="C711" s="28" t="s">
        <v>147</v>
      </c>
      <c r="D711" s="7" t="s">
        <v>75</v>
      </c>
      <c r="E711" s="7" t="s">
        <v>117</v>
      </c>
      <c r="F711" s="3">
        <v>1920206590</v>
      </c>
      <c r="G711" s="3">
        <v>244</v>
      </c>
      <c r="H711" s="3">
        <v>120.3</v>
      </c>
      <c r="I711" s="3">
        <v>120.3</v>
      </c>
    </row>
    <row r="712" spans="2:9" ht="95.25" thickBot="1" x14ac:dyDescent="0.25">
      <c r="B712" s="265" t="s">
        <v>531</v>
      </c>
      <c r="C712" s="160" t="s">
        <v>147</v>
      </c>
      <c r="D712" s="132" t="s">
        <v>75</v>
      </c>
      <c r="E712" s="132" t="s">
        <v>117</v>
      </c>
      <c r="F712" s="143" t="s">
        <v>535</v>
      </c>
      <c r="G712" s="131"/>
      <c r="H712" s="131">
        <f>SUM(H713:H714)</f>
        <v>859.31999999999994</v>
      </c>
      <c r="I712" s="131">
        <f>SUM(I713:I714)</f>
        <v>923.11799999999994</v>
      </c>
    </row>
    <row r="713" spans="2:9" ht="48" thickBot="1" x14ac:dyDescent="0.25">
      <c r="B713" s="39" t="s">
        <v>229</v>
      </c>
      <c r="C713" s="28" t="s">
        <v>147</v>
      </c>
      <c r="D713" s="7" t="s">
        <v>75</v>
      </c>
      <c r="E713" s="7" t="s">
        <v>117</v>
      </c>
      <c r="F713" s="147" t="s">
        <v>535</v>
      </c>
      <c r="G713" s="3">
        <v>111</v>
      </c>
      <c r="H713" s="3">
        <v>660</v>
      </c>
      <c r="I713" s="3">
        <v>709</v>
      </c>
    </row>
    <row r="714" spans="2:9" ht="79.5" thickBot="1" x14ac:dyDescent="0.25">
      <c r="B714" s="39" t="s">
        <v>10</v>
      </c>
      <c r="C714" s="28" t="s">
        <v>147</v>
      </c>
      <c r="D714" s="7" t="s">
        <v>75</v>
      </c>
      <c r="E714" s="7" t="s">
        <v>117</v>
      </c>
      <c r="F714" s="147" t="s">
        <v>535</v>
      </c>
      <c r="G714" s="3">
        <v>119</v>
      </c>
      <c r="H714" s="3">
        <v>199.32</v>
      </c>
      <c r="I714" s="3">
        <v>214.11799999999999</v>
      </c>
    </row>
    <row r="715" spans="2:9" ht="79.5" thickBot="1" x14ac:dyDescent="0.25">
      <c r="B715" s="120" t="s">
        <v>533</v>
      </c>
      <c r="C715" s="266" t="s">
        <v>147</v>
      </c>
      <c r="D715" s="266" t="s">
        <v>75</v>
      </c>
      <c r="E715" s="266" t="s">
        <v>117</v>
      </c>
      <c r="F715" s="143" t="s">
        <v>534</v>
      </c>
      <c r="G715" s="267"/>
      <c r="H715" s="267">
        <v>332.93</v>
      </c>
      <c r="I715" s="267">
        <v>332.93</v>
      </c>
    </row>
    <row r="716" spans="2:9" ht="32.25" thickBot="1" x14ac:dyDescent="0.25">
      <c r="B716" s="39" t="s">
        <v>13</v>
      </c>
      <c r="C716" s="28" t="s">
        <v>147</v>
      </c>
      <c r="D716" s="7" t="s">
        <v>75</v>
      </c>
      <c r="E716" s="7" t="s">
        <v>117</v>
      </c>
      <c r="F716" s="147" t="s">
        <v>534</v>
      </c>
      <c r="G716" s="3">
        <v>244</v>
      </c>
      <c r="H716" s="268">
        <v>332.93</v>
      </c>
      <c r="I716" s="268">
        <v>332.93</v>
      </c>
    </row>
    <row r="717" spans="2:9" ht="48" thickBot="1" x14ac:dyDescent="0.25">
      <c r="B717" s="100" t="s">
        <v>148</v>
      </c>
      <c r="C717" s="98" t="s">
        <v>149</v>
      </c>
      <c r="D717" s="98" t="s">
        <v>75</v>
      </c>
      <c r="E717" s="98" t="s">
        <v>117</v>
      </c>
      <c r="F717" s="98"/>
      <c r="G717" s="98"/>
      <c r="H717" s="244">
        <f>SUM(H732+H725+H718+H729)</f>
        <v>13444.618</v>
      </c>
      <c r="I717" s="244">
        <f>SUM(I732+I725+I718+I729)</f>
        <v>13464.508000000002</v>
      </c>
    </row>
    <row r="718" spans="2:9" ht="16.5" thickBot="1" x14ac:dyDescent="0.25">
      <c r="B718" s="31"/>
      <c r="C718" s="26" t="s">
        <v>149</v>
      </c>
      <c r="D718" s="15" t="s">
        <v>75</v>
      </c>
      <c r="E718" s="15" t="s">
        <v>117</v>
      </c>
      <c r="F718" s="32">
        <v>1920202590</v>
      </c>
      <c r="G718" s="27"/>
      <c r="H718" s="238">
        <f>SUM(H719:H724)</f>
        <v>661.90800000000002</v>
      </c>
      <c r="I718" s="238">
        <f>SUM(I719:I724)</f>
        <v>618</v>
      </c>
    </row>
    <row r="719" spans="2:9" ht="48" thickBot="1" x14ac:dyDescent="0.25">
      <c r="B719" s="5" t="s">
        <v>56</v>
      </c>
      <c r="C719" s="28" t="s">
        <v>149</v>
      </c>
      <c r="D719" s="7" t="s">
        <v>75</v>
      </c>
      <c r="E719" s="7" t="s">
        <v>117</v>
      </c>
      <c r="F719" s="37">
        <v>1920202590</v>
      </c>
      <c r="G719" s="28" t="s">
        <v>80</v>
      </c>
      <c r="H719" s="101">
        <v>190</v>
      </c>
      <c r="I719" s="101">
        <v>190</v>
      </c>
    </row>
    <row r="720" spans="2:9" ht="79.5" thickBot="1" x14ac:dyDescent="0.25">
      <c r="B720" s="39" t="s">
        <v>10</v>
      </c>
      <c r="C720" s="28" t="s">
        <v>149</v>
      </c>
      <c r="D720" s="7" t="s">
        <v>75</v>
      </c>
      <c r="E720" s="7" t="s">
        <v>117</v>
      </c>
      <c r="F720" s="37">
        <v>1920202590</v>
      </c>
      <c r="G720" s="28" t="s">
        <v>463</v>
      </c>
      <c r="H720" s="101">
        <v>57</v>
      </c>
      <c r="I720" s="101">
        <v>57</v>
      </c>
    </row>
    <row r="721" spans="2:9" ht="32.25" thickBot="1" x14ac:dyDescent="0.25">
      <c r="B721" s="39" t="s">
        <v>13</v>
      </c>
      <c r="C721" s="28" t="s">
        <v>149</v>
      </c>
      <c r="D721" s="7" t="s">
        <v>75</v>
      </c>
      <c r="E721" s="7" t="s">
        <v>117</v>
      </c>
      <c r="F721" s="37">
        <v>1920202590</v>
      </c>
      <c r="G721" s="7" t="s">
        <v>121</v>
      </c>
      <c r="H721" s="3">
        <v>163</v>
      </c>
      <c r="I721" s="3">
        <v>163</v>
      </c>
    </row>
    <row r="722" spans="2:9" ht="16.5" thickBot="1" x14ac:dyDescent="0.25">
      <c r="B722" s="39" t="s">
        <v>511</v>
      </c>
      <c r="C722" s="28" t="s">
        <v>149</v>
      </c>
      <c r="D722" s="7" t="s">
        <v>75</v>
      </c>
      <c r="E722" s="7" t="s">
        <v>117</v>
      </c>
      <c r="F722" s="37">
        <v>1920202590</v>
      </c>
      <c r="G722" s="7" t="s">
        <v>496</v>
      </c>
      <c r="H722" s="3">
        <v>150</v>
      </c>
      <c r="I722" s="3">
        <v>150</v>
      </c>
    </row>
    <row r="723" spans="2:9" ht="48" thickBot="1" x14ac:dyDescent="0.25">
      <c r="B723" s="116" t="s">
        <v>483</v>
      </c>
      <c r="C723" s="160" t="s">
        <v>149</v>
      </c>
      <c r="D723" s="132" t="s">
        <v>75</v>
      </c>
      <c r="E723" s="132" t="s">
        <v>117</v>
      </c>
      <c r="F723" s="245">
        <v>1920202590</v>
      </c>
      <c r="G723" s="132" t="s">
        <v>484</v>
      </c>
      <c r="H723" s="131">
        <v>43.908000000000001</v>
      </c>
      <c r="I723" s="131"/>
    </row>
    <row r="724" spans="2:9" ht="32.25" thickBot="1" x14ac:dyDescent="0.25">
      <c r="B724" s="216" t="s">
        <v>48</v>
      </c>
      <c r="C724" s="28" t="s">
        <v>149</v>
      </c>
      <c r="D724" s="7" t="s">
        <v>75</v>
      </c>
      <c r="E724" s="7" t="s">
        <v>117</v>
      </c>
      <c r="F724" s="37">
        <v>1920202590</v>
      </c>
      <c r="G724" s="7" t="s">
        <v>120</v>
      </c>
      <c r="H724" s="3">
        <v>58</v>
      </c>
      <c r="I724" s="3">
        <v>58</v>
      </c>
    </row>
    <row r="725" spans="2:9" ht="142.5" thickBot="1" x14ac:dyDescent="0.25">
      <c r="B725" s="114" t="s">
        <v>64</v>
      </c>
      <c r="C725" s="26" t="s">
        <v>149</v>
      </c>
      <c r="D725" s="8" t="s">
        <v>75</v>
      </c>
      <c r="E725" s="8" t="s">
        <v>117</v>
      </c>
      <c r="F725" s="4">
        <v>1920206590</v>
      </c>
      <c r="G725" s="2"/>
      <c r="H725" s="1">
        <f>SUM(H726:H728)</f>
        <v>11544.6</v>
      </c>
      <c r="I725" s="1">
        <f>SUM(I726:I728)</f>
        <v>11544.6</v>
      </c>
    </row>
    <row r="726" spans="2:9" ht="48" thickBot="1" x14ac:dyDescent="0.25">
      <c r="B726" s="5" t="s">
        <v>56</v>
      </c>
      <c r="C726" s="28" t="s">
        <v>149</v>
      </c>
      <c r="D726" s="7" t="s">
        <v>75</v>
      </c>
      <c r="E726" s="7" t="s">
        <v>117</v>
      </c>
      <c r="F726" s="3">
        <v>1920206590</v>
      </c>
      <c r="G726" s="3">
        <v>111</v>
      </c>
      <c r="H726" s="3">
        <v>8794</v>
      </c>
      <c r="I726" s="3">
        <v>8794</v>
      </c>
    </row>
    <row r="727" spans="2:9" ht="79.5" thickBot="1" x14ac:dyDescent="0.25">
      <c r="B727" s="39" t="s">
        <v>10</v>
      </c>
      <c r="C727" s="28" t="s">
        <v>149</v>
      </c>
      <c r="D727" s="7" t="s">
        <v>75</v>
      </c>
      <c r="E727" s="7" t="s">
        <v>117</v>
      </c>
      <c r="F727" s="3">
        <v>1920206590</v>
      </c>
      <c r="G727" s="3">
        <v>119</v>
      </c>
      <c r="H727" s="3">
        <v>2656</v>
      </c>
      <c r="I727" s="3">
        <v>2656</v>
      </c>
    </row>
    <row r="728" spans="2:9" ht="32.25" thickBot="1" x14ac:dyDescent="0.25">
      <c r="B728" s="39" t="s">
        <v>13</v>
      </c>
      <c r="C728" s="28" t="s">
        <v>149</v>
      </c>
      <c r="D728" s="7" t="s">
        <v>75</v>
      </c>
      <c r="E728" s="7" t="s">
        <v>117</v>
      </c>
      <c r="F728" s="3">
        <v>1920206590</v>
      </c>
      <c r="G728" s="3">
        <v>244</v>
      </c>
      <c r="H728" s="3">
        <v>94.6</v>
      </c>
      <c r="I728" s="3">
        <v>94.6</v>
      </c>
    </row>
    <row r="729" spans="2:9" ht="95.25" thickBot="1" x14ac:dyDescent="0.25">
      <c r="B729" s="265" t="s">
        <v>531</v>
      </c>
      <c r="C729" s="160" t="s">
        <v>149</v>
      </c>
      <c r="D729" s="132" t="s">
        <v>75</v>
      </c>
      <c r="E729" s="132" t="s">
        <v>117</v>
      </c>
      <c r="F729" s="143" t="s">
        <v>535</v>
      </c>
      <c r="G729" s="131"/>
      <c r="H729" s="131">
        <f>SUM(H730:H731)</f>
        <v>859.31999999999994</v>
      </c>
      <c r="I729" s="131">
        <f>SUM(I730:I731)</f>
        <v>923.11799999999994</v>
      </c>
    </row>
    <row r="730" spans="2:9" ht="48" thickBot="1" x14ac:dyDescent="0.25">
      <c r="B730" s="39" t="s">
        <v>229</v>
      </c>
      <c r="C730" s="28" t="s">
        <v>149</v>
      </c>
      <c r="D730" s="7" t="s">
        <v>75</v>
      </c>
      <c r="E730" s="7" t="s">
        <v>117</v>
      </c>
      <c r="F730" s="147" t="s">
        <v>535</v>
      </c>
      <c r="G730" s="3">
        <v>111</v>
      </c>
      <c r="H730" s="3">
        <v>660</v>
      </c>
      <c r="I730" s="3">
        <v>709</v>
      </c>
    </row>
    <row r="731" spans="2:9" ht="79.5" thickBot="1" x14ac:dyDescent="0.25">
      <c r="B731" s="39" t="s">
        <v>10</v>
      </c>
      <c r="C731" s="28" t="s">
        <v>149</v>
      </c>
      <c r="D731" s="7" t="s">
        <v>75</v>
      </c>
      <c r="E731" s="7" t="s">
        <v>117</v>
      </c>
      <c r="F731" s="147" t="s">
        <v>535</v>
      </c>
      <c r="G731" s="3">
        <v>119</v>
      </c>
      <c r="H731" s="3">
        <v>199.32</v>
      </c>
      <c r="I731" s="3">
        <v>214.11799999999999</v>
      </c>
    </row>
    <row r="732" spans="2:9" ht="79.5" thickBot="1" x14ac:dyDescent="0.25">
      <c r="B732" s="120" t="s">
        <v>533</v>
      </c>
      <c r="C732" s="266" t="s">
        <v>149</v>
      </c>
      <c r="D732" s="266" t="s">
        <v>75</v>
      </c>
      <c r="E732" s="266" t="s">
        <v>117</v>
      </c>
      <c r="F732" s="143" t="s">
        <v>534</v>
      </c>
      <c r="G732" s="267"/>
      <c r="H732" s="267">
        <v>378.79</v>
      </c>
      <c r="I732" s="267">
        <v>378.79</v>
      </c>
    </row>
    <row r="733" spans="2:9" ht="32.25" thickBot="1" x14ac:dyDescent="0.25">
      <c r="B733" s="39" t="s">
        <v>13</v>
      </c>
      <c r="C733" s="28" t="s">
        <v>149</v>
      </c>
      <c r="D733" s="7" t="s">
        <v>75</v>
      </c>
      <c r="E733" s="7" t="s">
        <v>117</v>
      </c>
      <c r="F733" s="147" t="s">
        <v>534</v>
      </c>
      <c r="G733" s="3">
        <v>244</v>
      </c>
      <c r="H733" s="268">
        <v>378.79</v>
      </c>
      <c r="I733" s="268">
        <v>378.79</v>
      </c>
    </row>
    <row r="734" spans="2:9" ht="16.5" thickBot="1" x14ac:dyDescent="0.25">
      <c r="B734" s="100" t="s">
        <v>150</v>
      </c>
      <c r="C734" s="98" t="s">
        <v>151</v>
      </c>
      <c r="D734" s="98" t="s">
        <v>75</v>
      </c>
      <c r="E734" s="98" t="s">
        <v>117</v>
      </c>
      <c r="F734" s="98"/>
      <c r="G734" s="98"/>
      <c r="H734" s="244">
        <f>SUM(H749+H742+H735+H746)</f>
        <v>19939.572000000004</v>
      </c>
      <c r="I734" s="244">
        <f>SUM(I749+I742+I735+I746)</f>
        <v>19796.848000000002</v>
      </c>
    </row>
    <row r="735" spans="2:9" ht="16.5" thickBot="1" x14ac:dyDescent="0.25">
      <c r="B735" s="31"/>
      <c r="C735" s="26" t="s">
        <v>151</v>
      </c>
      <c r="D735" s="15" t="s">
        <v>75</v>
      </c>
      <c r="E735" s="15" t="s">
        <v>117</v>
      </c>
      <c r="F735" s="32">
        <v>1920202590</v>
      </c>
      <c r="G735" s="27"/>
      <c r="H735" s="238">
        <f>SUM(H736:H741)</f>
        <v>1457.5419999999999</v>
      </c>
      <c r="I735" s="238">
        <f>SUM(I736:I741)</f>
        <v>1238</v>
      </c>
    </row>
    <row r="736" spans="2:9" ht="48" thickBot="1" x14ac:dyDescent="0.25">
      <c r="B736" s="5" t="s">
        <v>56</v>
      </c>
      <c r="C736" s="28" t="s">
        <v>151</v>
      </c>
      <c r="D736" s="7" t="s">
        <v>75</v>
      </c>
      <c r="E736" s="7" t="s">
        <v>117</v>
      </c>
      <c r="F736" s="37">
        <v>1920202590</v>
      </c>
      <c r="G736" s="28" t="s">
        <v>80</v>
      </c>
      <c r="H736" s="101">
        <v>540</v>
      </c>
      <c r="I736" s="101">
        <v>540</v>
      </c>
    </row>
    <row r="737" spans="2:9" ht="79.5" thickBot="1" x14ac:dyDescent="0.25">
      <c r="B737" s="39" t="s">
        <v>10</v>
      </c>
      <c r="C737" s="28" t="s">
        <v>151</v>
      </c>
      <c r="D737" s="7" t="s">
        <v>75</v>
      </c>
      <c r="E737" s="7" t="s">
        <v>117</v>
      </c>
      <c r="F737" s="37">
        <v>1920202590</v>
      </c>
      <c r="G737" s="229" t="s">
        <v>463</v>
      </c>
      <c r="H737" s="101">
        <v>163</v>
      </c>
      <c r="I737" s="101">
        <v>163</v>
      </c>
    </row>
    <row r="738" spans="2:9" ht="32.25" thickBot="1" x14ac:dyDescent="0.25">
      <c r="B738" s="39" t="s">
        <v>13</v>
      </c>
      <c r="C738" s="28" t="s">
        <v>151</v>
      </c>
      <c r="D738" s="7" t="s">
        <v>75</v>
      </c>
      <c r="E738" s="7" t="s">
        <v>117</v>
      </c>
      <c r="F738" s="37">
        <v>1920202590</v>
      </c>
      <c r="G738" s="7" t="s">
        <v>121</v>
      </c>
      <c r="H738" s="3">
        <v>235</v>
      </c>
      <c r="I738" s="3">
        <v>235</v>
      </c>
    </row>
    <row r="739" spans="2:9" ht="16.5" thickBot="1" x14ac:dyDescent="0.25">
      <c r="B739" s="39" t="s">
        <v>511</v>
      </c>
      <c r="C739" s="28" t="s">
        <v>151</v>
      </c>
      <c r="D739" s="7" t="s">
        <v>75</v>
      </c>
      <c r="E739" s="7" t="s">
        <v>117</v>
      </c>
      <c r="F739" s="37">
        <v>1920202590</v>
      </c>
      <c r="G739" s="7" t="s">
        <v>496</v>
      </c>
      <c r="H739" s="3">
        <v>178</v>
      </c>
      <c r="I739" s="3">
        <v>178</v>
      </c>
    </row>
    <row r="740" spans="2:9" ht="48" thickBot="1" x14ac:dyDescent="0.25">
      <c r="B740" s="116" t="s">
        <v>483</v>
      </c>
      <c r="C740" s="160" t="s">
        <v>151</v>
      </c>
      <c r="D740" s="132" t="s">
        <v>75</v>
      </c>
      <c r="E740" s="132" t="s">
        <v>117</v>
      </c>
      <c r="F740" s="245">
        <v>1920202590</v>
      </c>
      <c r="G740" s="132" t="s">
        <v>484</v>
      </c>
      <c r="H740" s="131">
        <v>219.542</v>
      </c>
      <c r="I740" s="131"/>
    </row>
    <row r="741" spans="2:9" ht="32.25" thickBot="1" x14ac:dyDescent="0.25">
      <c r="B741" s="216" t="s">
        <v>48</v>
      </c>
      <c r="C741" s="28" t="s">
        <v>151</v>
      </c>
      <c r="D741" s="7" t="s">
        <v>75</v>
      </c>
      <c r="E741" s="7" t="s">
        <v>117</v>
      </c>
      <c r="F741" s="37">
        <v>1920202590</v>
      </c>
      <c r="G741" s="7" t="s">
        <v>120</v>
      </c>
      <c r="H741" s="3">
        <v>122</v>
      </c>
      <c r="I741" s="3">
        <v>122</v>
      </c>
    </row>
    <row r="742" spans="2:9" ht="142.5" thickBot="1" x14ac:dyDescent="0.25">
      <c r="B742" s="114" t="s">
        <v>64</v>
      </c>
      <c r="C742" s="26" t="s">
        <v>151</v>
      </c>
      <c r="D742" s="8" t="s">
        <v>75</v>
      </c>
      <c r="E742" s="8" t="s">
        <v>117</v>
      </c>
      <c r="F742" s="4">
        <v>1920206590</v>
      </c>
      <c r="G742" s="2"/>
      <c r="H742" s="1">
        <f>SUM(H743:H745)</f>
        <v>16639.900000000001</v>
      </c>
      <c r="I742" s="1">
        <f>SUM(I743:I745)</f>
        <v>16639.900000000001</v>
      </c>
    </row>
    <row r="743" spans="2:9" ht="48" thickBot="1" x14ac:dyDescent="0.25">
      <c r="B743" s="5" t="s">
        <v>56</v>
      </c>
      <c r="C743" s="28" t="s">
        <v>151</v>
      </c>
      <c r="D743" s="7" t="s">
        <v>75</v>
      </c>
      <c r="E743" s="7" t="s">
        <v>117</v>
      </c>
      <c r="F743" s="3">
        <v>1920206590</v>
      </c>
      <c r="G743" s="3">
        <v>111</v>
      </c>
      <c r="H743" s="3">
        <v>12570</v>
      </c>
      <c r="I743" s="3">
        <v>12570</v>
      </c>
    </row>
    <row r="744" spans="2:9" ht="79.5" thickBot="1" x14ac:dyDescent="0.25">
      <c r="B744" s="39" t="s">
        <v>10</v>
      </c>
      <c r="C744" s="28" t="s">
        <v>151</v>
      </c>
      <c r="D744" s="7" t="s">
        <v>75</v>
      </c>
      <c r="E744" s="7" t="s">
        <v>117</v>
      </c>
      <c r="F744" s="3">
        <v>1920206590</v>
      </c>
      <c r="G744" s="3">
        <v>119</v>
      </c>
      <c r="H744" s="3">
        <v>3796</v>
      </c>
      <c r="I744" s="3">
        <v>3796</v>
      </c>
    </row>
    <row r="745" spans="2:9" ht="32.25" thickBot="1" x14ac:dyDescent="0.25">
      <c r="B745" s="39" t="s">
        <v>13</v>
      </c>
      <c r="C745" s="28" t="s">
        <v>151</v>
      </c>
      <c r="D745" s="7" t="s">
        <v>75</v>
      </c>
      <c r="E745" s="7" t="s">
        <v>117</v>
      </c>
      <c r="F745" s="3">
        <v>1920206590</v>
      </c>
      <c r="G745" s="3">
        <v>244</v>
      </c>
      <c r="H745" s="3">
        <v>273.89999999999998</v>
      </c>
      <c r="I745" s="3">
        <v>273.89999999999998</v>
      </c>
    </row>
    <row r="746" spans="2:9" ht="95.25" thickBot="1" x14ac:dyDescent="0.25">
      <c r="B746" s="265" t="s">
        <v>531</v>
      </c>
      <c r="C746" s="160" t="s">
        <v>151</v>
      </c>
      <c r="D746" s="132" t="s">
        <v>75</v>
      </c>
      <c r="E746" s="132" t="s">
        <v>117</v>
      </c>
      <c r="F746" s="143" t="s">
        <v>535</v>
      </c>
      <c r="G746" s="131"/>
      <c r="H746" s="131">
        <f>SUM(H747:H748)</f>
        <v>1015.56</v>
      </c>
      <c r="I746" s="131">
        <f>SUM(I747:I748)</f>
        <v>1092.3779999999999</v>
      </c>
    </row>
    <row r="747" spans="2:9" ht="48" thickBot="1" x14ac:dyDescent="0.25">
      <c r="B747" s="39" t="s">
        <v>229</v>
      </c>
      <c r="C747" s="28" t="s">
        <v>151</v>
      </c>
      <c r="D747" s="7" t="s">
        <v>75</v>
      </c>
      <c r="E747" s="7" t="s">
        <v>117</v>
      </c>
      <c r="F747" s="147" t="s">
        <v>535</v>
      </c>
      <c r="G747" s="3">
        <v>111</v>
      </c>
      <c r="H747" s="3">
        <v>780</v>
      </c>
      <c r="I747" s="3">
        <v>839</v>
      </c>
    </row>
    <row r="748" spans="2:9" ht="79.5" thickBot="1" x14ac:dyDescent="0.25">
      <c r="B748" s="39" t="s">
        <v>10</v>
      </c>
      <c r="C748" s="28" t="s">
        <v>151</v>
      </c>
      <c r="D748" s="7" t="s">
        <v>75</v>
      </c>
      <c r="E748" s="7" t="s">
        <v>117</v>
      </c>
      <c r="F748" s="147" t="s">
        <v>535</v>
      </c>
      <c r="G748" s="3">
        <v>119</v>
      </c>
      <c r="H748" s="3">
        <v>235.56</v>
      </c>
      <c r="I748" s="3">
        <v>253.37799999999999</v>
      </c>
    </row>
    <row r="749" spans="2:9" ht="79.5" thickBot="1" x14ac:dyDescent="0.25">
      <c r="B749" s="120" t="s">
        <v>533</v>
      </c>
      <c r="C749" s="266" t="s">
        <v>151</v>
      </c>
      <c r="D749" s="266" t="s">
        <v>75</v>
      </c>
      <c r="E749" s="266" t="s">
        <v>117</v>
      </c>
      <c r="F749" s="143" t="s">
        <v>534</v>
      </c>
      <c r="G749" s="267"/>
      <c r="H749" s="267">
        <v>826.57</v>
      </c>
      <c r="I749" s="267">
        <v>826.57</v>
      </c>
    </row>
    <row r="750" spans="2:9" ht="32.25" thickBot="1" x14ac:dyDescent="0.25">
      <c r="B750" s="39" t="s">
        <v>13</v>
      </c>
      <c r="C750" s="28" t="s">
        <v>151</v>
      </c>
      <c r="D750" s="7" t="s">
        <v>75</v>
      </c>
      <c r="E750" s="7" t="s">
        <v>117</v>
      </c>
      <c r="F750" s="147" t="s">
        <v>534</v>
      </c>
      <c r="G750" s="3">
        <v>244</v>
      </c>
      <c r="H750" s="268">
        <v>826.57</v>
      </c>
      <c r="I750" s="268">
        <v>826.57</v>
      </c>
    </row>
    <row r="751" spans="2:9" ht="16.5" thickBot="1" x14ac:dyDescent="0.25">
      <c r="B751" s="100" t="s">
        <v>152</v>
      </c>
      <c r="C751" s="98" t="s">
        <v>153</v>
      </c>
      <c r="D751" s="98" t="s">
        <v>75</v>
      </c>
      <c r="E751" s="98" t="s">
        <v>117</v>
      </c>
      <c r="F751" s="98"/>
      <c r="G751" s="98"/>
      <c r="H751" s="99">
        <f>SUM(H765+H758+H752+H762)</f>
        <v>11505.19</v>
      </c>
      <c r="I751" s="99">
        <f>SUM(I765+I758+I752+I762)</f>
        <v>11558.572</v>
      </c>
    </row>
    <row r="752" spans="2:9" ht="16.5" thickBot="1" x14ac:dyDescent="0.25">
      <c r="B752" s="31"/>
      <c r="C752" s="26" t="s">
        <v>153</v>
      </c>
      <c r="D752" s="15" t="s">
        <v>75</v>
      </c>
      <c r="E752" s="15" t="s">
        <v>117</v>
      </c>
      <c r="F752" s="32">
        <v>1920202590</v>
      </c>
      <c r="G752" s="27"/>
      <c r="H752" s="52">
        <f>SUM(H753:H757)</f>
        <v>655</v>
      </c>
      <c r="I752" s="52">
        <f>SUM(I753:I757)</f>
        <v>655</v>
      </c>
    </row>
    <row r="753" spans="2:9" ht="48" thickBot="1" x14ac:dyDescent="0.25">
      <c r="B753" s="5" t="s">
        <v>56</v>
      </c>
      <c r="C753" s="28" t="s">
        <v>153</v>
      </c>
      <c r="D753" s="7" t="s">
        <v>75</v>
      </c>
      <c r="E753" s="7" t="s">
        <v>117</v>
      </c>
      <c r="F753" s="37">
        <v>1920202590</v>
      </c>
      <c r="G753" s="28" t="s">
        <v>80</v>
      </c>
      <c r="H753" s="101">
        <v>280</v>
      </c>
      <c r="I753" s="101">
        <v>280</v>
      </c>
    </row>
    <row r="754" spans="2:9" ht="79.5" thickBot="1" x14ac:dyDescent="0.25">
      <c r="B754" s="39" t="s">
        <v>10</v>
      </c>
      <c r="C754" s="28" t="s">
        <v>153</v>
      </c>
      <c r="D754" s="7" t="s">
        <v>75</v>
      </c>
      <c r="E754" s="7" t="s">
        <v>117</v>
      </c>
      <c r="F754" s="37">
        <v>1920202590</v>
      </c>
      <c r="G754" s="28" t="s">
        <v>463</v>
      </c>
      <c r="H754" s="101">
        <v>84</v>
      </c>
      <c r="I754" s="101">
        <v>84</v>
      </c>
    </row>
    <row r="755" spans="2:9" ht="32.25" thickBot="1" x14ac:dyDescent="0.25">
      <c r="B755" s="39" t="s">
        <v>13</v>
      </c>
      <c r="C755" s="28" t="s">
        <v>153</v>
      </c>
      <c r="D755" s="7" t="s">
        <v>75</v>
      </c>
      <c r="E755" s="7" t="s">
        <v>117</v>
      </c>
      <c r="F755" s="37">
        <v>1920202590</v>
      </c>
      <c r="G755" s="7" t="s">
        <v>121</v>
      </c>
      <c r="H755" s="3">
        <v>183</v>
      </c>
      <c r="I755" s="3">
        <v>183</v>
      </c>
    </row>
    <row r="756" spans="2:9" ht="16.5" thickBot="1" x14ac:dyDescent="0.25">
      <c r="B756" s="39" t="s">
        <v>511</v>
      </c>
      <c r="C756" s="28" t="s">
        <v>153</v>
      </c>
      <c r="D756" s="7" t="s">
        <v>75</v>
      </c>
      <c r="E756" s="7" t="s">
        <v>117</v>
      </c>
      <c r="F756" s="37">
        <v>1920202590</v>
      </c>
      <c r="G756" s="7" t="s">
        <v>496</v>
      </c>
      <c r="H756" s="3">
        <v>75</v>
      </c>
      <c r="I756" s="3">
        <v>75</v>
      </c>
    </row>
    <row r="757" spans="2:9" ht="32.25" thickBot="1" x14ac:dyDescent="0.25">
      <c r="B757" s="216" t="s">
        <v>48</v>
      </c>
      <c r="C757" s="28" t="s">
        <v>153</v>
      </c>
      <c r="D757" s="7" t="s">
        <v>75</v>
      </c>
      <c r="E757" s="7" t="s">
        <v>117</v>
      </c>
      <c r="F757" s="37">
        <v>1920202590</v>
      </c>
      <c r="G757" s="7" t="s">
        <v>120</v>
      </c>
      <c r="H757" s="3">
        <v>33</v>
      </c>
      <c r="I757" s="3">
        <v>33</v>
      </c>
    </row>
    <row r="758" spans="2:9" ht="142.5" thickBot="1" x14ac:dyDescent="0.25">
      <c r="B758" s="114" t="s">
        <v>64</v>
      </c>
      <c r="C758" s="26" t="s">
        <v>153</v>
      </c>
      <c r="D758" s="8" t="s">
        <v>75</v>
      </c>
      <c r="E758" s="8" t="s">
        <v>117</v>
      </c>
      <c r="F758" s="4">
        <v>1920206590</v>
      </c>
      <c r="G758" s="2"/>
      <c r="H758" s="1">
        <f>SUM(H759:H761)</f>
        <v>9906</v>
      </c>
      <c r="I758" s="1">
        <f>SUM(I759:I761)</f>
        <v>9906</v>
      </c>
    </row>
    <row r="759" spans="2:9" ht="48" thickBot="1" x14ac:dyDescent="0.25">
      <c r="B759" s="5" t="s">
        <v>56</v>
      </c>
      <c r="C759" s="28" t="s">
        <v>153</v>
      </c>
      <c r="D759" s="7" t="s">
        <v>75</v>
      </c>
      <c r="E759" s="7" t="s">
        <v>117</v>
      </c>
      <c r="F759" s="3">
        <v>1920206590</v>
      </c>
      <c r="G759" s="3">
        <v>111</v>
      </c>
      <c r="H759" s="3">
        <v>7562</v>
      </c>
      <c r="I759" s="3">
        <v>7562</v>
      </c>
    </row>
    <row r="760" spans="2:9" ht="79.5" thickBot="1" x14ac:dyDescent="0.25">
      <c r="B760" s="39" t="s">
        <v>10</v>
      </c>
      <c r="C760" s="28" t="s">
        <v>153</v>
      </c>
      <c r="D760" s="7" t="s">
        <v>75</v>
      </c>
      <c r="E760" s="7" t="s">
        <v>117</v>
      </c>
      <c r="F760" s="3">
        <v>1920206590</v>
      </c>
      <c r="G760" s="3">
        <v>119</v>
      </c>
      <c r="H760" s="3">
        <v>2284</v>
      </c>
      <c r="I760" s="3">
        <v>2284</v>
      </c>
    </row>
    <row r="761" spans="2:9" ht="32.25" thickBot="1" x14ac:dyDescent="0.25">
      <c r="B761" s="39" t="s">
        <v>13</v>
      </c>
      <c r="C761" s="28" t="s">
        <v>153</v>
      </c>
      <c r="D761" s="7" t="s">
        <v>75</v>
      </c>
      <c r="E761" s="7" t="s">
        <v>117</v>
      </c>
      <c r="F761" s="3">
        <v>1920206590</v>
      </c>
      <c r="G761" s="3">
        <v>244</v>
      </c>
      <c r="H761" s="3">
        <v>60</v>
      </c>
      <c r="I761" s="3">
        <v>60</v>
      </c>
    </row>
    <row r="762" spans="2:9" ht="95.25" thickBot="1" x14ac:dyDescent="0.25">
      <c r="B762" s="265" t="s">
        <v>531</v>
      </c>
      <c r="C762" s="160" t="s">
        <v>153</v>
      </c>
      <c r="D762" s="132" t="s">
        <v>75</v>
      </c>
      <c r="E762" s="132" t="s">
        <v>117</v>
      </c>
      <c r="F762" s="143" t="s">
        <v>535</v>
      </c>
      <c r="G762" s="131"/>
      <c r="H762" s="131">
        <f>SUM(H763:H764)</f>
        <v>703.08</v>
      </c>
      <c r="I762" s="131">
        <f>SUM(I763:I764)</f>
        <v>756.46199999999999</v>
      </c>
    </row>
    <row r="763" spans="2:9" ht="48" thickBot="1" x14ac:dyDescent="0.25">
      <c r="B763" s="39" t="s">
        <v>229</v>
      </c>
      <c r="C763" s="28" t="s">
        <v>153</v>
      </c>
      <c r="D763" s="7" t="s">
        <v>75</v>
      </c>
      <c r="E763" s="7" t="s">
        <v>117</v>
      </c>
      <c r="F763" s="147" t="s">
        <v>535</v>
      </c>
      <c r="G763" s="3">
        <v>111</v>
      </c>
      <c r="H763" s="3">
        <v>540</v>
      </c>
      <c r="I763" s="3">
        <v>581</v>
      </c>
    </row>
    <row r="764" spans="2:9" ht="79.5" thickBot="1" x14ac:dyDescent="0.25">
      <c r="B764" s="39" t="s">
        <v>10</v>
      </c>
      <c r="C764" s="28" t="s">
        <v>153</v>
      </c>
      <c r="D764" s="7" t="s">
        <v>75</v>
      </c>
      <c r="E764" s="7" t="s">
        <v>117</v>
      </c>
      <c r="F764" s="147" t="s">
        <v>535</v>
      </c>
      <c r="G764" s="3">
        <v>119</v>
      </c>
      <c r="H764" s="3">
        <v>163.08000000000001</v>
      </c>
      <c r="I764" s="3">
        <v>175.46199999999999</v>
      </c>
    </row>
    <row r="765" spans="2:9" ht="79.5" thickBot="1" x14ac:dyDescent="0.25">
      <c r="B765" s="120" t="s">
        <v>533</v>
      </c>
      <c r="C765" s="266" t="s">
        <v>153</v>
      </c>
      <c r="D765" s="266" t="s">
        <v>75</v>
      </c>
      <c r="E765" s="266" t="s">
        <v>117</v>
      </c>
      <c r="F765" s="143" t="s">
        <v>534</v>
      </c>
      <c r="G765" s="267"/>
      <c r="H765" s="267">
        <v>241.11</v>
      </c>
      <c r="I765" s="267">
        <v>241.11</v>
      </c>
    </row>
    <row r="766" spans="2:9" ht="32.25" thickBot="1" x14ac:dyDescent="0.25">
      <c r="B766" s="39" t="s">
        <v>13</v>
      </c>
      <c r="C766" s="28" t="s">
        <v>153</v>
      </c>
      <c r="D766" s="7" t="s">
        <v>75</v>
      </c>
      <c r="E766" s="7" t="s">
        <v>117</v>
      </c>
      <c r="F766" s="147" t="s">
        <v>534</v>
      </c>
      <c r="G766" s="3">
        <v>244</v>
      </c>
      <c r="H766" s="268">
        <v>241.11</v>
      </c>
      <c r="I766" s="268">
        <v>241.11</v>
      </c>
    </row>
    <row r="767" spans="2:9" ht="32.25" thickBot="1" x14ac:dyDescent="0.25">
      <c r="B767" s="100" t="s">
        <v>154</v>
      </c>
      <c r="C767" s="98" t="s">
        <v>155</v>
      </c>
      <c r="D767" s="98" t="s">
        <v>75</v>
      </c>
      <c r="E767" s="98" t="s">
        <v>117</v>
      </c>
      <c r="F767" s="98"/>
      <c r="G767" s="98"/>
      <c r="H767" s="244">
        <f>SUM(H782+H775+H768+H779)</f>
        <v>17263.816999999999</v>
      </c>
      <c r="I767" s="244">
        <f>SUM(I782+I775+I768+I779)</f>
        <v>17241.099999999999</v>
      </c>
    </row>
    <row r="768" spans="2:9" ht="16.5" thickBot="1" x14ac:dyDescent="0.25">
      <c r="B768" s="31"/>
      <c r="C768" s="26" t="s">
        <v>155</v>
      </c>
      <c r="D768" s="15" t="s">
        <v>75</v>
      </c>
      <c r="E768" s="15" t="s">
        <v>117</v>
      </c>
      <c r="F768" s="32">
        <v>1920202590</v>
      </c>
      <c r="G768" s="27"/>
      <c r="H768" s="238">
        <f>SUM(H769:H774)</f>
        <v>1177.817</v>
      </c>
      <c r="I768" s="238">
        <f>SUM(I769:I774)</f>
        <v>1090</v>
      </c>
    </row>
    <row r="769" spans="2:9" ht="48" thickBot="1" x14ac:dyDescent="0.25">
      <c r="B769" s="5" t="s">
        <v>56</v>
      </c>
      <c r="C769" s="28" t="s">
        <v>155</v>
      </c>
      <c r="D769" s="7" t="s">
        <v>75</v>
      </c>
      <c r="E769" s="7" t="s">
        <v>117</v>
      </c>
      <c r="F769" s="37">
        <v>1920202590</v>
      </c>
      <c r="G769" s="28" t="s">
        <v>80</v>
      </c>
      <c r="H769" s="101">
        <v>380</v>
      </c>
      <c r="I769" s="101">
        <v>380</v>
      </c>
    </row>
    <row r="770" spans="2:9" ht="79.5" thickBot="1" x14ac:dyDescent="0.25">
      <c r="B770" s="39" t="s">
        <v>10</v>
      </c>
      <c r="C770" s="28" t="s">
        <v>155</v>
      </c>
      <c r="D770" s="7" t="s">
        <v>75</v>
      </c>
      <c r="E770" s="7" t="s">
        <v>117</v>
      </c>
      <c r="F770" s="37">
        <v>1920202590</v>
      </c>
      <c r="G770" s="28" t="s">
        <v>463</v>
      </c>
      <c r="H770" s="101">
        <v>115</v>
      </c>
      <c r="I770" s="101">
        <v>115</v>
      </c>
    </row>
    <row r="771" spans="2:9" ht="32.25" thickBot="1" x14ac:dyDescent="0.25">
      <c r="B771" s="39" t="s">
        <v>13</v>
      </c>
      <c r="C771" s="28" t="s">
        <v>155</v>
      </c>
      <c r="D771" s="7" t="s">
        <v>75</v>
      </c>
      <c r="E771" s="7" t="s">
        <v>117</v>
      </c>
      <c r="F771" s="37">
        <v>1920202590</v>
      </c>
      <c r="G771" s="7" t="s">
        <v>121</v>
      </c>
      <c r="H771" s="3">
        <v>318</v>
      </c>
      <c r="I771" s="3">
        <v>318</v>
      </c>
    </row>
    <row r="772" spans="2:9" ht="16.5" thickBot="1" x14ac:dyDescent="0.25">
      <c r="B772" s="39" t="s">
        <v>511</v>
      </c>
      <c r="C772" s="28" t="s">
        <v>155</v>
      </c>
      <c r="D772" s="7" t="s">
        <v>75</v>
      </c>
      <c r="E772" s="7" t="s">
        <v>117</v>
      </c>
      <c r="F772" s="37">
        <v>1920202590</v>
      </c>
      <c r="G772" s="7" t="s">
        <v>496</v>
      </c>
      <c r="H772" s="3">
        <v>150</v>
      </c>
      <c r="I772" s="3">
        <v>150</v>
      </c>
    </row>
    <row r="773" spans="2:9" ht="48" thickBot="1" x14ac:dyDescent="0.25">
      <c r="B773" s="116" t="s">
        <v>483</v>
      </c>
      <c r="C773" s="160" t="s">
        <v>155</v>
      </c>
      <c r="D773" s="132" t="s">
        <v>75</v>
      </c>
      <c r="E773" s="132" t="s">
        <v>117</v>
      </c>
      <c r="F773" s="245">
        <v>1920202590</v>
      </c>
      <c r="G773" s="132" t="s">
        <v>484</v>
      </c>
      <c r="H773" s="131">
        <v>87.816999999999993</v>
      </c>
      <c r="I773" s="131"/>
    </row>
    <row r="774" spans="2:9" ht="32.25" thickBot="1" x14ac:dyDescent="0.25">
      <c r="B774" s="216" t="s">
        <v>48</v>
      </c>
      <c r="C774" s="28" t="s">
        <v>155</v>
      </c>
      <c r="D774" s="7" t="s">
        <v>75</v>
      </c>
      <c r="E774" s="7" t="s">
        <v>117</v>
      </c>
      <c r="F774" s="37">
        <v>1920202590</v>
      </c>
      <c r="G774" s="7" t="s">
        <v>120</v>
      </c>
      <c r="H774" s="3">
        <v>127</v>
      </c>
      <c r="I774" s="3">
        <v>127</v>
      </c>
    </row>
    <row r="775" spans="2:9" ht="142.5" thickBot="1" x14ac:dyDescent="0.25">
      <c r="B775" s="114" t="s">
        <v>64</v>
      </c>
      <c r="C775" s="26" t="s">
        <v>155</v>
      </c>
      <c r="D775" s="8" t="s">
        <v>75</v>
      </c>
      <c r="E775" s="8" t="s">
        <v>117</v>
      </c>
      <c r="F775" s="4">
        <v>1920206590</v>
      </c>
      <c r="G775" s="2"/>
      <c r="H775" s="1">
        <f>SUM(H776:H778)</f>
        <v>14469</v>
      </c>
      <c r="I775" s="1">
        <f>SUM(I776:I778)</f>
        <v>14469</v>
      </c>
    </row>
    <row r="776" spans="2:9" ht="48" thickBot="1" x14ac:dyDescent="0.25">
      <c r="B776" s="5" t="s">
        <v>56</v>
      </c>
      <c r="C776" s="28" t="s">
        <v>155</v>
      </c>
      <c r="D776" s="7" t="s">
        <v>75</v>
      </c>
      <c r="E776" s="7" t="s">
        <v>117</v>
      </c>
      <c r="F776" s="3">
        <v>1920206590</v>
      </c>
      <c r="G776" s="3">
        <v>111</v>
      </c>
      <c r="H776" s="3">
        <v>10939</v>
      </c>
      <c r="I776" s="3">
        <v>10939</v>
      </c>
    </row>
    <row r="777" spans="2:9" ht="79.5" thickBot="1" x14ac:dyDescent="0.25">
      <c r="B777" s="39" t="s">
        <v>10</v>
      </c>
      <c r="C777" s="28" t="s">
        <v>155</v>
      </c>
      <c r="D777" s="7" t="s">
        <v>75</v>
      </c>
      <c r="E777" s="7" t="s">
        <v>117</v>
      </c>
      <c r="F777" s="3">
        <v>1920206590</v>
      </c>
      <c r="G777" s="3">
        <v>119</v>
      </c>
      <c r="H777" s="3">
        <v>3304</v>
      </c>
      <c r="I777" s="3">
        <v>3304</v>
      </c>
    </row>
    <row r="778" spans="2:9" ht="32.25" thickBot="1" x14ac:dyDescent="0.25">
      <c r="B778" s="39" t="s">
        <v>13</v>
      </c>
      <c r="C778" s="28" t="s">
        <v>155</v>
      </c>
      <c r="D778" s="7" t="s">
        <v>75</v>
      </c>
      <c r="E778" s="7" t="s">
        <v>117</v>
      </c>
      <c r="F778" s="3">
        <v>1920206590</v>
      </c>
      <c r="G778" s="3">
        <v>244</v>
      </c>
      <c r="H778" s="3">
        <v>226</v>
      </c>
      <c r="I778" s="3">
        <v>226</v>
      </c>
    </row>
    <row r="779" spans="2:9" ht="95.25" thickBot="1" x14ac:dyDescent="0.25">
      <c r="B779" s="265" t="s">
        <v>531</v>
      </c>
      <c r="C779" s="160" t="s">
        <v>155</v>
      </c>
      <c r="D779" s="132" t="s">
        <v>75</v>
      </c>
      <c r="E779" s="132" t="s">
        <v>117</v>
      </c>
      <c r="F779" s="143" t="s">
        <v>535</v>
      </c>
      <c r="G779" s="131"/>
      <c r="H779" s="131">
        <f>SUM(H780:H781)</f>
        <v>859.31999999999994</v>
      </c>
      <c r="I779" s="131">
        <f>SUM(I780:I781)</f>
        <v>924.42</v>
      </c>
    </row>
    <row r="780" spans="2:9" ht="48" thickBot="1" x14ac:dyDescent="0.25">
      <c r="B780" s="39" t="s">
        <v>229</v>
      </c>
      <c r="C780" s="28" t="s">
        <v>155</v>
      </c>
      <c r="D780" s="7" t="s">
        <v>75</v>
      </c>
      <c r="E780" s="7" t="s">
        <v>117</v>
      </c>
      <c r="F780" s="147" t="s">
        <v>535</v>
      </c>
      <c r="G780" s="3">
        <v>111</v>
      </c>
      <c r="H780" s="3">
        <v>660</v>
      </c>
      <c r="I780" s="3">
        <v>710</v>
      </c>
    </row>
    <row r="781" spans="2:9" ht="79.5" thickBot="1" x14ac:dyDescent="0.25">
      <c r="B781" s="39" t="s">
        <v>10</v>
      </c>
      <c r="C781" s="28" t="s">
        <v>155</v>
      </c>
      <c r="D781" s="7" t="s">
        <v>75</v>
      </c>
      <c r="E781" s="7" t="s">
        <v>117</v>
      </c>
      <c r="F781" s="147" t="s">
        <v>535</v>
      </c>
      <c r="G781" s="3">
        <v>119</v>
      </c>
      <c r="H781" s="3">
        <v>199.32</v>
      </c>
      <c r="I781" s="3">
        <v>214.42</v>
      </c>
    </row>
    <row r="782" spans="2:9" ht="79.5" thickBot="1" x14ac:dyDescent="0.25">
      <c r="B782" s="120" t="s">
        <v>533</v>
      </c>
      <c r="C782" s="266" t="s">
        <v>155</v>
      </c>
      <c r="D782" s="266" t="s">
        <v>75</v>
      </c>
      <c r="E782" s="266" t="s">
        <v>117</v>
      </c>
      <c r="F782" s="143" t="s">
        <v>534</v>
      </c>
      <c r="G782" s="267"/>
      <c r="H782" s="267">
        <v>757.68</v>
      </c>
      <c r="I782" s="267">
        <v>757.68</v>
      </c>
    </row>
    <row r="783" spans="2:9" ht="32.25" thickBot="1" x14ac:dyDescent="0.25">
      <c r="B783" s="39" t="s">
        <v>13</v>
      </c>
      <c r="C783" s="28" t="s">
        <v>155</v>
      </c>
      <c r="D783" s="7" t="s">
        <v>75</v>
      </c>
      <c r="E783" s="7" t="s">
        <v>117</v>
      </c>
      <c r="F783" s="147" t="s">
        <v>534</v>
      </c>
      <c r="G783" s="3">
        <v>244</v>
      </c>
      <c r="H783" s="268">
        <v>757.68</v>
      </c>
      <c r="I783" s="268">
        <v>757.68</v>
      </c>
    </row>
    <row r="784" spans="2:9" ht="16.5" thickBot="1" x14ac:dyDescent="0.25">
      <c r="B784" s="100" t="s">
        <v>156</v>
      </c>
      <c r="C784" s="98" t="s">
        <v>157</v>
      </c>
      <c r="D784" s="98" t="s">
        <v>75</v>
      </c>
      <c r="E784" s="98" t="s">
        <v>117</v>
      </c>
      <c r="F784" s="98"/>
      <c r="G784" s="98"/>
      <c r="H784" s="99">
        <f>SUM(H799+H792+H785+H796)</f>
        <v>15049.328999999998</v>
      </c>
      <c r="I784" s="99">
        <f>SUM(I799+I792+I785+I796)</f>
        <v>15070.519999999999</v>
      </c>
    </row>
    <row r="785" spans="2:9" ht="16.5" thickBot="1" x14ac:dyDescent="0.25">
      <c r="B785" s="31"/>
      <c r="C785" s="26" t="s">
        <v>157</v>
      </c>
      <c r="D785" s="15" t="s">
        <v>75</v>
      </c>
      <c r="E785" s="15" t="s">
        <v>117</v>
      </c>
      <c r="F785" s="32">
        <v>1920202590</v>
      </c>
      <c r="G785" s="27"/>
      <c r="H785" s="52">
        <f>SUM(H786:H791)</f>
        <v>828.90899999999999</v>
      </c>
      <c r="I785" s="52">
        <f>SUM(I786:I791)</f>
        <v>785</v>
      </c>
    </row>
    <row r="786" spans="2:9" ht="48" thickBot="1" x14ac:dyDescent="0.25">
      <c r="B786" s="5" t="s">
        <v>56</v>
      </c>
      <c r="C786" s="28" t="s">
        <v>157</v>
      </c>
      <c r="D786" s="7" t="s">
        <v>75</v>
      </c>
      <c r="E786" s="7" t="s">
        <v>117</v>
      </c>
      <c r="F786" s="37">
        <v>1920202590</v>
      </c>
      <c r="G786" s="28" t="s">
        <v>80</v>
      </c>
      <c r="H786" s="101">
        <v>290</v>
      </c>
      <c r="I786" s="101">
        <v>290</v>
      </c>
    </row>
    <row r="787" spans="2:9" ht="79.5" thickBot="1" x14ac:dyDescent="0.25">
      <c r="B787" s="39" t="s">
        <v>10</v>
      </c>
      <c r="C787" s="28" t="s">
        <v>157</v>
      </c>
      <c r="D787" s="7" t="s">
        <v>75</v>
      </c>
      <c r="E787" s="7" t="s">
        <v>117</v>
      </c>
      <c r="F787" s="37">
        <v>1920202590</v>
      </c>
      <c r="G787" s="28" t="s">
        <v>463</v>
      </c>
      <c r="H787" s="101">
        <v>87</v>
      </c>
      <c r="I787" s="101">
        <v>87</v>
      </c>
    </row>
    <row r="788" spans="2:9" ht="32.25" thickBot="1" x14ac:dyDescent="0.25">
      <c r="B788" s="39" t="s">
        <v>13</v>
      </c>
      <c r="C788" s="28" t="s">
        <v>157</v>
      </c>
      <c r="D788" s="7" t="s">
        <v>75</v>
      </c>
      <c r="E788" s="7" t="s">
        <v>117</v>
      </c>
      <c r="F788" s="37">
        <v>1920202590</v>
      </c>
      <c r="G788" s="7" t="s">
        <v>121</v>
      </c>
      <c r="H788" s="3">
        <v>210</v>
      </c>
      <c r="I788" s="3">
        <v>210</v>
      </c>
    </row>
    <row r="789" spans="2:9" ht="16.5" thickBot="1" x14ac:dyDescent="0.25">
      <c r="B789" s="39" t="s">
        <v>511</v>
      </c>
      <c r="C789" s="28" t="s">
        <v>157</v>
      </c>
      <c r="D789" s="7" t="s">
        <v>75</v>
      </c>
      <c r="E789" s="7" t="s">
        <v>117</v>
      </c>
      <c r="F789" s="37">
        <v>1920202590</v>
      </c>
      <c r="G789" s="7" t="s">
        <v>496</v>
      </c>
      <c r="H789" s="3">
        <v>100</v>
      </c>
      <c r="I789" s="3">
        <v>100</v>
      </c>
    </row>
    <row r="790" spans="2:9" ht="48" thickBot="1" x14ac:dyDescent="0.25">
      <c r="B790" s="116" t="s">
        <v>483</v>
      </c>
      <c r="C790" s="160" t="s">
        <v>157</v>
      </c>
      <c r="D790" s="132" t="s">
        <v>75</v>
      </c>
      <c r="E790" s="132" t="s">
        <v>117</v>
      </c>
      <c r="F790" s="245">
        <v>1920202590</v>
      </c>
      <c r="G790" s="132" t="s">
        <v>484</v>
      </c>
      <c r="H790" s="131">
        <v>43.908999999999999</v>
      </c>
      <c r="I790" s="131"/>
    </row>
    <row r="791" spans="2:9" ht="32.25" thickBot="1" x14ac:dyDescent="0.25">
      <c r="B791" s="216" t="s">
        <v>48</v>
      </c>
      <c r="C791" s="28" t="s">
        <v>157</v>
      </c>
      <c r="D791" s="7" t="s">
        <v>75</v>
      </c>
      <c r="E791" s="7" t="s">
        <v>117</v>
      </c>
      <c r="F791" s="37">
        <v>1920202590</v>
      </c>
      <c r="G791" s="7" t="s">
        <v>120</v>
      </c>
      <c r="H791" s="3">
        <v>98</v>
      </c>
      <c r="I791" s="3">
        <v>98</v>
      </c>
    </row>
    <row r="792" spans="2:9" ht="142.5" thickBot="1" x14ac:dyDescent="0.25">
      <c r="B792" s="114" t="s">
        <v>64</v>
      </c>
      <c r="C792" s="26" t="s">
        <v>157</v>
      </c>
      <c r="D792" s="8" t="s">
        <v>75</v>
      </c>
      <c r="E792" s="8" t="s">
        <v>117</v>
      </c>
      <c r="F792" s="4">
        <v>1920206590</v>
      </c>
      <c r="G792" s="2"/>
      <c r="H792" s="1">
        <f>SUM(H793:H795)</f>
        <v>12970.8</v>
      </c>
      <c r="I792" s="1">
        <f>SUM(I793:I795)</f>
        <v>12970.8</v>
      </c>
    </row>
    <row r="793" spans="2:9" ht="48" thickBot="1" x14ac:dyDescent="0.25">
      <c r="B793" s="5" t="s">
        <v>56</v>
      </c>
      <c r="C793" s="28" t="s">
        <v>157</v>
      </c>
      <c r="D793" s="7" t="s">
        <v>75</v>
      </c>
      <c r="E793" s="7" t="s">
        <v>117</v>
      </c>
      <c r="F793" s="3">
        <v>1920206590</v>
      </c>
      <c r="G793" s="3">
        <v>111</v>
      </c>
      <c r="H793" s="3">
        <v>9864</v>
      </c>
      <c r="I793" s="3">
        <v>9864</v>
      </c>
    </row>
    <row r="794" spans="2:9" ht="79.5" thickBot="1" x14ac:dyDescent="0.25">
      <c r="B794" s="39" t="s">
        <v>10</v>
      </c>
      <c r="C794" s="28" t="s">
        <v>157</v>
      </c>
      <c r="D794" s="7" t="s">
        <v>75</v>
      </c>
      <c r="E794" s="7" t="s">
        <v>117</v>
      </c>
      <c r="F794" s="3">
        <v>1920206590</v>
      </c>
      <c r="G794" s="3">
        <v>119</v>
      </c>
      <c r="H794" s="3">
        <v>2980</v>
      </c>
      <c r="I794" s="3">
        <v>2980</v>
      </c>
    </row>
    <row r="795" spans="2:9" ht="32.25" thickBot="1" x14ac:dyDescent="0.25">
      <c r="B795" s="39" t="s">
        <v>13</v>
      </c>
      <c r="C795" s="28" t="s">
        <v>157</v>
      </c>
      <c r="D795" s="7" t="s">
        <v>75</v>
      </c>
      <c r="E795" s="7" t="s">
        <v>117</v>
      </c>
      <c r="F795" s="3">
        <v>1920206590</v>
      </c>
      <c r="G795" s="3">
        <v>244</v>
      </c>
      <c r="H795" s="3">
        <v>126.8</v>
      </c>
      <c r="I795" s="3">
        <v>126.8</v>
      </c>
    </row>
    <row r="796" spans="2:9" ht="95.25" thickBot="1" x14ac:dyDescent="0.25">
      <c r="B796" s="265" t="s">
        <v>531</v>
      </c>
      <c r="C796" s="160" t="s">
        <v>157</v>
      </c>
      <c r="D796" s="132" t="s">
        <v>75</v>
      </c>
      <c r="E796" s="132" t="s">
        <v>117</v>
      </c>
      <c r="F796" s="143" t="s">
        <v>535</v>
      </c>
      <c r="G796" s="131"/>
      <c r="H796" s="131">
        <f>SUM(H797:H798)</f>
        <v>859.31999999999994</v>
      </c>
      <c r="I796" s="131">
        <f>SUM(I797:I798)</f>
        <v>924.42</v>
      </c>
    </row>
    <row r="797" spans="2:9" ht="48" thickBot="1" x14ac:dyDescent="0.25">
      <c r="B797" s="39" t="s">
        <v>229</v>
      </c>
      <c r="C797" s="28" t="s">
        <v>157</v>
      </c>
      <c r="D797" s="7" t="s">
        <v>75</v>
      </c>
      <c r="E797" s="7" t="s">
        <v>117</v>
      </c>
      <c r="F797" s="147" t="s">
        <v>535</v>
      </c>
      <c r="G797" s="3">
        <v>111</v>
      </c>
      <c r="H797" s="3">
        <v>660</v>
      </c>
      <c r="I797" s="3">
        <v>710</v>
      </c>
    </row>
    <row r="798" spans="2:9" ht="79.5" thickBot="1" x14ac:dyDescent="0.25">
      <c r="B798" s="39" t="s">
        <v>10</v>
      </c>
      <c r="C798" s="28" t="s">
        <v>157</v>
      </c>
      <c r="D798" s="7" t="s">
        <v>75</v>
      </c>
      <c r="E798" s="7" t="s">
        <v>117</v>
      </c>
      <c r="F798" s="147" t="s">
        <v>535</v>
      </c>
      <c r="G798" s="3">
        <v>119</v>
      </c>
      <c r="H798" s="3">
        <v>199.32</v>
      </c>
      <c r="I798" s="3">
        <v>214.42</v>
      </c>
    </row>
    <row r="799" spans="2:9" ht="79.5" thickBot="1" x14ac:dyDescent="0.25">
      <c r="B799" s="120" t="s">
        <v>533</v>
      </c>
      <c r="C799" s="266" t="s">
        <v>157</v>
      </c>
      <c r="D799" s="266" t="s">
        <v>75</v>
      </c>
      <c r="E799" s="266" t="s">
        <v>117</v>
      </c>
      <c r="F799" s="143" t="s">
        <v>534</v>
      </c>
      <c r="G799" s="267"/>
      <c r="H799" s="267">
        <v>390.3</v>
      </c>
      <c r="I799" s="267">
        <v>390.3</v>
      </c>
    </row>
    <row r="800" spans="2:9" ht="32.25" thickBot="1" x14ac:dyDescent="0.25">
      <c r="B800" s="39" t="s">
        <v>13</v>
      </c>
      <c r="C800" s="28" t="s">
        <v>157</v>
      </c>
      <c r="D800" s="7" t="s">
        <v>75</v>
      </c>
      <c r="E800" s="7" t="s">
        <v>117</v>
      </c>
      <c r="F800" s="147" t="s">
        <v>534</v>
      </c>
      <c r="G800" s="3">
        <v>244</v>
      </c>
      <c r="H800" s="268">
        <v>390.3</v>
      </c>
      <c r="I800" s="268">
        <v>390.3</v>
      </c>
    </row>
    <row r="801" spans="2:9" ht="16.5" thickBot="1" x14ac:dyDescent="0.25">
      <c r="B801" s="100" t="s">
        <v>158</v>
      </c>
      <c r="C801" s="98" t="s">
        <v>159</v>
      </c>
      <c r="D801" s="98" t="s">
        <v>75</v>
      </c>
      <c r="E801" s="98" t="s">
        <v>117</v>
      </c>
      <c r="F801" s="98"/>
      <c r="G801" s="98"/>
      <c r="H801" s="244">
        <f>SUM(H816+H809+H802+H813)</f>
        <v>12394.769</v>
      </c>
      <c r="I801" s="244">
        <f>SUM(I816+I809+I802+I813)</f>
        <v>12397.732000000002</v>
      </c>
    </row>
    <row r="802" spans="2:9" ht="16.5" thickBot="1" x14ac:dyDescent="0.25">
      <c r="B802" s="31"/>
      <c r="C802" s="27"/>
      <c r="D802" s="27"/>
      <c r="E802" s="27"/>
      <c r="F802" s="27"/>
      <c r="G802" s="27"/>
      <c r="H802" s="238">
        <f>SUM(H803:H808)</f>
        <v>833.90899999999999</v>
      </c>
      <c r="I802" s="238">
        <f>SUM(I803:I808)</f>
        <v>790</v>
      </c>
    </row>
    <row r="803" spans="2:9" ht="48" thickBot="1" x14ac:dyDescent="0.25">
      <c r="B803" s="5" t="s">
        <v>56</v>
      </c>
      <c r="C803" s="28" t="s">
        <v>159</v>
      </c>
      <c r="D803" s="7" t="s">
        <v>75</v>
      </c>
      <c r="E803" s="7" t="s">
        <v>117</v>
      </c>
      <c r="F803" s="37">
        <v>1920202590</v>
      </c>
      <c r="G803" s="28" t="s">
        <v>80</v>
      </c>
      <c r="H803" s="101">
        <v>290</v>
      </c>
      <c r="I803" s="101">
        <v>290</v>
      </c>
    </row>
    <row r="804" spans="2:9" ht="79.5" thickBot="1" x14ac:dyDescent="0.25">
      <c r="B804" s="39" t="s">
        <v>10</v>
      </c>
      <c r="C804" s="28" t="s">
        <v>159</v>
      </c>
      <c r="D804" s="7" t="s">
        <v>75</v>
      </c>
      <c r="E804" s="7" t="s">
        <v>117</v>
      </c>
      <c r="F804" s="37">
        <v>1920202590</v>
      </c>
      <c r="G804" s="28" t="s">
        <v>463</v>
      </c>
      <c r="H804" s="101">
        <v>87</v>
      </c>
      <c r="I804" s="101">
        <v>87</v>
      </c>
    </row>
    <row r="805" spans="2:9" ht="32.25" thickBot="1" x14ac:dyDescent="0.25">
      <c r="B805" s="39" t="s">
        <v>13</v>
      </c>
      <c r="C805" s="28" t="s">
        <v>159</v>
      </c>
      <c r="D805" s="7" t="s">
        <v>75</v>
      </c>
      <c r="E805" s="7" t="s">
        <v>117</v>
      </c>
      <c r="F805" s="37">
        <v>1920202590</v>
      </c>
      <c r="G805" s="7" t="s">
        <v>121</v>
      </c>
      <c r="H805" s="3">
        <v>99</v>
      </c>
      <c r="I805" s="3">
        <v>99</v>
      </c>
    </row>
    <row r="806" spans="2:9" ht="16.5" thickBot="1" x14ac:dyDescent="0.25">
      <c r="B806" s="39" t="s">
        <v>511</v>
      </c>
      <c r="C806" s="28" t="s">
        <v>159</v>
      </c>
      <c r="D806" s="7" t="s">
        <v>75</v>
      </c>
      <c r="E806" s="7" t="s">
        <v>117</v>
      </c>
      <c r="F806" s="37">
        <v>1920202590</v>
      </c>
      <c r="G806" s="7" t="s">
        <v>496</v>
      </c>
      <c r="H806" s="3">
        <v>199</v>
      </c>
      <c r="I806" s="3">
        <v>199</v>
      </c>
    </row>
    <row r="807" spans="2:9" ht="48" thickBot="1" x14ac:dyDescent="0.25">
      <c r="B807" s="116" t="s">
        <v>483</v>
      </c>
      <c r="C807" s="160" t="s">
        <v>159</v>
      </c>
      <c r="D807" s="132" t="s">
        <v>75</v>
      </c>
      <c r="E807" s="132" t="s">
        <v>117</v>
      </c>
      <c r="F807" s="245">
        <v>1920202590</v>
      </c>
      <c r="G807" s="132" t="s">
        <v>484</v>
      </c>
      <c r="H807" s="131">
        <v>43.908999999999999</v>
      </c>
      <c r="I807" s="131"/>
    </row>
    <row r="808" spans="2:9" ht="32.25" thickBot="1" x14ac:dyDescent="0.25">
      <c r="B808" s="216" t="s">
        <v>48</v>
      </c>
      <c r="C808" s="28" t="s">
        <v>159</v>
      </c>
      <c r="D808" s="7" t="s">
        <v>75</v>
      </c>
      <c r="E808" s="7" t="s">
        <v>117</v>
      </c>
      <c r="F808" s="37">
        <v>1920202590</v>
      </c>
      <c r="G808" s="7" t="s">
        <v>120</v>
      </c>
      <c r="H808" s="3">
        <v>115</v>
      </c>
      <c r="I808" s="3">
        <v>115</v>
      </c>
    </row>
    <row r="809" spans="2:9" ht="142.5" thickBot="1" x14ac:dyDescent="0.25">
      <c r="B809" s="114" t="s">
        <v>64</v>
      </c>
      <c r="C809" s="26" t="s">
        <v>159</v>
      </c>
      <c r="D809" s="8" t="s">
        <v>75</v>
      </c>
      <c r="E809" s="8" t="s">
        <v>117</v>
      </c>
      <c r="F809" s="4">
        <v>1920206590</v>
      </c>
      <c r="G809" s="2"/>
      <c r="H809" s="1">
        <f>SUM(H810:H812)</f>
        <v>10706.300000000001</v>
      </c>
      <c r="I809" s="1">
        <f>SUM(I810:I812)</f>
        <v>10706.300000000001</v>
      </c>
    </row>
    <row r="810" spans="2:9" ht="48" thickBot="1" x14ac:dyDescent="0.25">
      <c r="B810" s="5" t="s">
        <v>56</v>
      </c>
      <c r="C810" s="28" t="s">
        <v>159</v>
      </c>
      <c r="D810" s="7" t="s">
        <v>75</v>
      </c>
      <c r="E810" s="7" t="s">
        <v>117</v>
      </c>
      <c r="F810" s="3">
        <v>1920206590</v>
      </c>
      <c r="G810" s="3">
        <v>111</v>
      </c>
      <c r="H810" s="3">
        <v>8162</v>
      </c>
      <c r="I810" s="3">
        <v>8162</v>
      </c>
    </row>
    <row r="811" spans="2:9" ht="79.5" thickBot="1" x14ac:dyDescent="0.25">
      <c r="B811" s="39" t="s">
        <v>10</v>
      </c>
      <c r="C811" s="28" t="s">
        <v>159</v>
      </c>
      <c r="D811" s="7" t="s">
        <v>75</v>
      </c>
      <c r="E811" s="7" t="s">
        <v>117</v>
      </c>
      <c r="F811" s="3">
        <v>1920206590</v>
      </c>
      <c r="G811" s="3">
        <v>119</v>
      </c>
      <c r="H811" s="3">
        <v>2465.1999999999998</v>
      </c>
      <c r="I811" s="3">
        <v>2465.1999999999998</v>
      </c>
    </row>
    <row r="812" spans="2:9" ht="32.25" thickBot="1" x14ac:dyDescent="0.25">
      <c r="B812" s="39" t="s">
        <v>13</v>
      </c>
      <c r="C812" s="28" t="s">
        <v>159</v>
      </c>
      <c r="D812" s="7" t="s">
        <v>75</v>
      </c>
      <c r="E812" s="7" t="s">
        <v>117</v>
      </c>
      <c r="F812" s="3">
        <v>1920206590</v>
      </c>
      <c r="G812" s="3">
        <v>244</v>
      </c>
      <c r="H812" s="3">
        <v>79.099999999999994</v>
      </c>
      <c r="I812" s="3">
        <v>79.099999999999994</v>
      </c>
    </row>
    <row r="813" spans="2:9" ht="95.25" thickBot="1" x14ac:dyDescent="0.25">
      <c r="B813" s="265" t="s">
        <v>531</v>
      </c>
      <c r="C813" s="160" t="s">
        <v>159</v>
      </c>
      <c r="D813" s="132" t="s">
        <v>75</v>
      </c>
      <c r="E813" s="132" t="s">
        <v>117</v>
      </c>
      <c r="F813" s="143" t="s">
        <v>535</v>
      </c>
      <c r="G813" s="131"/>
      <c r="H813" s="131">
        <f>SUM(H814:H815)</f>
        <v>624.96</v>
      </c>
      <c r="I813" s="131">
        <f>SUM(I814:I815)</f>
        <v>671.83199999999999</v>
      </c>
    </row>
    <row r="814" spans="2:9" ht="48" thickBot="1" x14ac:dyDescent="0.25">
      <c r="B814" s="39" t="s">
        <v>229</v>
      </c>
      <c r="C814" s="28" t="s">
        <v>159</v>
      </c>
      <c r="D814" s="7" t="s">
        <v>75</v>
      </c>
      <c r="E814" s="7" t="s">
        <v>117</v>
      </c>
      <c r="F814" s="147" t="s">
        <v>535</v>
      </c>
      <c r="G814" s="3">
        <v>111</v>
      </c>
      <c r="H814" s="3">
        <v>480</v>
      </c>
      <c r="I814" s="3">
        <v>516</v>
      </c>
    </row>
    <row r="815" spans="2:9" ht="79.5" thickBot="1" x14ac:dyDescent="0.25">
      <c r="B815" s="39" t="s">
        <v>10</v>
      </c>
      <c r="C815" s="28" t="s">
        <v>159</v>
      </c>
      <c r="D815" s="7" t="s">
        <v>75</v>
      </c>
      <c r="E815" s="7" t="s">
        <v>117</v>
      </c>
      <c r="F815" s="147" t="s">
        <v>535</v>
      </c>
      <c r="G815" s="3">
        <v>119</v>
      </c>
      <c r="H815" s="3">
        <v>144.96</v>
      </c>
      <c r="I815" s="3">
        <v>155.83199999999999</v>
      </c>
    </row>
    <row r="816" spans="2:9" ht="79.5" thickBot="1" x14ac:dyDescent="0.25">
      <c r="B816" s="120" t="s">
        <v>533</v>
      </c>
      <c r="C816" s="266" t="s">
        <v>159</v>
      </c>
      <c r="D816" s="266" t="s">
        <v>75</v>
      </c>
      <c r="E816" s="266" t="s">
        <v>117</v>
      </c>
      <c r="F816" s="143" t="s">
        <v>534</v>
      </c>
      <c r="G816" s="267"/>
      <c r="H816" s="267">
        <v>229.6</v>
      </c>
      <c r="I816" s="267">
        <v>229.6</v>
      </c>
    </row>
    <row r="817" spans="2:9" ht="32.25" thickBot="1" x14ac:dyDescent="0.25">
      <c r="B817" s="39" t="s">
        <v>13</v>
      </c>
      <c r="C817" s="28" t="s">
        <v>159</v>
      </c>
      <c r="D817" s="7" t="s">
        <v>75</v>
      </c>
      <c r="E817" s="7" t="s">
        <v>117</v>
      </c>
      <c r="F817" s="147" t="s">
        <v>534</v>
      </c>
      <c r="G817" s="3">
        <v>244</v>
      </c>
      <c r="H817" s="268">
        <v>229.6</v>
      </c>
      <c r="I817" s="268">
        <v>229.6</v>
      </c>
    </row>
    <row r="818" spans="2:9" ht="16.5" thickBot="1" x14ac:dyDescent="0.25">
      <c r="B818" s="100" t="s">
        <v>160</v>
      </c>
      <c r="C818" s="98" t="s">
        <v>161</v>
      </c>
      <c r="D818" s="98" t="s">
        <v>75</v>
      </c>
      <c r="E818" s="98" t="s">
        <v>117</v>
      </c>
      <c r="F818" s="98"/>
      <c r="G818" s="98"/>
      <c r="H818" s="244">
        <f>SUM(H819+H825+H832+H829)</f>
        <v>15418.869999999999</v>
      </c>
      <c r="I818" s="244">
        <f>SUM(I819+I825+I832+I829)</f>
        <v>15483.97</v>
      </c>
    </row>
    <row r="819" spans="2:9" ht="16.5" thickBot="1" x14ac:dyDescent="0.25">
      <c r="B819" s="31"/>
      <c r="C819" s="26" t="s">
        <v>161</v>
      </c>
      <c r="D819" s="15" t="s">
        <v>75</v>
      </c>
      <c r="E819" s="15" t="s">
        <v>117</v>
      </c>
      <c r="F819" s="32">
        <v>1920202590</v>
      </c>
      <c r="G819" s="27"/>
      <c r="H819" s="238">
        <f>SUM(H820:H824)</f>
        <v>1154</v>
      </c>
      <c r="I819" s="238">
        <f>SUM(I820:I824)</f>
        <v>1154</v>
      </c>
    </row>
    <row r="820" spans="2:9" ht="48" thickBot="1" x14ac:dyDescent="0.25">
      <c r="B820" s="5" t="s">
        <v>56</v>
      </c>
      <c r="C820" s="28" t="s">
        <v>161</v>
      </c>
      <c r="D820" s="7" t="s">
        <v>75</v>
      </c>
      <c r="E820" s="7" t="s">
        <v>117</v>
      </c>
      <c r="F820" s="37">
        <v>1920202590</v>
      </c>
      <c r="G820" s="28" t="s">
        <v>80</v>
      </c>
      <c r="H820" s="101">
        <v>320</v>
      </c>
      <c r="I820" s="101">
        <v>320</v>
      </c>
    </row>
    <row r="821" spans="2:9" ht="79.5" thickBot="1" x14ac:dyDescent="0.25">
      <c r="B821" s="39" t="s">
        <v>10</v>
      </c>
      <c r="C821" s="28" t="s">
        <v>161</v>
      </c>
      <c r="D821" s="7" t="s">
        <v>75</v>
      </c>
      <c r="E821" s="7" t="s">
        <v>117</v>
      </c>
      <c r="F821" s="37">
        <v>1920202590</v>
      </c>
      <c r="G821" s="7" t="s">
        <v>463</v>
      </c>
      <c r="H821" s="3">
        <v>96</v>
      </c>
      <c r="I821" s="3">
        <v>96</v>
      </c>
    </row>
    <row r="822" spans="2:9" ht="32.25" thickBot="1" x14ac:dyDescent="0.25">
      <c r="B822" s="39" t="s">
        <v>13</v>
      </c>
      <c r="C822" s="28" t="s">
        <v>161</v>
      </c>
      <c r="D822" s="7" t="s">
        <v>75</v>
      </c>
      <c r="E822" s="7" t="s">
        <v>117</v>
      </c>
      <c r="F822" s="37">
        <v>1920202590</v>
      </c>
      <c r="G822" s="7" t="s">
        <v>121</v>
      </c>
      <c r="H822" s="3">
        <v>160</v>
      </c>
      <c r="I822" s="3">
        <v>160</v>
      </c>
    </row>
    <row r="823" spans="2:9" ht="16.5" thickBot="1" x14ac:dyDescent="0.25">
      <c r="B823" s="39" t="s">
        <v>511</v>
      </c>
      <c r="C823" s="28" t="s">
        <v>161</v>
      </c>
      <c r="D823" s="7" t="s">
        <v>75</v>
      </c>
      <c r="E823" s="7" t="s">
        <v>117</v>
      </c>
      <c r="F823" s="37">
        <v>1920202590</v>
      </c>
      <c r="G823" s="7" t="s">
        <v>496</v>
      </c>
      <c r="H823" s="3">
        <v>480</v>
      </c>
      <c r="I823" s="3">
        <v>480</v>
      </c>
    </row>
    <row r="824" spans="2:9" ht="32.25" thickBot="1" x14ac:dyDescent="0.25">
      <c r="B824" s="216" t="s">
        <v>48</v>
      </c>
      <c r="C824" s="28" t="s">
        <v>161</v>
      </c>
      <c r="D824" s="7" t="s">
        <v>75</v>
      </c>
      <c r="E824" s="7" t="s">
        <v>117</v>
      </c>
      <c r="F824" s="37">
        <v>1920202590</v>
      </c>
      <c r="G824" s="7" t="s">
        <v>120</v>
      </c>
      <c r="H824" s="3">
        <v>98</v>
      </c>
      <c r="I824" s="3">
        <v>98</v>
      </c>
    </row>
    <row r="825" spans="2:9" ht="142.5" thickBot="1" x14ac:dyDescent="0.25">
      <c r="B825" s="114" t="s">
        <v>64</v>
      </c>
      <c r="C825" s="26" t="s">
        <v>161</v>
      </c>
      <c r="D825" s="8" t="s">
        <v>75</v>
      </c>
      <c r="E825" s="8" t="s">
        <v>117</v>
      </c>
      <c r="F825" s="4">
        <v>1920206590</v>
      </c>
      <c r="G825" s="2"/>
      <c r="H825" s="1">
        <f>SUM(H826:H828)</f>
        <v>12751</v>
      </c>
      <c r="I825" s="1">
        <f>SUM(I826:I828)</f>
        <v>12751</v>
      </c>
    </row>
    <row r="826" spans="2:9" ht="48" thickBot="1" x14ac:dyDescent="0.25">
      <c r="B826" s="5" t="s">
        <v>56</v>
      </c>
      <c r="C826" s="28" t="s">
        <v>161</v>
      </c>
      <c r="D826" s="7" t="s">
        <v>75</v>
      </c>
      <c r="E826" s="7" t="s">
        <v>117</v>
      </c>
      <c r="F826" s="3">
        <v>1920206590</v>
      </c>
      <c r="G826" s="3">
        <v>111</v>
      </c>
      <c r="H826" s="3">
        <v>9658</v>
      </c>
      <c r="I826" s="3">
        <v>9658</v>
      </c>
    </row>
    <row r="827" spans="2:9" ht="79.5" thickBot="1" x14ac:dyDescent="0.25">
      <c r="B827" s="39" t="s">
        <v>10</v>
      </c>
      <c r="C827" s="28" t="s">
        <v>161</v>
      </c>
      <c r="D827" s="7" t="s">
        <v>75</v>
      </c>
      <c r="E827" s="7" t="s">
        <v>117</v>
      </c>
      <c r="F827" s="3">
        <v>1920206590</v>
      </c>
      <c r="G827" s="3">
        <v>119</v>
      </c>
      <c r="H827" s="3">
        <v>2917</v>
      </c>
      <c r="I827" s="3">
        <v>2917</v>
      </c>
    </row>
    <row r="828" spans="2:9" ht="32.25" thickBot="1" x14ac:dyDescent="0.25">
      <c r="B828" s="39" t="s">
        <v>13</v>
      </c>
      <c r="C828" s="28" t="s">
        <v>161</v>
      </c>
      <c r="D828" s="7" t="s">
        <v>75</v>
      </c>
      <c r="E828" s="7" t="s">
        <v>117</v>
      </c>
      <c r="F828" s="3">
        <v>1920206590</v>
      </c>
      <c r="G828" s="3">
        <v>244</v>
      </c>
      <c r="H828" s="3">
        <v>176</v>
      </c>
      <c r="I828" s="3">
        <v>176</v>
      </c>
    </row>
    <row r="829" spans="2:9" ht="95.25" thickBot="1" x14ac:dyDescent="0.25">
      <c r="B829" s="265" t="s">
        <v>531</v>
      </c>
      <c r="C829" s="160" t="s">
        <v>161</v>
      </c>
      <c r="D829" s="132" t="s">
        <v>75</v>
      </c>
      <c r="E829" s="132" t="s">
        <v>117</v>
      </c>
      <c r="F829" s="143" t="s">
        <v>535</v>
      </c>
      <c r="G829" s="131"/>
      <c r="H829" s="131">
        <f>SUM(H830:H831)</f>
        <v>859.31999999999994</v>
      </c>
      <c r="I829" s="131">
        <f>SUM(I830:I831)</f>
        <v>924.42</v>
      </c>
    </row>
    <row r="830" spans="2:9" ht="48" thickBot="1" x14ac:dyDescent="0.25">
      <c r="B830" s="39" t="s">
        <v>229</v>
      </c>
      <c r="C830" s="28" t="s">
        <v>161</v>
      </c>
      <c r="D830" s="7" t="s">
        <v>75</v>
      </c>
      <c r="E830" s="7" t="s">
        <v>117</v>
      </c>
      <c r="F830" s="147" t="s">
        <v>535</v>
      </c>
      <c r="G830" s="3">
        <v>111</v>
      </c>
      <c r="H830" s="3">
        <v>660</v>
      </c>
      <c r="I830" s="3">
        <v>710</v>
      </c>
    </row>
    <row r="831" spans="2:9" ht="79.5" thickBot="1" x14ac:dyDescent="0.25">
      <c r="B831" s="39" t="s">
        <v>10</v>
      </c>
      <c r="C831" s="28" t="s">
        <v>161</v>
      </c>
      <c r="D831" s="7" t="s">
        <v>75</v>
      </c>
      <c r="E831" s="7" t="s">
        <v>117</v>
      </c>
      <c r="F831" s="147" t="s">
        <v>535</v>
      </c>
      <c r="G831" s="3">
        <v>119</v>
      </c>
      <c r="H831" s="3">
        <v>199.32</v>
      </c>
      <c r="I831" s="3">
        <v>214.42</v>
      </c>
    </row>
    <row r="832" spans="2:9" ht="79.5" thickBot="1" x14ac:dyDescent="0.25">
      <c r="B832" s="120" t="s">
        <v>533</v>
      </c>
      <c r="C832" s="266" t="s">
        <v>161</v>
      </c>
      <c r="D832" s="266" t="s">
        <v>75</v>
      </c>
      <c r="E832" s="266" t="s">
        <v>117</v>
      </c>
      <c r="F832" s="143" t="s">
        <v>534</v>
      </c>
      <c r="G832" s="267"/>
      <c r="H832" s="267">
        <v>654.54999999999995</v>
      </c>
      <c r="I832" s="267">
        <v>654.54999999999995</v>
      </c>
    </row>
    <row r="833" spans="2:9" ht="32.25" thickBot="1" x14ac:dyDescent="0.25">
      <c r="B833" s="39" t="s">
        <v>13</v>
      </c>
      <c r="C833" s="28" t="s">
        <v>161</v>
      </c>
      <c r="D833" s="7" t="s">
        <v>75</v>
      </c>
      <c r="E833" s="7" t="s">
        <v>117</v>
      </c>
      <c r="F833" s="147" t="s">
        <v>534</v>
      </c>
      <c r="G833" s="3">
        <v>244</v>
      </c>
      <c r="H833" s="268">
        <v>654.54999999999995</v>
      </c>
      <c r="I833" s="268">
        <v>654.54999999999995</v>
      </c>
    </row>
    <row r="834" spans="2:9" ht="32.25" thickBot="1" x14ac:dyDescent="0.25">
      <c r="B834" s="100" t="s">
        <v>162</v>
      </c>
      <c r="C834" s="98" t="s">
        <v>164</v>
      </c>
      <c r="D834" s="98" t="s">
        <v>75</v>
      </c>
      <c r="E834" s="98" t="s">
        <v>117</v>
      </c>
      <c r="F834" s="98"/>
      <c r="G834" s="98"/>
      <c r="H834" s="244">
        <f>SUM(H849+H842+H835+H846)</f>
        <v>14748.832999999999</v>
      </c>
      <c r="I834" s="244">
        <f>SUM(I849+I842+I835+I846)</f>
        <v>14748.07</v>
      </c>
    </row>
    <row r="835" spans="2:9" ht="16.5" thickBot="1" x14ac:dyDescent="0.25">
      <c r="B835" s="31"/>
      <c r="C835" s="26" t="s">
        <v>164</v>
      </c>
      <c r="D835" s="15" t="s">
        <v>75</v>
      </c>
      <c r="E835" s="15" t="s">
        <v>117</v>
      </c>
      <c r="F835" s="32">
        <v>1920202590</v>
      </c>
      <c r="G835" s="27"/>
      <c r="H835" s="238">
        <f>SUM(H836:H841)</f>
        <v>719.36300000000006</v>
      </c>
      <c r="I835" s="238">
        <f>SUM(I836:I841)</f>
        <v>653.5</v>
      </c>
    </row>
    <row r="836" spans="2:9" ht="48" thickBot="1" x14ac:dyDescent="0.25">
      <c r="B836" s="5" t="s">
        <v>56</v>
      </c>
      <c r="C836" s="28" t="s">
        <v>164</v>
      </c>
      <c r="D836" s="7" t="s">
        <v>75</v>
      </c>
      <c r="E836" s="7" t="s">
        <v>117</v>
      </c>
      <c r="F836" s="37">
        <v>1920202590</v>
      </c>
      <c r="G836" s="28" t="s">
        <v>80</v>
      </c>
      <c r="H836" s="101">
        <v>290</v>
      </c>
      <c r="I836" s="101">
        <v>290</v>
      </c>
    </row>
    <row r="837" spans="2:9" ht="79.5" thickBot="1" x14ac:dyDescent="0.25">
      <c r="B837" s="39" t="s">
        <v>10</v>
      </c>
      <c r="C837" s="28" t="s">
        <v>164</v>
      </c>
      <c r="D837" s="7" t="s">
        <v>75</v>
      </c>
      <c r="E837" s="7" t="s">
        <v>117</v>
      </c>
      <c r="F837" s="37">
        <v>1920202590</v>
      </c>
      <c r="G837" s="28" t="s">
        <v>463</v>
      </c>
      <c r="H837" s="101">
        <v>87</v>
      </c>
      <c r="I837" s="101">
        <v>87</v>
      </c>
    </row>
    <row r="838" spans="2:9" ht="32.25" thickBot="1" x14ac:dyDescent="0.25">
      <c r="B838" s="39" t="s">
        <v>13</v>
      </c>
      <c r="C838" s="28" t="s">
        <v>164</v>
      </c>
      <c r="D838" s="7" t="s">
        <v>75</v>
      </c>
      <c r="E838" s="7" t="s">
        <v>117</v>
      </c>
      <c r="F838" s="37">
        <v>1920202590</v>
      </c>
      <c r="G838" s="7" t="s">
        <v>121</v>
      </c>
      <c r="H838" s="3">
        <v>92</v>
      </c>
      <c r="I838" s="3">
        <v>92</v>
      </c>
    </row>
    <row r="839" spans="2:9" ht="16.5" thickBot="1" x14ac:dyDescent="0.25">
      <c r="B839" s="39" t="s">
        <v>511</v>
      </c>
      <c r="C839" s="28" t="s">
        <v>164</v>
      </c>
      <c r="D839" s="7" t="s">
        <v>75</v>
      </c>
      <c r="E839" s="7" t="s">
        <v>117</v>
      </c>
      <c r="F839" s="37">
        <v>1920202590</v>
      </c>
      <c r="G839" s="7" t="s">
        <v>496</v>
      </c>
      <c r="H839" s="3">
        <v>150</v>
      </c>
      <c r="I839" s="3">
        <v>150</v>
      </c>
    </row>
    <row r="840" spans="2:9" ht="48" thickBot="1" x14ac:dyDescent="0.25">
      <c r="B840" s="116" t="s">
        <v>483</v>
      </c>
      <c r="C840" s="160" t="s">
        <v>164</v>
      </c>
      <c r="D840" s="132" t="s">
        <v>75</v>
      </c>
      <c r="E840" s="132" t="s">
        <v>117</v>
      </c>
      <c r="F840" s="245">
        <v>1920202590</v>
      </c>
      <c r="G840" s="132" t="s">
        <v>484</v>
      </c>
      <c r="H840" s="131">
        <v>65.863</v>
      </c>
      <c r="I840" s="131"/>
    </row>
    <row r="841" spans="2:9" ht="32.25" thickBot="1" x14ac:dyDescent="0.25">
      <c r="B841" s="216" t="s">
        <v>48</v>
      </c>
      <c r="C841" s="28" t="s">
        <v>164</v>
      </c>
      <c r="D841" s="7" t="s">
        <v>75</v>
      </c>
      <c r="E841" s="7" t="s">
        <v>117</v>
      </c>
      <c r="F841" s="37">
        <v>1920202590</v>
      </c>
      <c r="G841" s="7" t="s">
        <v>120</v>
      </c>
      <c r="H841" s="3">
        <v>34.5</v>
      </c>
      <c r="I841" s="3">
        <v>34.5</v>
      </c>
    </row>
    <row r="842" spans="2:9" ht="142.5" thickBot="1" x14ac:dyDescent="0.25">
      <c r="B842" s="114" t="s">
        <v>64</v>
      </c>
      <c r="C842" s="26" t="s">
        <v>164</v>
      </c>
      <c r="D842" s="8" t="s">
        <v>75</v>
      </c>
      <c r="E842" s="8" t="s">
        <v>117</v>
      </c>
      <c r="F842" s="4">
        <v>1920206590</v>
      </c>
      <c r="G842" s="2"/>
      <c r="H842" s="1">
        <f>SUM(H843:H845)</f>
        <v>12665</v>
      </c>
      <c r="I842" s="1">
        <f>SUM(I843:I845)</f>
        <v>12665</v>
      </c>
    </row>
    <row r="843" spans="2:9" ht="48" thickBot="1" x14ac:dyDescent="0.25">
      <c r="B843" s="5" t="s">
        <v>56</v>
      </c>
      <c r="C843" s="28" t="s">
        <v>164</v>
      </c>
      <c r="D843" s="7" t="s">
        <v>75</v>
      </c>
      <c r="E843" s="7" t="s">
        <v>117</v>
      </c>
      <c r="F843" s="3">
        <v>1920206590</v>
      </c>
      <c r="G843" s="3">
        <v>111</v>
      </c>
      <c r="H843" s="3">
        <v>9605</v>
      </c>
      <c r="I843" s="3">
        <v>9605</v>
      </c>
    </row>
    <row r="844" spans="2:9" ht="79.5" thickBot="1" x14ac:dyDescent="0.25">
      <c r="B844" s="39" t="s">
        <v>10</v>
      </c>
      <c r="C844" s="28" t="s">
        <v>164</v>
      </c>
      <c r="D844" s="7" t="s">
        <v>75</v>
      </c>
      <c r="E844" s="7" t="s">
        <v>117</v>
      </c>
      <c r="F844" s="3">
        <v>1920206590</v>
      </c>
      <c r="G844" s="3">
        <v>119</v>
      </c>
      <c r="H844" s="3">
        <v>2901</v>
      </c>
      <c r="I844" s="3">
        <v>2901</v>
      </c>
    </row>
    <row r="845" spans="2:9" ht="32.25" thickBot="1" x14ac:dyDescent="0.25">
      <c r="B845" s="39" t="s">
        <v>13</v>
      </c>
      <c r="C845" s="28" t="s">
        <v>164</v>
      </c>
      <c r="D845" s="7" t="s">
        <v>75</v>
      </c>
      <c r="E845" s="7" t="s">
        <v>117</v>
      </c>
      <c r="F845" s="3">
        <v>1920206590</v>
      </c>
      <c r="G845" s="3">
        <v>244</v>
      </c>
      <c r="H845" s="3">
        <v>159</v>
      </c>
      <c r="I845" s="3">
        <v>159</v>
      </c>
    </row>
    <row r="846" spans="2:9" ht="95.25" thickBot="1" x14ac:dyDescent="0.25">
      <c r="B846" s="265" t="s">
        <v>531</v>
      </c>
      <c r="C846" s="160" t="s">
        <v>164</v>
      </c>
      <c r="D846" s="132" t="s">
        <v>75</v>
      </c>
      <c r="E846" s="132" t="s">
        <v>117</v>
      </c>
      <c r="F846" s="143" t="s">
        <v>535</v>
      </c>
      <c r="G846" s="131"/>
      <c r="H846" s="131">
        <f>SUM(H847:H848)</f>
        <v>859.31999999999994</v>
      </c>
      <c r="I846" s="131">
        <f>SUM(I847:I848)</f>
        <v>924.42</v>
      </c>
    </row>
    <row r="847" spans="2:9" ht="48" thickBot="1" x14ac:dyDescent="0.25">
      <c r="B847" s="39" t="s">
        <v>229</v>
      </c>
      <c r="C847" s="28" t="s">
        <v>164</v>
      </c>
      <c r="D847" s="7" t="s">
        <v>75</v>
      </c>
      <c r="E847" s="7" t="s">
        <v>117</v>
      </c>
      <c r="F847" s="147" t="s">
        <v>535</v>
      </c>
      <c r="G847" s="3">
        <v>111</v>
      </c>
      <c r="H847" s="3">
        <v>660</v>
      </c>
      <c r="I847" s="3">
        <v>710</v>
      </c>
    </row>
    <row r="848" spans="2:9" ht="79.5" thickBot="1" x14ac:dyDescent="0.25">
      <c r="B848" s="39" t="s">
        <v>10</v>
      </c>
      <c r="C848" s="28" t="s">
        <v>164</v>
      </c>
      <c r="D848" s="7" t="s">
        <v>75</v>
      </c>
      <c r="E848" s="7" t="s">
        <v>117</v>
      </c>
      <c r="F848" s="147" t="s">
        <v>535</v>
      </c>
      <c r="G848" s="3">
        <v>119</v>
      </c>
      <c r="H848" s="3">
        <v>199.32</v>
      </c>
      <c r="I848" s="3">
        <v>214.42</v>
      </c>
    </row>
    <row r="849" spans="2:9" ht="79.5" thickBot="1" x14ac:dyDescent="0.25">
      <c r="B849" s="120" t="s">
        <v>533</v>
      </c>
      <c r="C849" s="266" t="s">
        <v>164</v>
      </c>
      <c r="D849" s="266" t="s">
        <v>75</v>
      </c>
      <c r="E849" s="266" t="s">
        <v>117</v>
      </c>
      <c r="F849" s="143" t="s">
        <v>534</v>
      </c>
      <c r="G849" s="267"/>
      <c r="H849" s="267">
        <v>505.15</v>
      </c>
      <c r="I849" s="267">
        <v>505.15</v>
      </c>
    </row>
    <row r="850" spans="2:9" ht="32.25" thickBot="1" x14ac:dyDescent="0.25">
      <c r="B850" s="39" t="s">
        <v>13</v>
      </c>
      <c r="C850" s="28" t="s">
        <v>164</v>
      </c>
      <c r="D850" s="7" t="s">
        <v>75</v>
      </c>
      <c r="E850" s="7" t="s">
        <v>117</v>
      </c>
      <c r="F850" s="147" t="s">
        <v>534</v>
      </c>
      <c r="G850" s="3">
        <v>244</v>
      </c>
      <c r="H850" s="268">
        <v>505.15</v>
      </c>
      <c r="I850" s="268">
        <v>505.15</v>
      </c>
    </row>
    <row r="851" spans="2:9" ht="32.25" thickBot="1" x14ac:dyDescent="0.25">
      <c r="B851" s="23" t="s">
        <v>66</v>
      </c>
      <c r="C851" s="29" t="s">
        <v>178</v>
      </c>
      <c r="D851" s="24" t="s">
        <v>75</v>
      </c>
      <c r="E851" s="24" t="s">
        <v>111</v>
      </c>
      <c r="F851" s="30">
        <v>1930606590</v>
      </c>
      <c r="G851" s="30"/>
      <c r="H851" s="25">
        <f>SUM(H852+H858)</f>
        <v>10293</v>
      </c>
      <c r="I851" s="25">
        <f>SUM(I852+I858)</f>
        <v>10293</v>
      </c>
    </row>
    <row r="852" spans="2:9" ht="16.5" thickBot="1" x14ac:dyDescent="0.25">
      <c r="B852" s="161" t="s">
        <v>167</v>
      </c>
      <c r="C852" s="162" t="s">
        <v>166</v>
      </c>
      <c r="D852" s="162" t="s">
        <v>75</v>
      </c>
      <c r="E852" s="162" t="s">
        <v>111</v>
      </c>
      <c r="F852" s="163"/>
      <c r="G852" s="163"/>
      <c r="H852" s="165">
        <f>SUM(H853:H857)</f>
        <v>5239</v>
      </c>
      <c r="I852" s="165">
        <f>SUM(I853:I857)</f>
        <v>5239</v>
      </c>
    </row>
    <row r="853" spans="2:9" ht="48" thickBot="1" x14ac:dyDescent="0.25">
      <c r="B853" s="5" t="s">
        <v>56</v>
      </c>
      <c r="C853" s="28" t="s">
        <v>166</v>
      </c>
      <c r="D853" s="7" t="s">
        <v>75</v>
      </c>
      <c r="E853" s="7" t="s">
        <v>111</v>
      </c>
      <c r="F853" s="3">
        <v>1930606590</v>
      </c>
      <c r="G853" s="3">
        <v>111</v>
      </c>
      <c r="H853" s="3">
        <v>3550</v>
      </c>
      <c r="I853" s="3">
        <v>3550</v>
      </c>
    </row>
    <row r="854" spans="2:9" ht="79.5" thickBot="1" x14ac:dyDescent="0.25">
      <c r="B854" s="39" t="s">
        <v>10</v>
      </c>
      <c r="C854" s="28" t="s">
        <v>166</v>
      </c>
      <c r="D854" s="7" t="s">
        <v>75</v>
      </c>
      <c r="E854" s="7" t="s">
        <v>111</v>
      </c>
      <c r="F854" s="3">
        <v>1930606590</v>
      </c>
      <c r="G854" s="3">
        <v>119</v>
      </c>
      <c r="H854" s="3">
        <v>1072</v>
      </c>
      <c r="I854" s="3">
        <v>1072</v>
      </c>
    </row>
    <row r="855" spans="2:9" ht="32.25" thickBot="1" x14ac:dyDescent="0.25">
      <c r="B855" s="39" t="s">
        <v>13</v>
      </c>
      <c r="C855" s="28" t="s">
        <v>166</v>
      </c>
      <c r="D855" s="7" t="s">
        <v>75</v>
      </c>
      <c r="E855" s="7" t="s">
        <v>111</v>
      </c>
      <c r="F855" s="3">
        <v>1930606590</v>
      </c>
      <c r="G855" s="3">
        <v>244</v>
      </c>
      <c r="H855" s="3">
        <v>59</v>
      </c>
      <c r="I855" s="3">
        <v>59</v>
      </c>
    </row>
    <row r="856" spans="2:9" ht="16.5" thickBot="1" x14ac:dyDescent="0.25">
      <c r="B856" s="39" t="s">
        <v>511</v>
      </c>
      <c r="C856" s="28" t="s">
        <v>166</v>
      </c>
      <c r="D856" s="7" t="s">
        <v>75</v>
      </c>
      <c r="E856" s="7" t="s">
        <v>111</v>
      </c>
      <c r="F856" s="3">
        <v>1930606590</v>
      </c>
      <c r="G856" s="3">
        <v>247</v>
      </c>
      <c r="H856" s="3">
        <v>228</v>
      </c>
      <c r="I856" s="3">
        <v>228</v>
      </c>
    </row>
    <row r="857" spans="2:9" ht="32.25" thickBot="1" x14ac:dyDescent="0.25">
      <c r="B857" s="216" t="s">
        <v>48</v>
      </c>
      <c r="C857" s="28" t="s">
        <v>166</v>
      </c>
      <c r="D857" s="7" t="s">
        <v>75</v>
      </c>
      <c r="E857" s="7" t="s">
        <v>111</v>
      </c>
      <c r="F857" s="3">
        <v>1930606590</v>
      </c>
      <c r="G857" s="3">
        <v>850</v>
      </c>
      <c r="H857" s="3">
        <v>330</v>
      </c>
      <c r="I857" s="3">
        <v>330</v>
      </c>
    </row>
    <row r="858" spans="2:9" ht="32.25" thickBot="1" x14ac:dyDescent="0.25">
      <c r="B858" s="161" t="s">
        <v>169</v>
      </c>
      <c r="C858" s="162" t="s">
        <v>168</v>
      </c>
      <c r="D858" s="162" t="s">
        <v>75</v>
      </c>
      <c r="E858" s="162" t="s">
        <v>111</v>
      </c>
      <c r="F858" s="163"/>
      <c r="G858" s="163"/>
      <c r="H858" s="164">
        <f>SUM(H859:H864)</f>
        <v>5054</v>
      </c>
      <c r="I858" s="164">
        <f>SUM(I859:I864)</f>
        <v>5054</v>
      </c>
    </row>
    <row r="859" spans="2:9" ht="48" thickBot="1" x14ac:dyDescent="0.25">
      <c r="B859" s="5" t="s">
        <v>56</v>
      </c>
      <c r="C859" s="28" t="s">
        <v>168</v>
      </c>
      <c r="D859" s="7" t="s">
        <v>75</v>
      </c>
      <c r="E859" s="7" t="s">
        <v>111</v>
      </c>
      <c r="F859" s="3">
        <v>1930606590</v>
      </c>
      <c r="G859" s="3">
        <v>111</v>
      </c>
      <c r="H859" s="3">
        <v>3630</v>
      </c>
      <c r="I859" s="3">
        <v>3630</v>
      </c>
    </row>
    <row r="860" spans="2:9" ht="16.5" thickBot="1" x14ac:dyDescent="0.25">
      <c r="B860" s="39" t="s">
        <v>348</v>
      </c>
      <c r="C860" s="28" t="s">
        <v>168</v>
      </c>
      <c r="D860" s="7" t="s">
        <v>75</v>
      </c>
      <c r="E860" s="7" t="s">
        <v>111</v>
      </c>
      <c r="F860" s="3">
        <v>1930606590</v>
      </c>
      <c r="G860" s="3">
        <v>112</v>
      </c>
      <c r="H860" s="3"/>
      <c r="I860" s="3"/>
    </row>
    <row r="861" spans="2:9" ht="79.5" thickBot="1" x14ac:dyDescent="0.25">
      <c r="B861" s="39" t="s">
        <v>10</v>
      </c>
      <c r="C861" s="28" t="s">
        <v>168</v>
      </c>
      <c r="D861" s="7" t="s">
        <v>75</v>
      </c>
      <c r="E861" s="7" t="s">
        <v>111</v>
      </c>
      <c r="F861" s="3">
        <v>1930606590</v>
      </c>
      <c r="G861" s="3">
        <v>119</v>
      </c>
      <c r="H861" s="3">
        <v>1098</v>
      </c>
      <c r="I861" s="3">
        <v>1098</v>
      </c>
    </row>
    <row r="862" spans="2:9" ht="32.25" thickBot="1" x14ac:dyDescent="0.25">
      <c r="B862" s="39" t="s">
        <v>13</v>
      </c>
      <c r="C862" s="28" t="s">
        <v>168</v>
      </c>
      <c r="D862" s="7" t="s">
        <v>75</v>
      </c>
      <c r="E862" s="7" t="s">
        <v>111</v>
      </c>
      <c r="F862" s="3">
        <v>1930606590</v>
      </c>
      <c r="G862" s="3">
        <v>244</v>
      </c>
      <c r="H862" s="3">
        <v>166</v>
      </c>
      <c r="I862" s="3">
        <v>166</v>
      </c>
    </row>
    <row r="863" spans="2:9" ht="16.5" thickBot="1" x14ac:dyDescent="0.25">
      <c r="B863" s="39" t="s">
        <v>511</v>
      </c>
      <c r="C863" s="28" t="s">
        <v>168</v>
      </c>
      <c r="D863" s="7" t="s">
        <v>75</v>
      </c>
      <c r="E863" s="7" t="s">
        <v>111</v>
      </c>
      <c r="F863" s="3">
        <v>1930606590</v>
      </c>
      <c r="G863" s="3">
        <v>247</v>
      </c>
      <c r="H863" s="3">
        <v>155</v>
      </c>
      <c r="I863" s="3">
        <v>155</v>
      </c>
    </row>
    <row r="864" spans="2:9" ht="32.25" thickBot="1" x14ac:dyDescent="0.25">
      <c r="B864" s="216" t="s">
        <v>48</v>
      </c>
      <c r="C864" s="28" t="s">
        <v>168</v>
      </c>
      <c r="D864" s="7" t="s">
        <v>75</v>
      </c>
      <c r="E864" s="7" t="s">
        <v>111</v>
      </c>
      <c r="F864" s="3">
        <v>1930606590</v>
      </c>
      <c r="G864" s="3">
        <v>850</v>
      </c>
      <c r="H864" s="3">
        <v>5</v>
      </c>
      <c r="I864" s="3">
        <v>5</v>
      </c>
    </row>
    <row r="865" spans="2:9" ht="32.25" thickBot="1" x14ac:dyDescent="0.25">
      <c r="B865" s="92" t="s">
        <v>28</v>
      </c>
      <c r="C865" s="95">
        <v>101</v>
      </c>
      <c r="D865" s="93" t="s">
        <v>75</v>
      </c>
      <c r="E865" s="93" t="s">
        <v>112</v>
      </c>
      <c r="F865" s="102"/>
      <c r="G865" s="102"/>
      <c r="H865" s="95">
        <f>SUM(H867+H868+H869+H871+H870)</f>
        <v>6063</v>
      </c>
      <c r="I865" s="95">
        <f>SUM(I867+I868+I869+I871+I870)</f>
        <v>6063</v>
      </c>
    </row>
    <row r="866" spans="2:9" ht="16.5" thickBot="1" x14ac:dyDescent="0.25">
      <c r="B866" s="92" t="s">
        <v>171</v>
      </c>
      <c r="C866" s="95">
        <v>101</v>
      </c>
      <c r="D866" s="93" t="s">
        <v>75</v>
      </c>
      <c r="E866" s="93" t="s">
        <v>112</v>
      </c>
      <c r="F866" s="95">
        <v>1921110590</v>
      </c>
      <c r="G866" s="102"/>
      <c r="H866" s="95">
        <f>SUM(H867:H871)</f>
        <v>6063</v>
      </c>
      <c r="I866" s="95">
        <f>SUM(I867:I871)</f>
        <v>6063</v>
      </c>
    </row>
    <row r="867" spans="2:9" ht="48" thickBot="1" x14ac:dyDescent="0.25">
      <c r="B867" s="5" t="s">
        <v>56</v>
      </c>
      <c r="C867" s="3">
        <v>101</v>
      </c>
      <c r="D867" s="7" t="s">
        <v>75</v>
      </c>
      <c r="E867" s="7" t="s">
        <v>112</v>
      </c>
      <c r="F867" s="3">
        <v>1921110590</v>
      </c>
      <c r="G867" s="3">
        <v>111</v>
      </c>
      <c r="H867" s="3">
        <v>4100</v>
      </c>
      <c r="I867" s="3">
        <v>4100</v>
      </c>
    </row>
    <row r="868" spans="2:9" ht="79.5" thickBot="1" x14ac:dyDescent="0.25">
      <c r="B868" s="39" t="s">
        <v>10</v>
      </c>
      <c r="C868" s="3">
        <v>101</v>
      </c>
      <c r="D868" s="7" t="s">
        <v>75</v>
      </c>
      <c r="E868" s="7" t="s">
        <v>112</v>
      </c>
      <c r="F868" s="3">
        <v>1921110590</v>
      </c>
      <c r="G868" s="3">
        <v>119</v>
      </c>
      <c r="H868" s="3">
        <v>1238</v>
      </c>
      <c r="I868" s="3">
        <v>1238</v>
      </c>
    </row>
    <row r="869" spans="2:9" ht="32.25" thickBot="1" x14ac:dyDescent="0.25">
      <c r="B869" s="39" t="s">
        <v>13</v>
      </c>
      <c r="C869" s="3">
        <v>101</v>
      </c>
      <c r="D869" s="7" t="s">
        <v>75</v>
      </c>
      <c r="E869" s="7" t="s">
        <v>112</v>
      </c>
      <c r="F869" s="3">
        <v>1921110590</v>
      </c>
      <c r="G869" s="3">
        <v>244</v>
      </c>
      <c r="H869" s="3">
        <v>185</v>
      </c>
      <c r="I869" s="3">
        <v>185</v>
      </c>
    </row>
    <row r="870" spans="2:9" ht="16.5" thickBot="1" x14ac:dyDescent="0.25">
      <c r="B870" s="39" t="s">
        <v>511</v>
      </c>
      <c r="C870" s="3">
        <v>101</v>
      </c>
      <c r="D870" s="7" t="s">
        <v>75</v>
      </c>
      <c r="E870" s="7" t="s">
        <v>112</v>
      </c>
      <c r="F870" s="3">
        <v>1921110590</v>
      </c>
      <c r="G870" s="3">
        <v>247</v>
      </c>
      <c r="H870" s="3">
        <v>530</v>
      </c>
      <c r="I870" s="3">
        <v>530</v>
      </c>
    </row>
    <row r="871" spans="2:9" ht="32.25" thickBot="1" x14ac:dyDescent="0.25">
      <c r="B871" s="216" t="s">
        <v>48</v>
      </c>
      <c r="C871" s="28" t="s">
        <v>170</v>
      </c>
      <c r="D871" s="7" t="s">
        <v>75</v>
      </c>
      <c r="E871" s="7" t="s">
        <v>112</v>
      </c>
      <c r="F871" s="3">
        <v>1921110590</v>
      </c>
      <c r="G871" s="3">
        <v>850</v>
      </c>
      <c r="H871" s="3">
        <v>10</v>
      </c>
      <c r="I871" s="3">
        <v>10</v>
      </c>
    </row>
    <row r="872" spans="2:9" ht="16.5" thickBot="1" x14ac:dyDescent="0.25">
      <c r="B872" s="92" t="s">
        <v>61</v>
      </c>
      <c r="C872" s="97" t="s">
        <v>178</v>
      </c>
      <c r="D872" s="93" t="s">
        <v>172</v>
      </c>
      <c r="E872" s="93"/>
      <c r="F872" s="94"/>
      <c r="G872" s="94"/>
      <c r="H872" s="95">
        <f>SUM(H873+H879+H889)</f>
        <v>33988</v>
      </c>
      <c r="I872" s="95">
        <f>SUM(I873+I879+I889)</f>
        <v>33988</v>
      </c>
    </row>
    <row r="873" spans="2:9" ht="16.5" thickBot="1" x14ac:dyDescent="0.25">
      <c r="B873" s="92" t="s">
        <v>259</v>
      </c>
      <c r="C873" s="97" t="s">
        <v>173</v>
      </c>
      <c r="D873" s="93" t="s">
        <v>172</v>
      </c>
      <c r="E873" s="93" t="s">
        <v>76</v>
      </c>
      <c r="F873" s="94"/>
      <c r="G873" s="94"/>
      <c r="H873" s="95">
        <f>SUM(H874:H878)</f>
        <v>18127</v>
      </c>
      <c r="I873" s="95">
        <f>SUM(I874:I878)</f>
        <v>18127</v>
      </c>
    </row>
    <row r="874" spans="2:9" ht="48" thickBot="1" x14ac:dyDescent="0.25">
      <c r="B874" s="5" t="s">
        <v>30</v>
      </c>
      <c r="C874" s="28" t="s">
        <v>173</v>
      </c>
      <c r="D874" s="7" t="s">
        <v>172</v>
      </c>
      <c r="E874" s="7" t="s">
        <v>76</v>
      </c>
      <c r="F874" s="3">
        <v>2020100590</v>
      </c>
      <c r="G874" s="3">
        <v>111</v>
      </c>
      <c r="H874" s="3">
        <v>13200</v>
      </c>
      <c r="I874" s="3">
        <v>13200</v>
      </c>
    </row>
    <row r="875" spans="2:9" ht="79.5" thickBot="1" x14ac:dyDescent="0.25">
      <c r="B875" s="39" t="s">
        <v>10</v>
      </c>
      <c r="C875" s="28" t="s">
        <v>173</v>
      </c>
      <c r="D875" s="7" t="s">
        <v>172</v>
      </c>
      <c r="E875" s="7" t="s">
        <v>76</v>
      </c>
      <c r="F875" s="3">
        <v>2020100590</v>
      </c>
      <c r="G875" s="3">
        <v>119</v>
      </c>
      <c r="H875" s="3">
        <v>3986</v>
      </c>
      <c r="I875" s="3">
        <v>3986</v>
      </c>
    </row>
    <row r="876" spans="2:9" ht="32.25" thickBot="1" x14ac:dyDescent="0.25">
      <c r="B876" s="39" t="s">
        <v>13</v>
      </c>
      <c r="C876" s="28" t="s">
        <v>173</v>
      </c>
      <c r="D876" s="7" t="s">
        <v>172</v>
      </c>
      <c r="E876" s="7" t="s">
        <v>76</v>
      </c>
      <c r="F876" s="3">
        <v>2020100590</v>
      </c>
      <c r="G876" s="3">
        <v>244</v>
      </c>
      <c r="H876" s="3">
        <v>535</v>
      </c>
      <c r="I876" s="3">
        <v>535</v>
      </c>
    </row>
    <row r="877" spans="2:9" ht="16.5" thickBot="1" x14ac:dyDescent="0.25">
      <c r="B877" s="39" t="s">
        <v>511</v>
      </c>
      <c r="C877" s="28" t="s">
        <v>173</v>
      </c>
      <c r="D877" s="7" t="s">
        <v>172</v>
      </c>
      <c r="E877" s="7" t="s">
        <v>76</v>
      </c>
      <c r="F877" s="3">
        <v>2020100590</v>
      </c>
      <c r="G877" s="3">
        <v>247</v>
      </c>
      <c r="H877" s="3">
        <v>140</v>
      </c>
      <c r="I877" s="3">
        <v>140</v>
      </c>
    </row>
    <row r="878" spans="2:9" ht="32.25" thickBot="1" x14ac:dyDescent="0.25">
      <c r="B878" s="216" t="s">
        <v>48</v>
      </c>
      <c r="C878" s="28" t="s">
        <v>173</v>
      </c>
      <c r="D878" s="7" t="s">
        <v>172</v>
      </c>
      <c r="E878" s="7" t="s">
        <v>76</v>
      </c>
      <c r="F878" s="3">
        <v>2020100590</v>
      </c>
      <c r="G878" s="3">
        <v>850</v>
      </c>
      <c r="H878" s="3">
        <v>266</v>
      </c>
      <c r="I878" s="3">
        <v>266</v>
      </c>
    </row>
    <row r="879" spans="2:9" ht="16.5" thickBot="1" x14ac:dyDescent="0.25">
      <c r="B879" s="92" t="s">
        <v>174</v>
      </c>
      <c r="C879" s="97" t="s">
        <v>175</v>
      </c>
      <c r="D879" s="93" t="s">
        <v>172</v>
      </c>
      <c r="E879" s="93" t="s">
        <v>76</v>
      </c>
      <c r="F879" s="94"/>
      <c r="G879" s="94"/>
      <c r="H879" s="95">
        <f>SUM(H880+H881+H882+H884+H885+H887+H883)</f>
        <v>11127</v>
      </c>
      <c r="I879" s="95">
        <f>SUM(I880+I881+I882+I884+I885+I887+I883)</f>
        <v>11127</v>
      </c>
    </row>
    <row r="880" spans="2:9" ht="48" thickBot="1" x14ac:dyDescent="0.25">
      <c r="B880" s="5" t="s">
        <v>30</v>
      </c>
      <c r="C880" s="28" t="s">
        <v>175</v>
      </c>
      <c r="D880" s="7" t="s">
        <v>172</v>
      </c>
      <c r="E880" s="7" t="s">
        <v>76</v>
      </c>
      <c r="F880" s="3">
        <v>2020500590</v>
      </c>
      <c r="G880" s="3">
        <v>111</v>
      </c>
      <c r="H880" s="3">
        <v>8200</v>
      </c>
      <c r="I880" s="3">
        <v>8200</v>
      </c>
    </row>
    <row r="881" spans="2:9" ht="79.5" thickBot="1" x14ac:dyDescent="0.25">
      <c r="B881" s="39" t="s">
        <v>10</v>
      </c>
      <c r="C881" s="28" t="s">
        <v>175</v>
      </c>
      <c r="D881" s="7" t="s">
        <v>172</v>
      </c>
      <c r="E881" s="7" t="s">
        <v>76</v>
      </c>
      <c r="F881" s="3">
        <v>2020500590</v>
      </c>
      <c r="G881" s="3">
        <v>119</v>
      </c>
      <c r="H881" s="3">
        <v>2476</v>
      </c>
      <c r="I881" s="3">
        <v>2476</v>
      </c>
    </row>
    <row r="882" spans="2:9" ht="32.25" thickBot="1" x14ac:dyDescent="0.25">
      <c r="B882" s="39" t="s">
        <v>13</v>
      </c>
      <c r="C882" s="28" t="s">
        <v>175</v>
      </c>
      <c r="D882" s="7" t="s">
        <v>172</v>
      </c>
      <c r="E882" s="7" t="s">
        <v>76</v>
      </c>
      <c r="F882" s="3">
        <v>2020500590</v>
      </c>
      <c r="G882" s="3">
        <v>244</v>
      </c>
      <c r="H882" s="3">
        <v>218</v>
      </c>
      <c r="I882" s="3">
        <v>218</v>
      </c>
    </row>
    <row r="883" spans="2:9" ht="16.5" thickBot="1" x14ac:dyDescent="0.25">
      <c r="B883" s="39" t="s">
        <v>511</v>
      </c>
      <c r="C883" s="28" t="s">
        <v>175</v>
      </c>
      <c r="D883" s="7" t="s">
        <v>172</v>
      </c>
      <c r="E883" s="7" t="s">
        <v>76</v>
      </c>
      <c r="F883" s="3">
        <v>2020500590</v>
      </c>
      <c r="G883" s="3">
        <v>247</v>
      </c>
      <c r="H883" s="3">
        <v>206</v>
      </c>
      <c r="I883" s="3">
        <v>206</v>
      </c>
    </row>
    <row r="884" spans="2:9" ht="32.25" thickBot="1" x14ac:dyDescent="0.25">
      <c r="B884" s="216" t="s">
        <v>48</v>
      </c>
      <c r="C884" s="28" t="s">
        <v>175</v>
      </c>
      <c r="D884" s="7" t="s">
        <v>172</v>
      </c>
      <c r="E884" s="7" t="s">
        <v>76</v>
      </c>
      <c r="F884" s="3">
        <v>2020500590</v>
      </c>
      <c r="G884" s="3">
        <v>850</v>
      </c>
      <c r="H884" s="3">
        <v>27</v>
      </c>
      <c r="I884" s="3">
        <v>27</v>
      </c>
    </row>
    <row r="885" spans="2:9" ht="95.25" hidden="1" thickBot="1" x14ac:dyDescent="0.25">
      <c r="B885" s="166" t="s">
        <v>443</v>
      </c>
      <c r="C885" s="167" t="s">
        <v>175</v>
      </c>
      <c r="D885" s="168" t="s">
        <v>172</v>
      </c>
      <c r="E885" s="168" t="s">
        <v>76</v>
      </c>
      <c r="F885" s="169" t="s">
        <v>444</v>
      </c>
      <c r="G885" s="144"/>
      <c r="H885" s="169"/>
      <c r="I885" s="169"/>
    </row>
    <row r="886" spans="2:9" ht="32.25" hidden="1" thickBot="1" x14ac:dyDescent="0.25">
      <c r="B886" s="39" t="s">
        <v>13</v>
      </c>
      <c r="C886" s="28" t="s">
        <v>175</v>
      </c>
      <c r="D886" s="7" t="s">
        <v>172</v>
      </c>
      <c r="E886" s="7" t="s">
        <v>76</v>
      </c>
      <c r="F886" s="20" t="s">
        <v>444</v>
      </c>
      <c r="G886" s="20">
        <v>244</v>
      </c>
      <c r="H886" s="20"/>
      <c r="I886" s="20"/>
    </row>
    <row r="887" spans="2:9" ht="48" hidden="1" thickBot="1" x14ac:dyDescent="0.25">
      <c r="B887" s="170" t="s">
        <v>445</v>
      </c>
      <c r="C887" s="167" t="s">
        <v>175</v>
      </c>
      <c r="D887" s="168" t="s">
        <v>172</v>
      </c>
      <c r="E887" s="168" t="s">
        <v>76</v>
      </c>
      <c r="F887" s="169" t="s">
        <v>446</v>
      </c>
      <c r="G887" s="144"/>
      <c r="H887" s="169"/>
      <c r="I887" s="169"/>
    </row>
    <row r="888" spans="2:9" ht="32.25" hidden="1" thickBot="1" x14ac:dyDescent="0.25">
      <c r="B888" s="39" t="s">
        <v>13</v>
      </c>
      <c r="C888" s="28" t="s">
        <v>175</v>
      </c>
      <c r="D888" s="7" t="s">
        <v>172</v>
      </c>
      <c r="E888" s="7" t="s">
        <v>76</v>
      </c>
      <c r="F888" s="20" t="s">
        <v>446</v>
      </c>
      <c r="G888" s="20">
        <v>244</v>
      </c>
      <c r="H888" s="20"/>
      <c r="I888" s="20"/>
    </row>
    <row r="889" spans="2:9" ht="16.5" thickBot="1" x14ac:dyDescent="0.25">
      <c r="B889" s="103" t="s">
        <v>176</v>
      </c>
      <c r="C889" s="97" t="s">
        <v>177</v>
      </c>
      <c r="D889" s="93" t="s">
        <v>172</v>
      </c>
      <c r="E889" s="93" t="s">
        <v>73</v>
      </c>
      <c r="F889" s="94"/>
      <c r="G889" s="94"/>
      <c r="H889" s="95">
        <f>SUM(H890:H894)</f>
        <v>4734</v>
      </c>
      <c r="I889" s="95">
        <f>SUM(I890:I894)</f>
        <v>4734</v>
      </c>
    </row>
    <row r="890" spans="2:9" ht="48" thickBot="1" x14ac:dyDescent="0.25">
      <c r="B890" s="5" t="s">
        <v>30</v>
      </c>
      <c r="C890" s="28" t="s">
        <v>177</v>
      </c>
      <c r="D890" s="7" t="s">
        <v>172</v>
      </c>
      <c r="E890" s="7" t="s">
        <v>73</v>
      </c>
      <c r="F890" s="3">
        <v>2030120000</v>
      </c>
      <c r="G890" s="3">
        <v>111</v>
      </c>
      <c r="H890" s="3">
        <v>3500</v>
      </c>
      <c r="I890" s="3">
        <v>3500</v>
      </c>
    </row>
    <row r="891" spans="2:9" ht="48" thickBot="1" x14ac:dyDescent="0.25">
      <c r="B891" s="5" t="s">
        <v>47</v>
      </c>
      <c r="C891" s="28" t="s">
        <v>177</v>
      </c>
      <c r="D891" s="7" t="s">
        <v>172</v>
      </c>
      <c r="E891" s="7" t="s">
        <v>73</v>
      </c>
      <c r="F891" s="3">
        <v>2030120000</v>
      </c>
      <c r="G891" s="3">
        <v>112</v>
      </c>
      <c r="H891" s="3">
        <v>29</v>
      </c>
      <c r="I891" s="3">
        <v>29</v>
      </c>
    </row>
    <row r="892" spans="2:9" ht="79.5" thickBot="1" x14ac:dyDescent="0.25">
      <c r="B892" s="39" t="s">
        <v>10</v>
      </c>
      <c r="C892" s="28" t="s">
        <v>177</v>
      </c>
      <c r="D892" s="7" t="s">
        <v>172</v>
      </c>
      <c r="E892" s="7" t="s">
        <v>73</v>
      </c>
      <c r="F892" s="3">
        <v>2030120000</v>
      </c>
      <c r="G892" s="3">
        <v>119</v>
      </c>
      <c r="H892" s="3">
        <v>1057</v>
      </c>
      <c r="I892" s="3">
        <v>1057</v>
      </c>
    </row>
    <row r="893" spans="2:9" ht="32.25" thickBot="1" x14ac:dyDescent="0.25">
      <c r="B893" s="39" t="s">
        <v>13</v>
      </c>
      <c r="C893" s="28" t="s">
        <v>177</v>
      </c>
      <c r="D893" s="7" t="s">
        <v>172</v>
      </c>
      <c r="E893" s="7" t="s">
        <v>73</v>
      </c>
      <c r="F893" s="3">
        <v>2030120000</v>
      </c>
      <c r="G893" s="3">
        <v>244</v>
      </c>
      <c r="H893" s="3">
        <v>143</v>
      </c>
      <c r="I893" s="3">
        <v>143</v>
      </c>
    </row>
    <row r="894" spans="2:9" ht="32.25" thickBot="1" x14ac:dyDescent="0.25">
      <c r="B894" s="216" t="s">
        <v>48</v>
      </c>
      <c r="C894" s="28" t="s">
        <v>177</v>
      </c>
      <c r="D894" s="7" t="s">
        <v>172</v>
      </c>
      <c r="E894" s="7" t="s">
        <v>73</v>
      </c>
      <c r="F894" s="3">
        <v>2030120000</v>
      </c>
      <c r="G894" s="3">
        <v>850</v>
      </c>
      <c r="H894" s="3">
        <v>5</v>
      </c>
      <c r="I894" s="3">
        <v>5</v>
      </c>
    </row>
    <row r="895" spans="2:9" ht="38.25" thickBot="1" x14ac:dyDescent="0.25">
      <c r="B895" s="261" t="s">
        <v>529</v>
      </c>
      <c r="C895" s="262" t="s">
        <v>177</v>
      </c>
      <c r="D895" s="262" t="s">
        <v>374</v>
      </c>
      <c r="E895" s="262"/>
      <c r="F895" s="163"/>
      <c r="G895" s="163"/>
      <c r="H895" s="164">
        <v>11005</v>
      </c>
      <c r="I895" s="164">
        <v>11005</v>
      </c>
    </row>
    <row r="896" spans="2:9" ht="19.5" thickBot="1" x14ac:dyDescent="0.25">
      <c r="B896" s="161" t="s">
        <v>39</v>
      </c>
      <c r="C896" s="262"/>
      <c r="D896" s="263" t="s">
        <v>374</v>
      </c>
      <c r="E896" s="263" t="s">
        <v>76</v>
      </c>
      <c r="F896" s="163"/>
      <c r="G896" s="163"/>
      <c r="H896" s="163">
        <v>11005</v>
      </c>
      <c r="I896" s="163">
        <v>11005</v>
      </c>
    </row>
    <row r="897" spans="2:9" ht="32.25" thickBot="1" x14ac:dyDescent="0.25">
      <c r="B897" s="161" t="s">
        <v>163</v>
      </c>
      <c r="C897" s="162" t="s">
        <v>165</v>
      </c>
      <c r="D897" s="162" t="s">
        <v>374</v>
      </c>
      <c r="E897" s="162" t="s">
        <v>76</v>
      </c>
      <c r="F897" s="163"/>
      <c r="G897" s="163"/>
      <c r="H897" s="164">
        <f>SUM(H898:H903)</f>
        <v>11005</v>
      </c>
      <c r="I897" s="164">
        <f>SUM(I898:I903)</f>
        <v>11005</v>
      </c>
    </row>
    <row r="898" spans="2:9" ht="48" thickBot="1" x14ac:dyDescent="0.25">
      <c r="B898" s="5" t="s">
        <v>56</v>
      </c>
      <c r="C898" s="28" t="s">
        <v>165</v>
      </c>
      <c r="D898" s="7" t="s">
        <v>374</v>
      </c>
      <c r="E898" s="7" t="s">
        <v>76</v>
      </c>
      <c r="F898" s="3">
        <v>1930606590</v>
      </c>
      <c r="G898" s="3">
        <v>111</v>
      </c>
      <c r="H898" s="3">
        <v>8000</v>
      </c>
      <c r="I898" s="3">
        <v>8000</v>
      </c>
    </row>
    <row r="899" spans="2:9" ht="48" thickBot="1" x14ac:dyDescent="0.25">
      <c r="B899" s="5" t="s">
        <v>47</v>
      </c>
      <c r="C899" s="28" t="s">
        <v>165</v>
      </c>
      <c r="D899" s="7" t="s">
        <v>374</v>
      </c>
      <c r="E899" s="7" t="s">
        <v>76</v>
      </c>
      <c r="F899" s="3">
        <v>1930606590</v>
      </c>
      <c r="G899" s="3">
        <v>112</v>
      </c>
      <c r="H899" s="3"/>
      <c r="I899" s="3"/>
    </row>
    <row r="900" spans="2:9" ht="79.5" thickBot="1" x14ac:dyDescent="0.25">
      <c r="B900" s="39" t="s">
        <v>10</v>
      </c>
      <c r="C900" s="28" t="s">
        <v>165</v>
      </c>
      <c r="D900" s="7" t="s">
        <v>374</v>
      </c>
      <c r="E900" s="7" t="s">
        <v>76</v>
      </c>
      <c r="F900" s="3">
        <v>1930606590</v>
      </c>
      <c r="G900" s="3">
        <v>119</v>
      </c>
      <c r="H900" s="3">
        <v>2416</v>
      </c>
      <c r="I900" s="3">
        <v>2416</v>
      </c>
    </row>
    <row r="901" spans="2:9" ht="32.25" thickBot="1" x14ac:dyDescent="0.25">
      <c r="B901" s="39" t="s">
        <v>13</v>
      </c>
      <c r="C901" s="28" t="s">
        <v>165</v>
      </c>
      <c r="D901" s="7" t="s">
        <v>374</v>
      </c>
      <c r="E901" s="7" t="s">
        <v>76</v>
      </c>
      <c r="F901" s="3">
        <v>1930606590</v>
      </c>
      <c r="G901" s="3">
        <v>244</v>
      </c>
      <c r="H901" s="3">
        <v>171</v>
      </c>
      <c r="I901" s="3">
        <v>171</v>
      </c>
    </row>
    <row r="902" spans="2:9" ht="16.5" thickBot="1" x14ac:dyDescent="0.25">
      <c r="B902" s="39" t="s">
        <v>511</v>
      </c>
      <c r="C902" s="28" t="s">
        <v>165</v>
      </c>
      <c r="D902" s="7" t="s">
        <v>374</v>
      </c>
      <c r="E902" s="7" t="s">
        <v>76</v>
      </c>
      <c r="F902" s="3">
        <v>1930606590</v>
      </c>
      <c r="G902" s="3">
        <v>247</v>
      </c>
      <c r="H902" s="3">
        <v>323</v>
      </c>
      <c r="I902" s="3">
        <v>323</v>
      </c>
    </row>
    <row r="903" spans="2:9" ht="32.25" thickBot="1" x14ac:dyDescent="0.25">
      <c r="B903" s="259" t="s">
        <v>48</v>
      </c>
      <c r="C903" s="28" t="s">
        <v>165</v>
      </c>
      <c r="D903" s="7" t="s">
        <v>374</v>
      </c>
      <c r="E903" s="7" t="s">
        <v>76</v>
      </c>
      <c r="F903" s="3">
        <v>1930606590</v>
      </c>
      <c r="G903" s="3">
        <v>850</v>
      </c>
      <c r="H903" s="3">
        <v>95</v>
      </c>
      <c r="I903" s="3">
        <v>95</v>
      </c>
    </row>
    <row r="904" spans="2:9" ht="16.5" thickBot="1" x14ac:dyDescent="0.25">
      <c r="B904" s="116" t="s">
        <v>67</v>
      </c>
      <c r="C904" s="118"/>
      <c r="D904" s="118"/>
      <c r="E904" s="118"/>
      <c r="F904" s="122"/>
      <c r="G904" s="118"/>
      <c r="H904" s="119">
        <f>SUM(H12+H118+H125+H132+H139+H872+H895)</f>
        <v>756211.83400000003</v>
      </c>
      <c r="I904" s="119">
        <f>SUM(I12+I118+I125+I132+I139+I872+I895)</f>
        <v>737738.77899999998</v>
      </c>
    </row>
  </sheetData>
  <mergeCells count="14">
    <mergeCell ref="H9:H10"/>
    <mergeCell ref="I9:I10"/>
    <mergeCell ref="B9:B10"/>
    <mergeCell ref="C9:C10"/>
    <mergeCell ref="D9:D10"/>
    <mergeCell ref="E9:E10"/>
    <mergeCell ref="F9:F10"/>
    <mergeCell ref="G9:G10"/>
    <mergeCell ref="B6:G6"/>
    <mergeCell ref="B7:H7"/>
    <mergeCell ref="C1:I1"/>
    <mergeCell ref="C2:I2"/>
    <mergeCell ref="C3:I3"/>
    <mergeCell ref="C4:I4"/>
  </mergeCells>
  <pageMargins left="0" right="0" top="0.35433070866141736" bottom="0.35433070866141736" header="0.31496062992125984" footer="0.31496062992125984"/>
  <pageSetup paperSize="9"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35"/>
  <sheetViews>
    <sheetView workbookViewId="0">
      <selection activeCell="B7" sqref="B7:G7"/>
    </sheetView>
  </sheetViews>
  <sheetFormatPr defaultRowHeight="12.75" x14ac:dyDescent="0.2"/>
  <cols>
    <col min="2" max="2" width="38" customWidth="1"/>
    <col min="4" max="4" width="7.85546875" customWidth="1"/>
    <col min="5" max="5" width="15.42578125" customWidth="1"/>
    <col min="7" max="7" width="17.140625" customWidth="1"/>
    <col min="9" max="9" width="10.42578125" bestFit="1" customWidth="1"/>
    <col min="10" max="10" width="22" customWidth="1"/>
  </cols>
  <sheetData>
    <row r="2" spans="2:7" ht="18.75" x14ac:dyDescent="0.2">
      <c r="B2" s="327" t="s">
        <v>542</v>
      </c>
      <c r="C2" s="327"/>
      <c r="D2" s="327"/>
      <c r="E2" s="327"/>
      <c r="F2" s="327"/>
      <c r="G2" s="327"/>
    </row>
    <row r="3" spans="2:7" ht="15.75" x14ac:dyDescent="0.2">
      <c r="B3" s="328" t="s">
        <v>179</v>
      </c>
      <c r="C3" s="328"/>
      <c r="D3" s="328"/>
      <c r="E3" s="328"/>
      <c r="F3" s="328"/>
      <c r="G3" s="328"/>
    </row>
    <row r="4" spans="2:7" ht="15.75" x14ac:dyDescent="0.2">
      <c r="B4" s="328" t="s">
        <v>180</v>
      </c>
      <c r="C4" s="328"/>
      <c r="D4" s="328"/>
      <c r="E4" s="328"/>
      <c r="F4" s="328"/>
      <c r="G4" s="328"/>
    </row>
    <row r="5" spans="2:7" ht="15.75" x14ac:dyDescent="0.2">
      <c r="B5" s="328" t="s">
        <v>602</v>
      </c>
      <c r="C5" s="328"/>
      <c r="D5" s="328"/>
      <c r="E5" s="328"/>
      <c r="F5" s="328"/>
      <c r="G5" s="328"/>
    </row>
    <row r="6" spans="2:7" ht="15.75" x14ac:dyDescent="0.2">
      <c r="B6" s="36"/>
    </row>
    <row r="7" spans="2:7" ht="18" x14ac:dyDescent="0.2">
      <c r="B7" s="329" t="s">
        <v>181</v>
      </c>
      <c r="C7" s="329"/>
      <c r="D7" s="329"/>
      <c r="E7" s="329"/>
      <c r="F7" s="329"/>
      <c r="G7" s="329"/>
    </row>
    <row r="8" spans="2:7" ht="55.5" customHeight="1" x14ac:dyDescent="0.2">
      <c r="B8" s="371" t="s">
        <v>490</v>
      </c>
      <c r="C8" s="371"/>
      <c r="D8" s="371"/>
      <c r="E8" s="371"/>
      <c r="F8" s="371"/>
      <c r="G8" s="371"/>
    </row>
    <row r="9" spans="2:7" ht="15.75" x14ac:dyDescent="0.2">
      <c r="B9" s="328"/>
      <c r="C9" s="328"/>
      <c r="D9" s="328"/>
      <c r="E9" s="328"/>
      <c r="F9" s="328"/>
      <c r="G9" s="328"/>
    </row>
    <row r="11" spans="2:7" ht="16.5" thickBot="1" x14ac:dyDescent="0.25">
      <c r="B11" s="383" t="s">
        <v>182</v>
      </c>
      <c r="C11" s="383"/>
      <c r="D11" s="383"/>
      <c r="E11" s="383"/>
      <c r="F11" s="383"/>
      <c r="G11" s="383"/>
    </row>
    <row r="12" spans="2:7" ht="15.75" x14ac:dyDescent="0.2">
      <c r="B12" s="107" t="s">
        <v>183</v>
      </c>
      <c r="C12" s="372" t="s">
        <v>1</v>
      </c>
      <c r="D12" s="372" t="s">
        <v>2</v>
      </c>
      <c r="E12" s="372" t="s">
        <v>3</v>
      </c>
      <c r="F12" s="372" t="s">
        <v>4</v>
      </c>
      <c r="G12" s="372" t="s">
        <v>260</v>
      </c>
    </row>
    <row r="13" spans="2:7" ht="16.5" thickBot="1" x14ac:dyDescent="0.25">
      <c r="B13" s="108" t="s">
        <v>184</v>
      </c>
      <c r="C13" s="373"/>
      <c r="D13" s="373"/>
      <c r="E13" s="373"/>
      <c r="F13" s="373"/>
      <c r="G13" s="373"/>
    </row>
    <row r="14" spans="2:7" ht="16.5" thickBot="1" x14ac:dyDescent="0.25">
      <c r="B14" s="108">
        <v>1</v>
      </c>
      <c r="C14" s="1">
        <v>2</v>
      </c>
      <c r="D14" s="1">
        <v>3</v>
      </c>
      <c r="E14" s="1">
        <v>4</v>
      </c>
      <c r="F14" s="1">
        <v>5</v>
      </c>
      <c r="G14" s="1">
        <v>8</v>
      </c>
    </row>
    <row r="15" spans="2:7" ht="30.75" thickBot="1" x14ac:dyDescent="0.25">
      <c r="B15" s="173" t="s">
        <v>6</v>
      </c>
      <c r="C15" s="174" t="s">
        <v>76</v>
      </c>
      <c r="D15" s="175"/>
      <c r="E15" s="176"/>
      <c r="F15" s="176"/>
      <c r="G15" s="177">
        <f>SUM(G16+G22+G43+G59+G61+G39)</f>
        <v>29850.699999999997</v>
      </c>
    </row>
    <row r="16" spans="2:7" ht="40.5" customHeight="1" thickBot="1" x14ac:dyDescent="0.25">
      <c r="B16" s="178" t="s">
        <v>185</v>
      </c>
      <c r="C16" s="174" t="s">
        <v>76</v>
      </c>
      <c r="D16" s="179" t="s">
        <v>117</v>
      </c>
      <c r="E16" s="176"/>
      <c r="F16" s="176"/>
      <c r="G16" s="122">
        <v>1534</v>
      </c>
    </row>
    <row r="17" spans="2:7" ht="48" thickBot="1" x14ac:dyDescent="0.25">
      <c r="B17" s="39" t="s">
        <v>186</v>
      </c>
      <c r="C17" s="45" t="s">
        <v>76</v>
      </c>
      <c r="D17" s="45" t="s">
        <v>117</v>
      </c>
      <c r="E17" s="106">
        <v>88</v>
      </c>
      <c r="F17" s="46"/>
      <c r="G17" s="3">
        <v>1534</v>
      </c>
    </row>
    <row r="18" spans="2:7" ht="16.5" thickBot="1" x14ac:dyDescent="0.25">
      <c r="B18" s="180" t="s">
        <v>8</v>
      </c>
      <c r="C18" s="174" t="s">
        <v>76</v>
      </c>
      <c r="D18" s="179" t="s">
        <v>117</v>
      </c>
      <c r="E18" s="143" t="s">
        <v>187</v>
      </c>
      <c r="F18" s="176"/>
      <c r="G18" s="131">
        <v>1534</v>
      </c>
    </row>
    <row r="19" spans="2:7" ht="30.75" thickBot="1" x14ac:dyDescent="0.25">
      <c r="B19" s="129" t="s">
        <v>188</v>
      </c>
      <c r="C19" s="45" t="s">
        <v>76</v>
      </c>
      <c r="D19" s="45" t="s">
        <v>117</v>
      </c>
      <c r="E19" s="106" t="s">
        <v>189</v>
      </c>
      <c r="F19" s="46"/>
      <c r="G19" s="3">
        <v>1534</v>
      </c>
    </row>
    <row r="20" spans="2:7" ht="30.75" thickBot="1" x14ac:dyDescent="0.25">
      <c r="B20" s="181" t="s">
        <v>448</v>
      </c>
      <c r="C20" s="45" t="s">
        <v>76</v>
      </c>
      <c r="D20" s="45" t="s">
        <v>117</v>
      </c>
      <c r="E20" s="106" t="s">
        <v>189</v>
      </c>
      <c r="F20" s="106">
        <v>121</v>
      </c>
      <c r="G20" s="3">
        <v>1178</v>
      </c>
    </row>
    <row r="21" spans="2:7" ht="45.75" thickBot="1" x14ac:dyDescent="0.25">
      <c r="B21" s="129" t="s">
        <v>449</v>
      </c>
      <c r="C21" s="45" t="s">
        <v>76</v>
      </c>
      <c r="D21" s="45" t="s">
        <v>117</v>
      </c>
      <c r="E21" s="106" t="s">
        <v>189</v>
      </c>
      <c r="F21" s="106">
        <v>129</v>
      </c>
      <c r="G21" s="3">
        <v>356</v>
      </c>
    </row>
    <row r="22" spans="2:7" ht="26.25" customHeight="1" thickBot="1" x14ac:dyDescent="0.25">
      <c r="B22" s="178" t="s">
        <v>11</v>
      </c>
      <c r="C22" s="174" t="s">
        <v>76</v>
      </c>
      <c r="D22" s="174" t="s">
        <v>73</v>
      </c>
      <c r="E22" s="176"/>
      <c r="F22" s="176"/>
      <c r="G22" s="194">
        <f>SUM(G23+G31)</f>
        <v>17711.3</v>
      </c>
    </row>
    <row r="23" spans="2:7" ht="32.25" thickBot="1" x14ac:dyDescent="0.25">
      <c r="B23" s="182" t="s">
        <v>190</v>
      </c>
      <c r="C23" s="174" t="s">
        <v>76</v>
      </c>
      <c r="D23" s="174" t="s">
        <v>73</v>
      </c>
      <c r="E23" s="183" t="s">
        <v>191</v>
      </c>
      <c r="F23" s="184"/>
      <c r="G23" s="194">
        <f>SUM(G25:G30)</f>
        <v>16967.3</v>
      </c>
    </row>
    <row r="24" spans="2:7" ht="30.75" thickBot="1" x14ac:dyDescent="0.25">
      <c r="B24" s="129" t="s">
        <v>188</v>
      </c>
      <c r="C24" s="45" t="s">
        <v>76</v>
      </c>
      <c r="D24" s="45" t="s">
        <v>73</v>
      </c>
      <c r="E24" s="106" t="s">
        <v>192</v>
      </c>
      <c r="F24" s="46"/>
      <c r="G24" s="63">
        <f>SUM(G25:G30)</f>
        <v>16967.3</v>
      </c>
    </row>
    <row r="25" spans="2:7" ht="45.75" thickBot="1" x14ac:dyDescent="0.25">
      <c r="B25" s="129" t="s">
        <v>193</v>
      </c>
      <c r="C25" s="45" t="s">
        <v>76</v>
      </c>
      <c r="D25" s="45" t="s">
        <v>73</v>
      </c>
      <c r="E25" s="106" t="s">
        <v>192</v>
      </c>
      <c r="F25" s="106">
        <v>121</v>
      </c>
      <c r="G25" s="63">
        <v>9400</v>
      </c>
    </row>
    <row r="26" spans="2:7" ht="30.75" thickBot="1" x14ac:dyDescent="0.25">
      <c r="B26" s="127" t="s">
        <v>206</v>
      </c>
      <c r="C26" s="45" t="s">
        <v>76</v>
      </c>
      <c r="D26" s="45" t="s">
        <v>73</v>
      </c>
      <c r="E26" s="106" t="s">
        <v>192</v>
      </c>
      <c r="F26" s="106">
        <v>122</v>
      </c>
      <c r="G26" s="63">
        <v>360</v>
      </c>
    </row>
    <row r="27" spans="2:7" ht="45.75" thickBot="1" x14ac:dyDescent="0.25">
      <c r="B27" s="129" t="s">
        <v>450</v>
      </c>
      <c r="C27" s="45" t="s">
        <v>76</v>
      </c>
      <c r="D27" s="45" t="s">
        <v>73</v>
      </c>
      <c r="E27" s="106" t="s">
        <v>192</v>
      </c>
      <c r="F27" s="106">
        <v>129</v>
      </c>
      <c r="G27" s="63">
        <v>2839</v>
      </c>
    </row>
    <row r="28" spans="2:7" ht="30.75" thickBot="1" x14ac:dyDescent="0.25">
      <c r="B28" s="129" t="s">
        <v>13</v>
      </c>
      <c r="C28" s="45" t="s">
        <v>76</v>
      </c>
      <c r="D28" s="45" t="s">
        <v>73</v>
      </c>
      <c r="E28" s="106" t="s">
        <v>192</v>
      </c>
      <c r="F28" s="106">
        <v>244</v>
      </c>
      <c r="G28" s="63">
        <v>3335</v>
      </c>
    </row>
    <row r="29" spans="2:7" ht="16.5" thickBot="1" x14ac:dyDescent="0.25">
      <c r="B29" s="39" t="s">
        <v>511</v>
      </c>
      <c r="C29" s="45" t="s">
        <v>76</v>
      </c>
      <c r="D29" s="45" t="s">
        <v>73</v>
      </c>
      <c r="E29" s="246" t="s">
        <v>192</v>
      </c>
      <c r="F29" s="246">
        <v>247</v>
      </c>
      <c r="G29" s="63">
        <v>227</v>
      </c>
    </row>
    <row r="30" spans="2:7" ht="32.25" thickBot="1" x14ac:dyDescent="0.25">
      <c r="B30" s="113" t="s">
        <v>48</v>
      </c>
      <c r="C30" s="45" t="s">
        <v>76</v>
      </c>
      <c r="D30" s="45" t="s">
        <v>73</v>
      </c>
      <c r="E30" s="106" t="s">
        <v>192</v>
      </c>
      <c r="F30" s="106">
        <v>850</v>
      </c>
      <c r="G30" s="63">
        <v>806.3</v>
      </c>
    </row>
    <row r="31" spans="2:7" ht="48" thickBot="1" x14ac:dyDescent="0.25">
      <c r="B31" s="120" t="s">
        <v>194</v>
      </c>
      <c r="C31" s="174" t="s">
        <v>76</v>
      </c>
      <c r="D31" s="174" t="s">
        <v>73</v>
      </c>
      <c r="E31" s="143">
        <v>99</v>
      </c>
      <c r="F31" s="176"/>
      <c r="G31" s="207">
        <f>SUM(G32+G35)</f>
        <v>744</v>
      </c>
    </row>
    <row r="32" spans="2:7" ht="95.25" thickBot="1" x14ac:dyDescent="0.25">
      <c r="B32" s="120" t="s">
        <v>195</v>
      </c>
      <c r="C32" s="174" t="s">
        <v>76</v>
      </c>
      <c r="D32" s="174" t="s">
        <v>73</v>
      </c>
      <c r="E32" s="183" t="s">
        <v>196</v>
      </c>
      <c r="F32" s="176"/>
      <c r="G32" s="194">
        <f>SUM(G33:G34)</f>
        <v>372</v>
      </c>
    </row>
    <row r="33" spans="2:7" ht="48" thickBot="1" x14ac:dyDescent="0.25">
      <c r="B33" s="39" t="s">
        <v>15</v>
      </c>
      <c r="C33" s="45" t="s">
        <v>76</v>
      </c>
      <c r="D33" s="45" t="s">
        <v>73</v>
      </c>
      <c r="E33" s="106" t="s">
        <v>196</v>
      </c>
      <c r="F33" s="106">
        <v>121</v>
      </c>
      <c r="G33" s="63">
        <v>286</v>
      </c>
    </row>
    <row r="34" spans="2:7" ht="79.5" thickBot="1" x14ac:dyDescent="0.25">
      <c r="B34" s="39" t="s">
        <v>10</v>
      </c>
      <c r="C34" s="45" t="s">
        <v>76</v>
      </c>
      <c r="D34" s="45" t="s">
        <v>73</v>
      </c>
      <c r="E34" s="106" t="s">
        <v>196</v>
      </c>
      <c r="F34" s="106">
        <v>129</v>
      </c>
      <c r="G34" s="63">
        <v>86</v>
      </c>
    </row>
    <row r="35" spans="2:7" ht="78.75" x14ac:dyDescent="0.2">
      <c r="B35" s="186" t="s">
        <v>261</v>
      </c>
      <c r="C35" s="375" t="s">
        <v>76</v>
      </c>
      <c r="D35" s="375" t="s">
        <v>73</v>
      </c>
      <c r="E35" s="377" t="s">
        <v>197</v>
      </c>
      <c r="F35" s="379"/>
      <c r="G35" s="381">
        <f>SUM(G37:G38)</f>
        <v>372</v>
      </c>
    </row>
    <row r="36" spans="2:7" ht="32.25" thickBot="1" x14ac:dyDescent="0.25">
      <c r="B36" s="120" t="s">
        <v>262</v>
      </c>
      <c r="C36" s="376"/>
      <c r="D36" s="376"/>
      <c r="E36" s="378"/>
      <c r="F36" s="380"/>
      <c r="G36" s="382"/>
    </row>
    <row r="37" spans="2:7" ht="48" thickBot="1" x14ac:dyDescent="0.25">
      <c r="B37" s="39" t="s">
        <v>15</v>
      </c>
      <c r="C37" s="45" t="s">
        <v>76</v>
      </c>
      <c r="D37" s="45" t="s">
        <v>73</v>
      </c>
      <c r="E37" s="106" t="s">
        <v>197</v>
      </c>
      <c r="F37" s="106">
        <v>121</v>
      </c>
      <c r="G37" s="208">
        <v>286</v>
      </c>
    </row>
    <row r="38" spans="2:7" ht="79.5" thickBot="1" x14ac:dyDescent="0.25">
      <c r="B38" s="39" t="s">
        <v>10</v>
      </c>
      <c r="C38" s="45" t="s">
        <v>76</v>
      </c>
      <c r="D38" s="45" t="s">
        <v>73</v>
      </c>
      <c r="E38" s="106" t="s">
        <v>197</v>
      </c>
      <c r="F38" s="106">
        <v>129</v>
      </c>
      <c r="G38" s="208">
        <v>86</v>
      </c>
    </row>
    <row r="39" spans="2:7" ht="16.5" thickBot="1" x14ac:dyDescent="0.3">
      <c r="B39" s="130" t="s">
        <v>349</v>
      </c>
      <c r="C39" s="174" t="s">
        <v>76</v>
      </c>
      <c r="D39" s="174" t="s">
        <v>74</v>
      </c>
      <c r="E39" s="143"/>
      <c r="F39" s="143"/>
      <c r="G39" s="209">
        <v>38.1</v>
      </c>
    </row>
    <row r="40" spans="2:7" ht="48" thickBot="1" x14ac:dyDescent="0.3">
      <c r="B40" s="49" t="s">
        <v>194</v>
      </c>
      <c r="C40" s="45" t="s">
        <v>76</v>
      </c>
      <c r="D40" s="45" t="s">
        <v>74</v>
      </c>
      <c r="E40" s="106">
        <v>99</v>
      </c>
      <c r="F40" s="106"/>
      <c r="G40" s="208">
        <v>38.1</v>
      </c>
    </row>
    <row r="41" spans="2:7" ht="111" thickBot="1" x14ac:dyDescent="0.3">
      <c r="B41" s="78" t="s">
        <v>350</v>
      </c>
      <c r="C41" s="45" t="s">
        <v>76</v>
      </c>
      <c r="D41" s="45" t="s">
        <v>74</v>
      </c>
      <c r="E41" s="106" t="s">
        <v>351</v>
      </c>
      <c r="F41" s="106"/>
      <c r="G41" s="208">
        <v>38.1</v>
      </c>
    </row>
    <row r="42" spans="2:7" ht="32.25" thickBot="1" x14ac:dyDescent="0.3">
      <c r="B42" s="49" t="s">
        <v>13</v>
      </c>
      <c r="C42" s="45" t="s">
        <v>76</v>
      </c>
      <c r="D42" s="45" t="s">
        <v>74</v>
      </c>
      <c r="E42" s="106" t="s">
        <v>351</v>
      </c>
      <c r="F42" s="106">
        <v>244</v>
      </c>
      <c r="G42" s="208">
        <v>38.1</v>
      </c>
    </row>
    <row r="43" spans="2:7" ht="48" thickBot="1" x14ac:dyDescent="0.25">
      <c r="B43" s="120" t="s">
        <v>198</v>
      </c>
      <c r="C43" s="174" t="s">
        <v>76</v>
      </c>
      <c r="D43" s="174" t="s">
        <v>114</v>
      </c>
      <c r="E43" s="176"/>
      <c r="F43" s="176"/>
      <c r="G43" s="133">
        <f>SUM(G44+G51)</f>
        <v>5559</v>
      </c>
    </row>
    <row r="44" spans="2:7" ht="32.25" thickBot="1" x14ac:dyDescent="0.25">
      <c r="B44" s="120" t="s">
        <v>18</v>
      </c>
      <c r="C44" s="174" t="s">
        <v>76</v>
      </c>
      <c r="D44" s="174" t="s">
        <v>114</v>
      </c>
      <c r="E44" s="183">
        <v>93</v>
      </c>
      <c r="F44" s="184"/>
      <c r="G44" s="122">
        <f>SUM(G47:G50)</f>
        <v>707</v>
      </c>
    </row>
    <row r="45" spans="2:7" ht="32.25" thickBot="1" x14ac:dyDescent="0.25">
      <c r="B45" s="113" t="s">
        <v>199</v>
      </c>
      <c r="C45" s="45" t="s">
        <v>76</v>
      </c>
      <c r="D45" s="45" t="s">
        <v>114</v>
      </c>
      <c r="E45" s="106" t="s">
        <v>200</v>
      </c>
      <c r="F45" s="46"/>
      <c r="G45" s="3">
        <f>SUM(G47:G50)</f>
        <v>707</v>
      </c>
    </row>
    <row r="46" spans="2:7" ht="48" thickBot="1" x14ac:dyDescent="0.25">
      <c r="B46" s="39" t="s">
        <v>188</v>
      </c>
      <c r="C46" s="45" t="s">
        <v>76</v>
      </c>
      <c r="D46" s="45" t="s">
        <v>114</v>
      </c>
      <c r="E46" s="106" t="s">
        <v>201</v>
      </c>
      <c r="F46" s="46"/>
      <c r="G46" s="3">
        <f>SUM(G47:G50)</f>
        <v>707</v>
      </c>
    </row>
    <row r="47" spans="2:7" ht="63.75" thickBot="1" x14ac:dyDescent="0.25">
      <c r="B47" s="39" t="s">
        <v>9</v>
      </c>
      <c r="C47" s="45" t="s">
        <v>76</v>
      </c>
      <c r="D47" s="45" t="s">
        <v>114</v>
      </c>
      <c r="E47" s="106" t="s">
        <v>201</v>
      </c>
      <c r="F47" s="106">
        <v>121</v>
      </c>
      <c r="G47" s="3">
        <v>482</v>
      </c>
    </row>
    <row r="48" spans="2:7" ht="30.75" thickBot="1" x14ac:dyDescent="0.25">
      <c r="B48" s="127" t="s">
        <v>206</v>
      </c>
      <c r="C48" s="45" t="s">
        <v>76</v>
      </c>
      <c r="D48" s="45" t="s">
        <v>114</v>
      </c>
      <c r="E48" s="234" t="s">
        <v>201</v>
      </c>
      <c r="F48" s="234">
        <v>122</v>
      </c>
      <c r="G48" s="3">
        <v>29</v>
      </c>
    </row>
    <row r="49" spans="2:7" ht="79.5" thickBot="1" x14ac:dyDescent="0.25">
      <c r="B49" s="39" t="s">
        <v>10</v>
      </c>
      <c r="C49" s="45" t="s">
        <v>76</v>
      </c>
      <c r="D49" s="45" t="s">
        <v>114</v>
      </c>
      <c r="E49" s="106" t="s">
        <v>201</v>
      </c>
      <c r="F49" s="106">
        <v>129</v>
      </c>
      <c r="G49" s="3">
        <v>146</v>
      </c>
    </row>
    <row r="50" spans="2:7" ht="32.25" thickBot="1" x14ac:dyDescent="0.3">
      <c r="B50" s="49" t="s">
        <v>13</v>
      </c>
      <c r="C50" s="45" t="s">
        <v>76</v>
      </c>
      <c r="D50" s="45" t="s">
        <v>114</v>
      </c>
      <c r="E50" s="106" t="s">
        <v>201</v>
      </c>
      <c r="F50" s="106">
        <v>244</v>
      </c>
      <c r="G50" s="3">
        <v>50</v>
      </c>
    </row>
    <row r="51" spans="2:7" ht="32.25" thickBot="1" x14ac:dyDescent="0.25">
      <c r="B51" s="120" t="s">
        <v>202</v>
      </c>
      <c r="C51" s="174" t="s">
        <v>76</v>
      </c>
      <c r="D51" s="174" t="s">
        <v>114</v>
      </c>
      <c r="E51" s="183">
        <v>99</v>
      </c>
      <c r="F51" s="176"/>
      <c r="G51" s="122">
        <f>SUM(G53:G58)</f>
        <v>4852</v>
      </c>
    </row>
    <row r="52" spans="2:7" ht="32.25" thickBot="1" x14ac:dyDescent="0.25">
      <c r="B52" s="39" t="s">
        <v>203</v>
      </c>
      <c r="C52" s="45" t="s">
        <v>76</v>
      </c>
      <c r="D52" s="45" t="s">
        <v>114</v>
      </c>
      <c r="E52" s="106" t="s">
        <v>204</v>
      </c>
      <c r="F52" s="46"/>
      <c r="G52" s="3">
        <f>SUM(G53:G58)</f>
        <v>4852</v>
      </c>
    </row>
    <row r="53" spans="2:7" ht="63.75" thickBot="1" x14ac:dyDescent="0.25">
      <c r="B53" s="39" t="s">
        <v>9</v>
      </c>
      <c r="C53" s="45" t="s">
        <v>76</v>
      </c>
      <c r="D53" s="45" t="s">
        <v>114</v>
      </c>
      <c r="E53" s="106" t="s">
        <v>205</v>
      </c>
      <c r="F53" s="106">
        <v>121</v>
      </c>
      <c r="G53" s="3">
        <v>3200</v>
      </c>
    </row>
    <row r="54" spans="2:7" ht="32.25" thickBot="1" x14ac:dyDescent="0.25">
      <c r="B54" s="5" t="s">
        <v>206</v>
      </c>
      <c r="C54" s="45" t="s">
        <v>76</v>
      </c>
      <c r="D54" s="45" t="s">
        <v>114</v>
      </c>
      <c r="E54" s="106" t="s">
        <v>205</v>
      </c>
      <c r="F54" s="106">
        <v>122</v>
      </c>
      <c r="G54" s="3">
        <v>30</v>
      </c>
    </row>
    <row r="55" spans="2:7" ht="79.5" thickBot="1" x14ac:dyDescent="0.25">
      <c r="B55" s="39" t="s">
        <v>10</v>
      </c>
      <c r="C55" s="45" t="s">
        <v>76</v>
      </c>
      <c r="D55" s="45" t="s">
        <v>114</v>
      </c>
      <c r="E55" s="106" t="s">
        <v>205</v>
      </c>
      <c r="F55" s="106">
        <v>129</v>
      </c>
      <c r="G55" s="3">
        <v>966</v>
      </c>
    </row>
    <row r="56" spans="2:7" ht="32.25" thickBot="1" x14ac:dyDescent="0.25">
      <c r="B56" s="39" t="s">
        <v>207</v>
      </c>
      <c r="C56" s="45" t="s">
        <v>76</v>
      </c>
      <c r="D56" s="45" t="s">
        <v>114</v>
      </c>
      <c r="E56" s="106" t="s">
        <v>205</v>
      </c>
      <c r="F56" s="106">
        <v>244</v>
      </c>
      <c r="G56" s="3">
        <v>513</v>
      </c>
    </row>
    <row r="57" spans="2:7" ht="16.5" thickBot="1" x14ac:dyDescent="0.25">
      <c r="B57" s="39" t="s">
        <v>511</v>
      </c>
      <c r="C57" s="45" t="s">
        <v>76</v>
      </c>
      <c r="D57" s="45" t="s">
        <v>114</v>
      </c>
      <c r="E57" s="246" t="s">
        <v>205</v>
      </c>
      <c r="F57" s="246">
        <v>247</v>
      </c>
      <c r="G57" s="3">
        <v>128</v>
      </c>
    </row>
    <row r="58" spans="2:7" ht="32.25" thickBot="1" x14ac:dyDescent="0.25">
      <c r="B58" s="113" t="s">
        <v>48</v>
      </c>
      <c r="C58" s="45" t="s">
        <v>76</v>
      </c>
      <c r="D58" s="45" t="s">
        <v>114</v>
      </c>
      <c r="E58" s="106" t="s">
        <v>205</v>
      </c>
      <c r="F58" s="106">
        <v>850</v>
      </c>
      <c r="G58" s="3">
        <v>15</v>
      </c>
    </row>
    <row r="59" spans="2:7" ht="16.5" thickBot="1" x14ac:dyDescent="0.25">
      <c r="B59" s="113" t="s">
        <v>336</v>
      </c>
      <c r="C59" s="48" t="s">
        <v>76</v>
      </c>
      <c r="D59" s="48" t="s">
        <v>374</v>
      </c>
      <c r="E59" s="106"/>
      <c r="F59" s="106"/>
      <c r="G59" s="3">
        <v>3000</v>
      </c>
    </row>
    <row r="60" spans="2:7" ht="16.5" thickBot="1" x14ac:dyDescent="0.25">
      <c r="B60" s="113" t="s">
        <v>376</v>
      </c>
      <c r="C60" s="48" t="s">
        <v>76</v>
      </c>
      <c r="D60" s="48" t="s">
        <v>374</v>
      </c>
      <c r="E60" s="106" t="s">
        <v>375</v>
      </c>
      <c r="F60" s="106">
        <v>870</v>
      </c>
      <c r="G60" s="3">
        <v>3000</v>
      </c>
    </row>
    <row r="61" spans="2:7" ht="32.25" thickBot="1" x14ac:dyDescent="0.25">
      <c r="B61" s="120" t="s">
        <v>19</v>
      </c>
      <c r="C61" s="174" t="s">
        <v>76</v>
      </c>
      <c r="D61" s="174">
        <v>13</v>
      </c>
      <c r="E61" s="176"/>
      <c r="F61" s="176"/>
      <c r="G61" s="133">
        <f>SUM(G64+G70+G68+G62)</f>
        <v>2008.3</v>
      </c>
    </row>
    <row r="62" spans="2:7" ht="16.5" thickBot="1" x14ac:dyDescent="0.25">
      <c r="B62" s="14" t="s">
        <v>465</v>
      </c>
      <c r="C62" s="232" t="s">
        <v>76</v>
      </c>
      <c r="D62" s="232" t="s">
        <v>380</v>
      </c>
      <c r="E62" s="231" t="s">
        <v>464</v>
      </c>
      <c r="F62" s="233"/>
      <c r="G62" s="32">
        <v>1300</v>
      </c>
    </row>
    <row r="63" spans="2:7" ht="32.25" thickBot="1" x14ac:dyDescent="0.25">
      <c r="B63" s="18" t="s">
        <v>43</v>
      </c>
      <c r="C63" s="232" t="s">
        <v>76</v>
      </c>
      <c r="D63" s="232" t="s">
        <v>380</v>
      </c>
      <c r="E63" s="231" t="s">
        <v>464</v>
      </c>
      <c r="F63" s="20">
        <v>611</v>
      </c>
      <c r="G63" s="32">
        <v>1300</v>
      </c>
    </row>
    <row r="64" spans="2:7" ht="63.75" thickBot="1" x14ac:dyDescent="0.25">
      <c r="B64" s="120" t="s">
        <v>598</v>
      </c>
      <c r="C64" s="174" t="s">
        <v>76</v>
      </c>
      <c r="D64" s="174">
        <v>13</v>
      </c>
      <c r="E64" s="131">
        <v>42</v>
      </c>
      <c r="F64" s="176"/>
      <c r="G64" s="133">
        <v>200</v>
      </c>
    </row>
    <row r="65" spans="2:7" ht="48" thickBot="1" x14ac:dyDescent="0.25">
      <c r="B65" s="51" t="s">
        <v>378</v>
      </c>
      <c r="C65" s="45" t="s">
        <v>76</v>
      </c>
      <c r="D65" s="45">
        <v>13</v>
      </c>
      <c r="E65" s="3" t="s">
        <v>382</v>
      </c>
      <c r="F65" s="46"/>
      <c r="G65" s="3">
        <v>200</v>
      </c>
    </row>
    <row r="66" spans="2:7" ht="63.75" thickBot="1" x14ac:dyDescent="0.25">
      <c r="B66" s="51" t="s">
        <v>379</v>
      </c>
      <c r="C66" s="45" t="s">
        <v>76</v>
      </c>
      <c r="D66" s="45">
        <v>13</v>
      </c>
      <c r="E66" s="3" t="s">
        <v>381</v>
      </c>
      <c r="F66" s="46"/>
      <c r="G66" s="3">
        <v>200</v>
      </c>
    </row>
    <row r="67" spans="2:7" ht="32.25" thickBot="1" x14ac:dyDescent="0.25">
      <c r="B67" s="51" t="s">
        <v>13</v>
      </c>
      <c r="C67" s="45" t="s">
        <v>76</v>
      </c>
      <c r="D67" s="45">
        <v>13</v>
      </c>
      <c r="E67" s="3" t="s">
        <v>381</v>
      </c>
      <c r="F67" s="3">
        <v>244</v>
      </c>
      <c r="G67" s="3">
        <v>200</v>
      </c>
    </row>
    <row r="68" spans="2:7" ht="32.25" thickBot="1" x14ac:dyDescent="0.25">
      <c r="B68" s="22" t="s">
        <v>431</v>
      </c>
      <c r="C68" s="11" t="s">
        <v>76</v>
      </c>
      <c r="D68" s="11" t="s">
        <v>380</v>
      </c>
      <c r="E68" s="1" t="s">
        <v>192</v>
      </c>
      <c r="F68" s="1"/>
      <c r="G68" s="1">
        <v>274</v>
      </c>
    </row>
    <row r="69" spans="2:7" ht="32.25" thickBot="1" x14ac:dyDescent="0.25">
      <c r="B69" s="39" t="s">
        <v>207</v>
      </c>
      <c r="C69" s="45" t="s">
        <v>76</v>
      </c>
      <c r="D69" s="45" t="s">
        <v>380</v>
      </c>
      <c r="E69" s="3" t="s">
        <v>192</v>
      </c>
      <c r="F69" s="3">
        <v>244</v>
      </c>
      <c r="G69" s="3">
        <v>274</v>
      </c>
    </row>
    <row r="70" spans="2:7" ht="16.5" thickBot="1" x14ac:dyDescent="0.25">
      <c r="B70" s="135" t="s">
        <v>20</v>
      </c>
      <c r="C70" s="174" t="s">
        <v>76</v>
      </c>
      <c r="D70" s="187">
        <v>13</v>
      </c>
      <c r="E70" s="143">
        <v>99</v>
      </c>
      <c r="F70" s="176"/>
      <c r="G70" s="133">
        <v>234.3</v>
      </c>
    </row>
    <row r="71" spans="2:7" ht="158.25" thickBot="1" x14ac:dyDescent="0.25">
      <c r="B71" s="114" t="s">
        <v>21</v>
      </c>
      <c r="C71" s="45" t="s">
        <v>76</v>
      </c>
      <c r="D71" s="45">
        <v>13</v>
      </c>
      <c r="E71" s="106" t="s">
        <v>208</v>
      </c>
      <c r="F71" s="46"/>
      <c r="G71" s="3">
        <v>234.3</v>
      </c>
    </row>
    <row r="72" spans="2:7" ht="32.25" thickBot="1" x14ac:dyDescent="0.25">
      <c r="B72" s="39" t="s">
        <v>207</v>
      </c>
      <c r="C72" s="45" t="s">
        <v>76</v>
      </c>
      <c r="D72" s="45">
        <v>13</v>
      </c>
      <c r="E72" s="106" t="s">
        <v>208</v>
      </c>
      <c r="F72" s="106">
        <v>244</v>
      </c>
      <c r="G72" s="3">
        <v>234.3</v>
      </c>
    </row>
    <row r="73" spans="2:7" ht="16.5" thickBot="1" x14ac:dyDescent="0.25">
      <c r="B73" s="120" t="s">
        <v>343</v>
      </c>
      <c r="C73" s="174" t="s">
        <v>117</v>
      </c>
      <c r="D73" s="187"/>
      <c r="E73" s="143"/>
      <c r="F73" s="143"/>
      <c r="G73" s="133">
        <v>1675</v>
      </c>
    </row>
    <row r="74" spans="2:7" ht="32.25" thickBot="1" x14ac:dyDescent="0.25">
      <c r="B74" s="39" t="s">
        <v>344</v>
      </c>
      <c r="C74" s="45" t="s">
        <v>117</v>
      </c>
      <c r="D74" s="45" t="s">
        <v>111</v>
      </c>
      <c r="E74" s="106"/>
      <c r="F74" s="106"/>
      <c r="G74" s="3">
        <v>1675</v>
      </c>
    </row>
    <row r="75" spans="2:7" ht="63.75" thickBot="1" x14ac:dyDescent="0.25">
      <c r="B75" s="39" t="s">
        <v>69</v>
      </c>
      <c r="C75" s="45" t="s">
        <v>117</v>
      </c>
      <c r="D75" s="45" t="s">
        <v>111</v>
      </c>
      <c r="E75" s="106" t="s">
        <v>257</v>
      </c>
      <c r="F75" s="106"/>
      <c r="G75" s="3">
        <v>1675</v>
      </c>
    </row>
    <row r="76" spans="2:7" ht="16.5" thickBot="1" x14ac:dyDescent="0.25">
      <c r="B76" s="39" t="s">
        <v>341</v>
      </c>
      <c r="C76" s="45" t="s">
        <v>117</v>
      </c>
      <c r="D76" s="45" t="s">
        <v>111</v>
      </c>
      <c r="E76" s="106" t="s">
        <v>257</v>
      </c>
      <c r="F76" s="106">
        <v>530</v>
      </c>
      <c r="G76" s="3">
        <v>1675</v>
      </c>
    </row>
    <row r="77" spans="2:7" ht="63.75" thickBot="1" x14ac:dyDescent="0.25">
      <c r="B77" s="120" t="s">
        <v>22</v>
      </c>
      <c r="C77" s="134" t="s">
        <v>111</v>
      </c>
      <c r="D77" s="175"/>
      <c r="E77" s="176"/>
      <c r="F77" s="176"/>
      <c r="G77" s="133">
        <f>SUM(G78)</f>
        <v>7427</v>
      </c>
    </row>
    <row r="78" spans="2:7" ht="69" customHeight="1" thickBot="1" x14ac:dyDescent="0.25">
      <c r="B78" s="120" t="s">
        <v>49</v>
      </c>
      <c r="C78" s="174" t="s">
        <v>111</v>
      </c>
      <c r="D78" s="174" t="s">
        <v>258</v>
      </c>
      <c r="E78" s="176"/>
      <c r="F78" s="176"/>
      <c r="G78" s="133">
        <f>SUM(G79:G83)</f>
        <v>7427</v>
      </c>
    </row>
    <row r="79" spans="2:7" ht="48" thickBot="1" x14ac:dyDescent="0.25">
      <c r="B79" s="39" t="s">
        <v>30</v>
      </c>
      <c r="C79" s="91" t="s">
        <v>111</v>
      </c>
      <c r="D79" s="91" t="s">
        <v>258</v>
      </c>
      <c r="E79" s="106" t="s">
        <v>209</v>
      </c>
      <c r="F79" s="106">
        <v>111</v>
      </c>
      <c r="G79" s="3">
        <v>3500</v>
      </c>
    </row>
    <row r="80" spans="2:7" ht="16.5" thickBot="1" x14ac:dyDescent="0.25">
      <c r="B80" s="39" t="s">
        <v>348</v>
      </c>
      <c r="C80" s="91" t="s">
        <v>111</v>
      </c>
      <c r="D80" s="91" t="s">
        <v>258</v>
      </c>
      <c r="E80" s="106" t="s">
        <v>209</v>
      </c>
      <c r="F80" s="106">
        <v>112</v>
      </c>
      <c r="G80" s="3">
        <v>30</v>
      </c>
    </row>
    <row r="81" spans="2:7" ht="79.5" thickBot="1" x14ac:dyDescent="0.25">
      <c r="B81" s="39" t="s">
        <v>10</v>
      </c>
      <c r="C81" s="91" t="s">
        <v>111</v>
      </c>
      <c r="D81" s="91" t="s">
        <v>258</v>
      </c>
      <c r="E81" s="106" t="s">
        <v>209</v>
      </c>
      <c r="F81" s="106">
        <v>119</v>
      </c>
      <c r="G81" s="3">
        <v>1057</v>
      </c>
    </row>
    <row r="82" spans="2:7" ht="32.25" thickBot="1" x14ac:dyDescent="0.25">
      <c r="B82" s="39" t="s">
        <v>207</v>
      </c>
      <c r="C82" s="91" t="s">
        <v>111</v>
      </c>
      <c r="D82" s="91" t="s">
        <v>258</v>
      </c>
      <c r="E82" s="106" t="s">
        <v>209</v>
      </c>
      <c r="F82" s="106">
        <v>244</v>
      </c>
      <c r="G82" s="3">
        <v>2830</v>
      </c>
    </row>
    <row r="83" spans="2:7" ht="32.25" thickBot="1" x14ac:dyDescent="0.25">
      <c r="B83" s="113" t="s">
        <v>48</v>
      </c>
      <c r="C83" s="91" t="s">
        <v>111</v>
      </c>
      <c r="D83" s="91" t="s">
        <v>258</v>
      </c>
      <c r="E83" s="106" t="s">
        <v>209</v>
      </c>
      <c r="F83" s="106">
        <v>850</v>
      </c>
      <c r="G83" s="3">
        <v>10</v>
      </c>
    </row>
    <row r="84" spans="2:7" ht="16.5" thickBot="1" x14ac:dyDescent="0.25">
      <c r="B84" s="120" t="s">
        <v>23</v>
      </c>
      <c r="C84" s="174" t="s">
        <v>73</v>
      </c>
      <c r="D84" s="175"/>
      <c r="E84" s="176"/>
      <c r="F84" s="176"/>
      <c r="G84" s="133">
        <f>SUM(G85+G91+G96)</f>
        <v>22835.687560000002</v>
      </c>
    </row>
    <row r="85" spans="2:7" ht="32.25" thickBot="1" x14ac:dyDescent="0.25">
      <c r="B85" s="116" t="s">
        <v>50</v>
      </c>
      <c r="C85" s="179" t="s">
        <v>73</v>
      </c>
      <c r="D85" s="179" t="s">
        <v>74</v>
      </c>
      <c r="E85" s="176"/>
      <c r="F85" s="176"/>
      <c r="G85" s="122">
        <f>SUM(G87:G90)</f>
        <v>2013</v>
      </c>
    </row>
    <row r="86" spans="2:7" ht="63.75" thickBot="1" x14ac:dyDescent="0.25">
      <c r="B86" s="39" t="s">
        <v>210</v>
      </c>
      <c r="C86" s="45" t="s">
        <v>73</v>
      </c>
      <c r="D86" s="45" t="s">
        <v>74</v>
      </c>
      <c r="E86" s="106" t="s">
        <v>211</v>
      </c>
      <c r="F86" s="46"/>
      <c r="G86" s="3">
        <f>SUM(G87:G90)</f>
        <v>2013</v>
      </c>
    </row>
    <row r="87" spans="2:7" ht="63.75" thickBot="1" x14ac:dyDescent="0.25">
      <c r="B87" s="39" t="s">
        <v>193</v>
      </c>
      <c r="C87" s="45" t="s">
        <v>73</v>
      </c>
      <c r="D87" s="45" t="s">
        <v>74</v>
      </c>
      <c r="E87" s="106" t="s">
        <v>211</v>
      </c>
      <c r="F87" s="106">
        <v>121</v>
      </c>
      <c r="G87" s="3">
        <v>1200</v>
      </c>
    </row>
    <row r="88" spans="2:7" ht="79.5" thickBot="1" x14ac:dyDescent="0.25">
      <c r="B88" s="39" t="s">
        <v>10</v>
      </c>
      <c r="C88" s="45" t="s">
        <v>73</v>
      </c>
      <c r="D88" s="45" t="s">
        <v>74</v>
      </c>
      <c r="E88" s="106" t="s">
        <v>211</v>
      </c>
      <c r="F88" s="106">
        <v>129</v>
      </c>
      <c r="G88" s="3">
        <v>363</v>
      </c>
    </row>
    <row r="89" spans="2:7" ht="32.25" thickBot="1" x14ac:dyDescent="0.25">
      <c r="B89" s="38" t="s">
        <v>207</v>
      </c>
      <c r="C89" s="111" t="s">
        <v>73</v>
      </c>
      <c r="D89" s="111" t="s">
        <v>74</v>
      </c>
      <c r="E89" s="109" t="s">
        <v>211</v>
      </c>
      <c r="F89" s="109">
        <v>244</v>
      </c>
      <c r="G89" s="112">
        <v>447</v>
      </c>
    </row>
    <row r="90" spans="2:7" ht="32.25" thickBot="1" x14ac:dyDescent="0.25">
      <c r="B90" s="42" t="s">
        <v>48</v>
      </c>
      <c r="C90" s="43" t="s">
        <v>73</v>
      </c>
      <c r="D90" s="43" t="s">
        <v>74</v>
      </c>
      <c r="E90" s="40" t="s">
        <v>211</v>
      </c>
      <c r="F90" s="40">
        <v>850</v>
      </c>
      <c r="G90" s="42">
        <v>3</v>
      </c>
    </row>
    <row r="91" spans="2:7" ht="16.5" thickBot="1" x14ac:dyDescent="0.25">
      <c r="B91" s="120" t="s">
        <v>340</v>
      </c>
      <c r="C91" s="174" t="s">
        <v>73</v>
      </c>
      <c r="D91" s="174" t="s">
        <v>112</v>
      </c>
      <c r="E91" s="188"/>
      <c r="F91" s="188"/>
      <c r="G91" s="133">
        <f>SUM(G94+G92)</f>
        <v>20567.093390000002</v>
      </c>
    </row>
    <row r="92" spans="2:7" ht="32.25" thickBot="1" x14ac:dyDescent="0.25">
      <c r="B92" s="120" t="s">
        <v>573</v>
      </c>
      <c r="C92" s="179" t="s">
        <v>73</v>
      </c>
      <c r="D92" s="179" t="s">
        <v>112</v>
      </c>
      <c r="E92" s="183" t="s">
        <v>572</v>
      </c>
      <c r="F92" s="183"/>
      <c r="G92" s="122">
        <v>13843.616</v>
      </c>
    </row>
    <row r="93" spans="2:7" ht="58.5" customHeight="1" thickBot="1" x14ac:dyDescent="0.25">
      <c r="B93" s="51" t="s">
        <v>574</v>
      </c>
      <c r="C93" s="191" t="s">
        <v>73</v>
      </c>
      <c r="D93" s="191" t="s">
        <v>112</v>
      </c>
      <c r="E93" s="147" t="s">
        <v>572</v>
      </c>
      <c r="F93" s="147">
        <v>243</v>
      </c>
      <c r="G93" s="20">
        <v>13843.616</v>
      </c>
    </row>
    <row r="94" spans="2:7" ht="16.5" thickBot="1" x14ac:dyDescent="0.25">
      <c r="B94" s="116" t="s">
        <v>341</v>
      </c>
      <c r="C94" s="179" t="s">
        <v>73</v>
      </c>
      <c r="D94" s="179" t="s">
        <v>112</v>
      </c>
      <c r="E94" s="183" t="s">
        <v>346</v>
      </c>
      <c r="F94" s="183"/>
      <c r="G94" s="122">
        <v>6723.47739</v>
      </c>
    </row>
    <row r="95" spans="2:7" ht="16.5" thickBot="1" x14ac:dyDescent="0.25">
      <c r="B95" s="281" t="s">
        <v>394</v>
      </c>
      <c r="C95" s="45" t="s">
        <v>73</v>
      </c>
      <c r="D95" s="45" t="s">
        <v>112</v>
      </c>
      <c r="E95" s="106" t="s">
        <v>346</v>
      </c>
      <c r="F95" s="106">
        <v>540</v>
      </c>
      <c r="G95" s="3">
        <v>6723.47739</v>
      </c>
    </row>
    <row r="96" spans="2:7" ht="32.25" thickBot="1" x14ac:dyDescent="0.25">
      <c r="B96" s="116" t="s">
        <v>433</v>
      </c>
      <c r="C96" s="187" t="s">
        <v>73</v>
      </c>
      <c r="D96" s="187" t="s">
        <v>434</v>
      </c>
      <c r="E96" s="143"/>
      <c r="F96" s="143"/>
      <c r="G96" s="122">
        <v>255.59416999999999</v>
      </c>
    </row>
    <row r="97" spans="2:7" ht="90.75" customHeight="1" thickBot="1" x14ac:dyDescent="0.25">
      <c r="B97" s="113" t="s">
        <v>435</v>
      </c>
      <c r="C97" s="45" t="s">
        <v>73</v>
      </c>
      <c r="D97" s="45" t="s">
        <v>434</v>
      </c>
      <c r="E97" s="106" t="s">
        <v>453</v>
      </c>
      <c r="F97" s="106">
        <v>245</v>
      </c>
      <c r="G97" s="3">
        <v>255.59416999999999</v>
      </c>
    </row>
    <row r="98" spans="2:7" ht="32.25" thickBot="1" x14ac:dyDescent="0.25">
      <c r="B98" s="120" t="s">
        <v>24</v>
      </c>
      <c r="C98" s="174" t="s">
        <v>74</v>
      </c>
      <c r="D98" s="175"/>
      <c r="E98" s="176"/>
      <c r="F98" s="176"/>
      <c r="G98" s="133">
        <f>SUM(G100+G102+G103)</f>
        <v>15754.286</v>
      </c>
    </row>
    <row r="99" spans="2:7" ht="16.5" thickBot="1" x14ac:dyDescent="0.25">
      <c r="B99" s="103" t="s">
        <v>345</v>
      </c>
      <c r="C99" s="288" t="s">
        <v>74</v>
      </c>
      <c r="D99" s="93" t="s">
        <v>111</v>
      </c>
      <c r="E99" s="289"/>
      <c r="F99" s="289"/>
      <c r="G99" s="290">
        <f>SUM(G103+G102+G101)</f>
        <v>15754.286</v>
      </c>
    </row>
    <row r="100" spans="2:7" ht="32.25" thickBot="1" x14ac:dyDescent="0.25">
      <c r="B100" s="140" t="s">
        <v>436</v>
      </c>
      <c r="C100" s="189" t="s">
        <v>74</v>
      </c>
      <c r="D100" s="136" t="s">
        <v>111</v>
      </c>
      <c r="E100" s="138" t="s">
        <v>454</v>
      </c>
      <c r="F100" s="190"/>
      <c r="G100" s="138">
        <v>1604.2860000000001</v>
      </c>
    </row>
    <row r="101" spans="2:7" ht="63.75" thickBot="1" x14ac:dyDescent="0.25">
      <c r="B101" s="113" t="s">
        <v>395</v>
      </c>
      <c r="C101" s="191" t="s">
        <v>74</v>
      </c>
      <c r="D101" s="192" t="s">
        <v>111</v>
      </c>
      <c r="E101" s="20" t="s">
        <v>454</v>
      </c>
      <c r="F101" s="20">
        <v>244</v>
      </c>
      <c r="G101" s="20">
        <v>1604.2860000000001</v>
      </c>
    </row>
    <row r="102" spans="2:7" ht="63.75" thickBot="1" x14ac:dyDescent="0.25">
      <c r="B102" s="281" t="s">
        <v>395</v>
      </c>
      <c r="C102" s="191" t="s">
        <v>111</v>
      </c>
      <c r="D102" s="191" t="s">
        <v>111</v>
      </c>
      <c r="E102" s="20" t="s">
        <v>547</v>
      </c>
      <c r="F102" s="20">
        <v>244</v>
      </c>
      <c r="G102" s="20">
        <v>250</v>
      </c>
    </row>
    <row r="103" spans="2:7" ht="16.5" thickBot="1" x14ac:dyDescent="0.25">
      <c r="B103" s="116" t="s">
        <v>341</v>
      </c>
      <c r="C103" s="179" t="s">
        <v>74</v>
      </c>
      <c r="D103" s="179" t="s">
        <v>111</v>
      </c>
      <c r="E103" s="122" t="s">
        <v>547</v>
      </c>
      <c r="F103" s="122"/>
      <c r="G103" s="122">
        <v>13900</v>
      </c>
    </row>
    <row r="104" spans="2:7" ht="16.5" thickBot="1" x14ac:dyDescent="0.25">
      <c r="B104" s="113" t="s">
        <v>394</v>
      </c>
      <c r="C104" s="45" t="s">
        <v>74</v>
      </c>
      <c r="D104" s="45" t="s">
        <v>111</v>
      </c>
      <c r="E104" s="3" t="s">
        <v>547</v>
      </c>
      <c r="F104" s="3">
        <v>540</v>
      </c>
      <c r="G104" s="3">
        <v>13900</v>
      </c>
    </row>
    <row r="105" spans="2:7" ht="16.5" thickBot="1" x14ac:dyDescent="0.25">
      <c r="B105" s="120" t="s">
        <v>25</v>
      </c>
      <c r="C105" s="174" t="s">
        <v>75</v>
      </c>
      <c r="D105" s="175"/>
      <c r="E105" s="176"/>
      <c r="F105" s="176"/>
      <c r="G105" s="177">
        <f>SUM(G106+G119+G140+G153+G160)</f>
        <v>609723.16</v>
      </c>
    </row>
    <row r="106" spans="2:7" ht="16.5" thickBot="1" x14ac:dyDescent="0.25">
      <c r="B106" s="135" t="s">
        <v>52</v>
      </c>
      <c r="C106" s="174" t="s">
        <v>75</v>
      </c>
      <c r="D106" s="174" t="s">
        <v>76</v>
      </c>
      <c r="E106" s="176"/>
      <c r="F106" s="176"/>
      <c r="G106" s="119">
        <f>SUM(G109+G113)</f>
        <v>138152.4</v>
      </c>
    </row>
    <row r="107" spans="2:7" ht="63.75" thickBot="1" x14ac:dyDescent="0.25">
      <c r="B107" s="193" t="s">
        <v>212</v>
      </c>
      <c r="C107" s="179" t="s">
        <v>75</v>
      </c>
      <c r="D107" s="179" t="s">
        <v>76</v>
      </c>
      <c r="E107" s="183">
        <v>19</v>
      </c>
      <c r="F107" s="176"/>
      <c r="G107" s="122">
        <f>SUM(G110:G112)</f>
        <v>78505</v>
      </c>
    </row>
    <row r="108" spans="2:7" ht="32.25" thickBot="1" x14ac:dyDescent="0.25">
      <c r="B108" s="110" t="s">
        <v>213</v>
      </c>
      <c r="C108" s="45" t="s">
        <v>75</v>
      </c>
      <c r="D108" s="45" t="s">
        <v>76</v>
      </c>
      <c r="E108" s="106" t="s">
        <v>214</v>
      </c>
      <c r="F108" s="46"/>
      <c r="G108" s="3">
        <f>SUM(G110:G112)</f>
        <v>78505</v>
      </c>
    </row>
    <row r="109" spans="2:7" ht="211.5" customHeight="1" thickBot="1" x14ac:dyDescent="0.25">
      <c r="B109" s="110" t="s">
        <v>215</v>
      </c>
      <c r="C109" s="45" t="s">
        <v>75</v>
      </c>
      <c r="D109" s="45" t="s">
        <v>76</v>
      </c>
      <c r="E109" s="106" t="s">
        <v>216</v>
      </c>
      <c r="F109" s="46"/>
      <c r="G109" s="3">
        <f>SUM(G110:G112)</f>
        <v>78505</v>
      </c>
    </row>
    <row r="110" spans="2:7" ht="52.5" customHeight="1" thickBot="1" x14ac:dyDescent="0.25">
      <c r="B110" s="39" t="s">
        <v>30</v>
      </c>
      <c r="C110" s="45" t="s">
        <v>75</v>
      </c>
      <c r="D110" s="45" t="s">
        <v>76</v>
      </c>
      <c r="E110" s="106" t="s">
        <v>216</v>
      </c>
      <c r="F110" s="106">
        <v>111</v>
      </c>
      <c r="G110" s="3">
        <v>58610.3</v>
      </c>
    </row>
    <row r="111" spans="2:7" ht="79.5" thickBot="1" x14ac:dyDescent="0.25">
      <c r="B111" s="39" t="s">
        <v>10</v>
      </c>
      <c r="C111" s="45" t="s">
        <v>75</v>
      </c>
      <c r="D111" s="45" t="s">
        <v>76</v>
      </c>
      <c r="E111" s="106" t="s">
        <v>216</v>
      </c>
      <c r="F111" s="106">
        <v>119</v>
      </c>
      <c r="G111" s="3">
        <v>17700</v>
      </c>
    </row>
    <row r="112" spans="2:7" ht="32.25" thickBot="1" x14ac:dyDescent="0.25">
      <c r="B112" s="39" t="s">
        <v>13</v>
      </c>
      <c r="C112" s="45" t="s">
        <v>75</v>
      </c>
      <c r="D112" s="45" t="s">
        <v>76</v>
      </c>
      <c r="E112" s="106" t="s">
        <v>216</v>
      </c>
      <c r="F112" s="106">
        <v>244</v>
      </c>
      <c r="G112" s="3">
        <v>2194.6999999999998</v>
      </c>
    </row>
    <row r="113" spans="2:7" ht="63.75" thickBot="1" x14ac:dyDescent="0.25">
      <c r="B113" s="120" t="s">
        <v>217</v>
      </c>
      <c r="C113" s="179" t="s">
        <v>75</v>
      </c>
      <c r="D113" s="179" t="s">
        <v>76</v>
      </c>
      <c r="E113" s="183" t="s">
        <v>218</v>
      </c>
      <c r="F113" s="176"/>
      <c r="G113" s="122">
        <f>SUM(G114:G118)</f>
        <v>59647.399999999994</v>
      </c>
    </row>
    <row r="114" spans="2:7" ht="51" customHeight="1" thickBot="1" x14ac:dyDescent="0.25">
      <c r="B114" s="39" t="s">
        <v>30</v>
      </c>
      <c r="C114" s="45" t="s">
        <v>75</v>
      </c>
      <c r="D114" s="45" t="s">
        <v>76</v>
      </c>
      <c r="E114" s="106" t="s">
        <v>218</v>
      </c>
      <c r="F114" s="106">
        <v>111</v>
      </c>
      <c r="G114" s="3">
        <v>21702</v>
      </c>
    </row>
    <row r="115" spans="2:7" ht="82.5" customHeight="1" thickBot="1" x14ac:dyDescent="0.25">
      <c r="B115" s="39" t="s">
        <v>10</v>
      </c>
      <c r="C115" s="45" t="s">
        <v>75</v>
      </c>
      <c r="D115" s="45" t="s">
        <v>76</v>
      </c>
      <c r="E115" s="106" t="s">
        <v>218</v>
      </c>
      <c r="F115" s="106">
        <v>119</v>
      </c>
      <c r="G115" s="3">
        <v>6555.2</v>
      </c>
    </row>
    <row r="116" spans="2:7" ht="32.25" thickBot="1" x14ac:dyDescent="0.25">
      <c r="B116" s="39" t="s">
        <v>13</v>
      </c>
      <c r="C116" s="45" t="s">
        <v>75</v>
      </c>
      <c r="D116" s="45" t="s">
        <v>76</v>
      </c>
      <c r="E116" s="106" t="s">
        <v>218</v>
      </c>
      <c r="F116" s="106">
        <v>244</v>
      </c>
      <c r="G116" s="3">
        <v>25028</v>
      </c>
    </row>
    <row r="117" spans="2:7" ht="16.5" thickBot="1" x14ac:dyDescent="0.25">
      <c r="B117" s="39" t="s">
        <v>511</v>
      </c>
      <c r="C117" s="45" t="s">
        <v>75</v>
      </c>
      <c r="D117" s="45" t="s">
        <v>76</v>
      </c>
      <c r="E117" s="246" t="s">
        <v>218</v>
      </c>
      <c r="F117" s="246">
        <v>247</v>
      </c>
      <c r="G117" s="3">
        <v>4579</v>
      </c>
    </row>
    <row r="118" spans="2:7" ht="32.25" thickBot="1" x14ac:dyDescent="0.25">
      <c r="B118" s="55" t="s">
        <v>48</v>
      </c>
      <c r="C118" s="45" t="s">
        <v>75</v>
      </c>
      <c r="D118" s="45" t="s">
        <v>76</v>
      </c>
      <c r="E118" s="106" t="s">
        <v>218</v>
      </c>
      <c r="F118" s="106">
        <v>850</v>
      </c>
      <c r="G118" s="3">
        <v>1783.2</v>
      </c>
    </row>
    <row r="119" spans="2:7" ht="16.5" thickBot="1" x14ac:dyDescent="0.25">
      <c r="B119" s="116" t="s">
        <v>63</v>
      </c>
      <c r="C119" s="179" t="s">
        <v>75</v>
      </c>
      <c r="D119" s="179" t="s">
        <v>117</v>
      </c>
      <c r="E119" s="176"/>
      <c r="F119" s="176"/>
      <c r="G119" s="119">
        <f>SUM(G120+G127+G134+G135+G138)</f>
        <v>441934.80799999996</v>
      </c>
    </row>
    <row r="120" spans="2:7" ht="70.5" customHeight="1" thickBot="1" x14ac:dyDescent="0.25">
      <c r="B120" s="135" t="s">
        <v>212</v>
      </c>
      <c r="C120" s="179" t="s">
        <v>75</v>
      </c>
      <c r="D120" s="179" t="s">
        <v>117</v>
      </c>
      <c r="E120" s="122">
        <v>19</v>
      </c>
      <c r="F120" s="184"/>
      <c r="G120" s="122">
        <f>SUM(G124:G126)</f>
        <v>358388</v>
      </c>
    </row>
    <row r="121" spans="2:7" ht="36" customHeight="1" thickBot="1" x14ac:dyDescent="0.25">
      <c r="B121" s="110" t="s">
        <v>219</v>
      </c>
      <c r="C121" s="45" t="s">
        <v>75</v>
      </c>
      <c r="D121" s="45" t="s">
        <v>117</v>
      </c>
      <c r="E121" s="3" t="s">
        <v>220</v>
      </c>
      <c r="F121" s="46"/>
      <c r="G121" s="3">
        <f>SUM(G124:G126)</f>
        <v>358388</v>
      </c>
    </row>
    <row r="122" spans="2:7" ht="55.5" customHeight="1" thickBot="1" x14ac:dyDescent="0.25">
      <c r="B122" s="110" t="s">
        <v>221</v>
      </c>
      <c r="C122" s="45" t="s">
        <v>75</v>
      </c>
      <c r="D122" s="45" t="s">
        <v>117</v>
      </c>
      <c r="E122" s="3" t="s">
        <v>222</v>
      </c>
      <c r="F122" s="46"/>
      <c r="G122" s="3">
        <f>SUM(G124:G126)</f>
        <v>358388</v>
      </c>
    </row>
    <row r="123" spans="2:7" ht="331.5" thickBot="1" x14ac:dyDescent="0.25">
      <c r="B123" s="110" t="s">
        <v>223</v>
      </c>
      <c r="C123" s="45" t="s">
        <v>75</v>
      </c>
      <c r="D123" s="45" t="s">
        <v>117</v>
      </c>
      <c r="E123" s="106" t="s">
        <v>224</v>
      </c>
      <c r="F123" s="46"/>
      <c r="G123" s="106">
        <f>SUM(G124:G126)</f>
        <v>358388</v>
      </c>
    </row>
    <row r="124" spans="2:7" ht="52.5" customHeight="1" thickBot="1" x14ac:dyDescent="0.25">
      <c r="B124" s="54" t="s">
        <v>30</v>
      </c>
      <c r="C124" s="45" t="s">
        <v>75</v>
      </c>
      <c r="D124" s="45" t="s">
        <v>117</v>
      </c>
      <c r="E124" s="106" t="s">
        <v>224</v>
      </c>
      <c r="F124" s="106">
        <v>111</v>
      </c>
      <c r="G124" s="106">
        <v>271164</v>
      </c>
    </row>
    <row r="125" spans="2:7" ht="84.75" customHeight="1" thickBot="1" x14ac:dyDescent="0.25">
      <c r="B125" s="39" t="s">
        <v>10</v>
      </c>
      <c r="C125" s="45" t="s">
        <v>75</v>
      </c>
      <c r="D125" s="45" t="s">
        <v>117</v>
      </c>
      <c r="E125" s="106" t="s">
        <v>224</v>
      </c>
      <c r="F125" s="106">
        <v>119</v>
      </c>
      <c r="G125" s="106">
        <v>81897.2</v>
      </c>
    </row>
    <row r="126" spans="2:7" ht="32.25" thickBot="1" x14ac:dyDescent="0.25">
      <c r="B126" s="39" t="s">
        <v>13</v>
      </c>
      <c r="C126" s="45" t="s">
        <v>75</v>
      </c>
      <c r="D126" s="45" t="s">
        <v>117</v>
      </c>
      <c r="E126" s="106" t="s">
        <v>224</v>
      </c>
      <c r="F126" s="106">
        <v>244</v>
      </c>
      <c r="G126" s="106">
        <v>5326.8</v>
      </c>
    </row>
    <row r="127" spans="2:7" ht="48" thickBot="1" x14ac:dyDescent="0.25">
      <c r="B127" s="120" t="s">
        <v>65</v>
      </c>
      <c r="C127" s="179" t="s">
        <v>75</v>
      </c>
      <c r="D127" s="179" t="s">
        <v>117</v>
      </c>
      <c r="E127" s="183" t="s">
        <v>225</v>
      </c>
      <c r="F127" s="176"/>
      <c r="G127" s="194">
        <f>SUM(G128:G133)</f>
        <v>40520</v>
      </c>
    </row>
    <row r="128" spans="2:7" ht="56.25" customHeight="1" thickBot="1" x14ac:dyDescent="0.25">
      <c r="B128" s="54" t="s">
        <v>30</v>
      </c>
      <c r="C128" s="45" t="s">
        <v>75</v>
      </c>
      <c r="D128" s="45" t="s">
        <v>117</v>
      </c>
      <c r="E128" s="228" t="s">
        <v>225</v>
      </c>
      <c r="F128" s="20">
        <v>111</v>
      </c>
      <c r="G128" s="230">
        <v>12728</v>
      </c>
    </row>
    <row r="129" spans="2:7" ht="83.25" customHeight="1" thickBot="1" x14ac:dyDescent="0.25">
      <c r="B129" s="39" t="s">
        <v>10</v>
      </c>
      <c r="C129" s="45" t="s">
        <v>75</v>
      </c>
      <c r="D129" s="45" t="s">
        <v>117</v>
      </c>
      <c r="E129" s="106" t="s">
        <v>225</v>
      </c>
      <c r="F129" s="3">
        <v>119</v>
      </c>
      <c r="G129" s="3">
        <v>3864</v>
      </c>
    </row>
    <row r="130" spans="2:7" ht="52.5" customHeight="1" thickBot="1" x14ac:dyDescent="0.25">
      <c r="B130" s="51" t="s">
        <v>574</v>
      </c>
      <c r="C130" s="45" t="s">
        <v>75</v>
      </c>
      <c r="D130" s="45" t="s">
        <v>117</v>
      </c>
      <c r="E130" s="269" t="s">
        <v>225</v>
      </c>
      <c r="F130" s="3">
        <v>243</v>
      </c>
      <c r="G130" s="3">
        <v>1000</v>
      </c>
    </row>
    <row r="131" spans="2:7" ht="48" thickBot="1" x14ac:dyDescent="0.25">
      <c r="B131" s="39" t="s">
        <v>226</v>
      </c>
      <c r="C131" s="45" t="s">
        <v>75</v>
      </c>
      <c r="D131" s="45" t="s">
        <v>117</v>
      </c>
      <c r="E131" s="106" t="s">
        <v>225</v>
      </c>
      <c r="F131" s="106">
        <v>244</v>
      </c>
      <c r="G131" s="3">
        <v>10869</v>
      </c>
    </row>
    <row r="132" spans="2:7" ht="16.5" thickBot="1" x14ac:dyDescent="0.25">
      <c r="B132" s="39" t="s">
        <v>511</v>
      </c>
      <c r="C132" s="45" t="s">
        <v>75</v>
      </c>
      <c r="D132" s="45" t="s">
        <v>117</v>
      </c>
      <c r="E132" s="246" t="s">
        <v>225</v>
      </c>
      <c r="F132" s="246">
        <v>247</v>
      </c>
      <c r="G132" s="3">
        <v>7800.5</v>
      </c>
    </row>
    <row r="133" spans="2:7" ht="32.25" thickBot="1" x14ac:dyDescent="0.25">
      <c r="B133" s="55" t="s">
        <v>48</v>
      </c>
      <c r="C133" s="45" t="s">
        <v>75</v>
      </c>
      <c r="D133" s="45" t="s">
        <v>117</v>
      </c>
      <c r="E133" s="106" t="s">
        <v>225</v>
      </c>
      <c r="F133" s="106">
        <v>850</v>
      </c>
      <c r="G133" s="3">
        <v>4258.5</v>
      </c>
    </row>
    <row r="134" spans="2:7" ht="48" thickBot="1" x14ac:dyDescent="0.25">
      <c r="B134" s="116" t="s">
        <v>483</v>
      </c>
      <c r="C134" s="179" t="s">
        <v>75</v>
      </c>
      <c r="D134" s="179" t="s">
        <v>117</v>
      </c>
      <c r="E134" s="183" t="s">
        <v>225</v>
      </c>
      <c r="F134" s="183">
        <v>321</v>
      </c>
      <c r="G134" s="122">
        <v>1931.9739999999999</v>
      </c>
    </row>
    <row r="135" spans="2:7" ht="95.25" thickBot="1" x14ac:dyDescent="0.25">
      <c r="B135" s="265" t="s">
        <v>531</v>
      </c>
      <c r="C135" s="187" t="s">
        <v>75</v>
      </c>
      <c r="D135" s="187" t="s">
        <v>117</v>
      </c>
      <c r="E135" s="143" t="s">
        <v>532</v>
      </c>
      <c r="F135" s="143"/>
      <c r="G135" s="131">
        <f>SUM(G136:G137)</f>
        <v>22554.524000000001</v>
      </c>
    </row>
    <row r="136" spans="2:7" ht="48" thickBot="1" x14ac:dyDescent="0.25">
      <c r="B136" s="39" t="s">
        <v>229</v>
      </c>
      <c r="C136" s="45" t="s">
        <v>75</v>
      </c>
      <c r="D136" s="45" t="s">
        <v>117</v>
      </c>
      <c r="E136" s="264" t="s">
        <v>532</v>
      </c>
      <c r="F136" s="264">
        <v>111</v>
      </c>
      <c r="G136" s="3">
        <v>17323</v>
      </c>
    </row>
    <row r="137" spans="2:7" ht="79.5" thickBot="1" x14ac:dyDescent="0.25">
      <c r="B137" s="39" t="s">
        <v>10</v>
      </c>
      <c r="C137" s="45" t="s">
        <v>75</v>
      </c>
      <c r="D137" s="45" t="s">
        <v>117</v>
      </c>
      <c r="E137" s="264" t="s">
        <v>532</v>
      </c>
      <c r="F137" s="264">
        <v>119</v>
      </c>
      <c r="G137" s="3">
        <v>5231.5240000000003</v>
      </c>
    </row>
    <row r="138" spans="2:7" ht="79.5" thickBot="1" x14ac:dyDescent="0.25">
      <c r="B138" s="120" t="s">
        <v>533</v>
      </c>
      <c r="C138" s="187" t="s">
        <v>75</v>
      </c>
      <c r="D138" s="187" t="s">
        <v>117</v>
      </c>
      <c r="E138" s="143" t="s">
        <v>534</v>
      </c>
      <c r="F138" s="143"/>
      <c r="G138" s="131">
        <v>18540.310000000001</v>
      </c>
    </row>
    <row r="139" spans="2:7" ht="32.25" thickBot="1" x14ac:dyDescent="0.25">
      <c r="B139" s="39" t="s">
        <v>13</v>
      </c>
      <c r="C139" s="45" t="s">
        <v>75</v>
      </c>
      <c r="D139" s="45" t="s">
        <v>117</v>
      </c>
      <c r="E139" s="264" t="s">
        <v>534</v>
      </c>
      <c r="F139" s="264">
        <v>244</v>
      </c>
      <c r="G139" s="3">
        <v>18540.310000000001</v>
      </c>
    </row>
    <row r="140" spans="2:7" ht="32.25" thickBot="1" x14ac:dyDescent="0.25">
      <c r="B140" s="120" t="s">
        <v>66</v>
      </c>
      <c r="C140" s="179" t="s">
        <v>75</v>
      </c>
      <c r="D140" s="179" t="s">
        <v>111</v>
      </c>
      <c r="E140" s="183" t="s">
        <v>227</v>
      </c>
      <c r="F140" s="176"/>
      <c r="G140" s="119">
        <f>SUM(G142:G152)</f>
        <v>21829.952000000001</v>
      </c>
    </row>
    <row r="141" spans="2:7" ht="32.25" thickBot="1" x14ac:dyDescent="0.25">
      <c r="B141" s="110" t="s">
        <v>228</v>
      </c>
      <c r="C141" s="45" t="s">
        <v>75</v>
      </c>
      <c r="D141" s="45" t="s">
        <v>111</v>
      </c>
      <c r="E141" s="106" t="s">
        <v>227</v>
      </c>
      <c r="F141" s="46"/>
      <c r="G141" s="3">
        <f>SUM(G142:G152)</f>
        <v>21829.952000000001</v>
      </c>
    </row>
    <row r="142" spans="2:7" ht="64.5" customHeight="1" thickBot="1" x14ac:dyDescent="0.25">
      <c r="B142" s="39" t="s">
        <v>229</v>
      </c>
      <c r="C142" s="45" t="s">
        <v>75</v>
      </c>
      <c r="D142" s="45" t="s">
        <v>111</v>
      </c>
      <c r="E142" s="106" t="s">
        <v>227</v>
      </c>
      <c r="F142" s="106">
        <v>111</v>
      </c>
      <c r="G142" s="3">
        <v>10922</v>
      </c>
    </row>
    <row r="143" spans="2:7" ht="87" customHeight="1" thickBot="1" x14ac:dyDescent="0.25">
      <c r="B143" s="39" t="s">
        <v>10</v>
      </c>
      <c r="C143" s="45" t="s">
        <v>75</v>
      </c>
      <c r="D143" s="45" t="s">
        <v>111</v>
      </c>
      <c r="E143" s="106" t="s">
        <v>227</v>
      </c>
      <c r="F143" s="106">
        <v>119</v>
      </c>
      <c r="G143" s="3">
        <v>3298</v>
      </c>
    </row>
    <row r="144" spans="2:7" ht="32.25" thickBot="1" x14ac:dyDescent="0.25">
      <c r="B144" s="39" t="s">
        <v>13</v>
      </c>
      <c r="C144" s="45" t="s">
        <v>75</v>
      </c>
      <c r="D144" s="45" t="s">
        <v>111</v>
      </c>
      <c r="E144" s="106" t="s">
        <v>227</v>
      </c>
      <c r="F144" s="106">
        <v>244</v>
      </c>
      <c r="G144" s="3">
        <v>316</v>
      </c>
    </row>
    <row r="145" spans="2:7" ht="16.5" thickBot="1" x14ac:dyDescent="0.25">
      <c r="B145" s="39"/>
      <c r="C145" s="45" t="s">
        <v>75</v>
      </c>
      <c r="D145" s="45" t="s">
        <v>111</v>
      </c>
      <c r="E145" s="246" t="s">
        <v>227</v>
      </c>
      <c r="F145" s="246">
        <v>247</v>
      </c>
      <c r="G145" s="3">
        <v>366</v>
      </c>
    </row>
    <row r="146" spans="2:7" ht="16.5" thickBot="1" x14ac:dyDescent="0.25">
      <c r="B146" s="51" t="s">
        <v>479</v>
      </c>
      <c r="C146" s="45" t="s">
        <v>75</v>
      </c>
      <c r="D146" s="45" t="s">
        <v>111</v>
      </c>
      <c r="E146" s="234" t="s">
        <v>227</v>
      </c>
      <c r="F146" s="234">
        <v>611</v>
      </c>
      <c r="G146" s="3">
        <v>2608.9520000000002</v>
      </c>
    </row>
    <row r="147" spans="2:7" ht="32.25" thickBot="1" x14ac:dyDescent="0.25">
      <c r="B147" s="51" t="s">
        <v>480</v>
      </c>
      <c r="C147" s="45" t="s">
        <v>75</v>
      </c>
      <c r="D147" s="45" t="s">
        <v>111</v>
      </c>
      <c r="E147" s="235" t="s">
        <v>478</v>
      </c>
      <c r="F147" s="235">
        <v>611</v>
      </c>
      <c r="G147" s="3">
        <v>3474.0479999999998</v>
      </c>
    </row>
    <row r="148" spans="2:7" ht="32.25" thickBot="1" x14ac:dyDescent="0.25">
      <c r="B148" s="51" t="s">
        <v>480</v>
      </c>
      <c r="C148" s="45" t="s">
        <v>75</v>
      </c>
      <c r="D148" s="45" t="s">
        <v>111</v>
      </c>
      <c r="E148" s="235" t="s">
        <v>478</v>
      </c>
      <c r="F148" s="234">
        <v>613</v>
      </c>
      <c r="G148" s="3">
        <v>21</v>
      </c>
    </row>
    <row r="149" spans="2:7" ht="32.25" thickBot="1" x14ac:dyDescent="0.25">
      <c r="B149" s="51" t="s">
        <v>480</v>
      </c>
      <c r="C149" s="45" t="s">
        <v>75</v>
      </c>
      <c r="D149" s="45" t="s">
        <v>111</v>
      </c>
      <c r="E149" s="235" t="s">
        <v>478</v>
      </c>
      <c r="F149" s="234">
        <v>623</v>
      </c>
      <c r="G149" s="3">
        <v>21</v>
      </c>
    </row>
    <row r="150" spans="2:7" ht="32.25" thickBot="1" x14ac:dyDescent="0.25">
      <c r="B150" s="51" t="s">
        <v>480</v>
      </c>
      <c r="C150" s="45" t="s">
        <v>75</v>
      </c>
      <c r="D150" s="45" t="s">
        <v>111</v>
      </c>
      <c r="E150" s="235" t="s">
        <v>478</v>
      </c>
      <c r="F150" s="234">
        <v>633</v>
      </c>
      <c r="G150" s="3">
        <v>21</v>
      </c>
    </row>
    <row r="151" spans="2:7" ht="32.25" thickBot="1" x14ac:dyDescent="0.25">
      <c r="B151" s="51" t="s">
        <v>480</v>
      </c>
      <c r="C151" s="45" t="s">
        <v>75</v>
      </c>
      <c r="D151" s="45" t="s">
        <v>111</v>
      </c>
      <c r="E151" s="235" t="s">
        <v>478</v>
      </c>
      <c r="F151" s="234">
        <v>813</v>
      </c>
      <c r="G151" s="3">
        <v>11.952</v>
      </c>
    </row>
    <row r="152" spans="2:7" ht="32.25" thickBot="1" x14ac:dyDescent="0.25">
      <c r="B152" s="42" t="s">
        <v>48</v>
      </c>
      <c r="C152" s="45" t="s">
        <v>75</v>
      </c>
      <c r="D152" s="45" t="s">
        <v>111</v>
      </c>
      <c r="E152" s="106" t="s">
        <v>227</v>
      </c>
      <c r="F152" s="106">
        <v>850</v>
      </c>
      <c r="G152" s="3">
        <v>770</v>
      </c>
    </row>
    <row r="153" spans="2:7" ht="32.25" thickBot="1" x14ac:dyDescent="0.25">
      <c r="B153" s="120" t="s">
        <v>26</v>
      </c>
      <c r="C153" s="174" t="s">
        <v>75</v>
      </c>
      <c r="D153" s="174" t="s">
        <v>75</v>
      </c>
      <c r="E153" s="176"/>
      <c r="F153" s="176"/>
      <c r="G153" s="133">
        <f>SUM(G154+G158)</f>
        <v>428</v>
      </c>
    </row>
    <row r="154" spans="2:7" ht="48" thickBot="1" x14ac:dyDescent="0.25">
      <c r="B154" s="120" t="s">
        <v>575</v>
      </c>
      <c r="C154" s="174" t="s">
        <v>75</v>
      </c>
      <c r="D154" s="174" t="s">
        <v>75</v>
      </c>
      <c r="E154" s="131">
        <v>19</v>
      </c>
      <c r="F154" s="131"/>
      <c r="G154" s="133">
        <v>378</v>
      </c>
    </row>
    <row r="155" spans="2:7" ht="48" thickBot="1" x14ac:dyDescent="0.25">
      <c r="B155" s="51" t="s">
        <v>576</v>
      </c>
      <c r="C155" s="191" t="s">
        <v>75</v>
      </c>
      <c r="D155" s="191" t="s">
        <v>75</v>
      </c>
      <c r="E155" s="20" t="s">
        <v>577</v>
      </c>
      <c r="F155" s="20"/>
      <c r="G155" s="20">
        <v>378</v>
      </c>
    </row>
    <row r="156" spans="2:7" ht="32.25" thickBot="1" x14ac:dyDescent="0.25">
      <c r="B156" s="291" t="s">
        <v>228</v>
      </c>
      <c r="C156" s="191" t="s">
        <v>75</v>
      </c>
      <c r="D156" s="191" t="s">
        <v>75</v>
      </c>
      <c r="E156" s="20" t="s">
        <v>578</v>
      </c>
      <c r="F156" s="20"/>
      <c r="G156" s="20">
        <v>378</v>
      </c>
    </row>
    <row r="157" spans="2:7" ht="32.25" thickBot="1" x14ac:dyDescent="0.25">
      <c r="B157" s="39" t="s">
        <v>13</v>
      </c>
      <c r="C157" s="191" t="s">
        <v>75</v>
      </c>
      <c r="D157" s="191" t="s">
        <v>75</v>
      </c>
      <c r="E157" s="20" t="s">
        <v>578</v>
      </c>
      <c r="F157" s="20">
        <v>244</v>
      </c>
      <c r="G157" s="20">
        <v>378</v>
      </c>
    </row>
    <row r="158" spans="2:7" ht="32.25" thickBot="1" x14ac:dyDescent="0.25">
      <c r="B158" s="39" t="s">
        <v>230</v>
      </c>
      <c r="C158" s="45" t="s">
        <v>75</v>
      </c>
      <c r="D158" s="45" t="s">
        <v>75</v>
      </c>
      <c r="E158" s="106" t="s">
        <v>231</v>
      </c>
      <c r="F158" s="46"/>
      <c r="G158" s="3">
        <v>50</v>
      </c>
    </row>
    <row r="159" spans="2:7" ht="32.25" thickBot="1" x14ac:dyDescent="0.25">
      <c r="B159" s="39" t="s">
        <v>13</v>
      </c>
      <c r="C159" s="45" t="s">
        <v>75</v>
      </c>
      <c r="D159" s="45" t="s">
        <v>75</v>
      </c>
      <c r="E159" s="106" t="s">
        <v>231</v>
      </c>
      <c r="F159" s="106">
        <v>244</v>
      </c>
      <c r="G159" s="3">
        <v>50</v>
      </c>
    </row>
    <row r="160" spans="2:7" ht="32.25" thickBot="1" x14ac:dyDescent="0.25">
      <c r="B160" s="120" t="s">
        <v>28</v>
      </c>
      <c r="C160" s="174" t="s">
        <v>75</v>
      </c>
      <c r="D160" s="174" t="s">
        <v>112</v>
      </c>
      <c r="E160" s="176"/>
      <c r="F160" s="176"/>
      <c r="G160" s="133">
        <f>SUM(G161+G164)</f>
        <v>7378</v>
      </c>
    </row>
    <row r="161" spans="2:15" ht="95.25" thickBot="1" x14ac:dyDescent="0.25">
      <c r="B161" s="120" t="s">
        <v>232</v>
      </c>
      <c r="C161" s="179" t="s">
        <v>75</v>
      </c>
      <c r="D161" s="179" t="s">
        <v>112</v>
      </c>
      <c r="E161" s="183" t="s">
        <v>233</v>
      </c>
      <c r="F161" s="176"/>
      <c r="G161" s="133">
        <f>SUM(G162:G163)</f>
        <v>372</v>
      </c>
    </row>
    <row r="162" spans="2:15" ht="63.75" thickBot="1" x14ac:dyDescent="0.25">
      <c r="B162" s="39" t="s">
        <v>193</v>
      </c>
      <c r="C162" s="45" t="s">
        <v>75</v>
      </c>
      <c r="D162" s="45" t="s">
        <v>112</v>
      </c>
      <c r="E162" s="106" t="s">
        <v>233</v>
      </c>
      <c r="F162" s="106">
        <v>121</v>
      </c>
      <c r="G162" s="3">
        <v>286</v>
      </c>
    </row>
    <row r="163" spans="2:15" ht="84" customHeight="1" thickBot="1" x14ac:dyDescent="0.25">
      <c r="B163" s="39" t="s">
        <v>10</v>
      </c>
      <c r="C163" s="45" t="s">
        <v>75</v>
      </c>
      <c r="D163" s="45" t="s">
        <v>112</v>
      </c>
      <c r="E163" s="106" t="s">
        <v>233</v>
      </c>
      <c r="F163" s="106">
        <v>129</v>
      </c>
      <c r="G163" s="3">
        <v>86</v>
      </c>
    </row>
    <row r="164" spans="2:15" ht="16.5" thickBot="1" x14ac:dyDescent="0.25">
      <c r="B164" s="120" t="s">
        <v>234</v>
      </c>
      <c r="C164" s="187" t="s">
        <v>75</v>
      </c>
      <c r="D164" s="187" t="s">
        <v>112</v>
      </c>
      <c r="E164" s="122" t="s">
        <v>235</v>
      </c>
      <c r="F164" s="176"/>
      <c r="G164" s="133">
        <f>SUM(G166:G170)</f>
        <v>7006</v>
      </c>
      <c r="K164" s="241"/>
      <c r="L164" s="242"/>
      <c r="M164" s="242"/>
      <c r="N164" s="243"/>
      <c r="O164" s="243"/>
    </row>
    <row r="165" spans="2:15" ht="32.25" thickBot="1" x14ac:dyDescent="0.25">
      <c r="B165" s="110" t="s">
        <v>236</v>
      </c>
      <c r="C165" s="45" t="s">
        <v>75</v>
      </c>
      <c r="D165" s="45" t="s">
        <v>112</v>
      </c>
      <c r="E165" s="106" t="s">
        <v>235</v>
      </c>
      <c r="F165" s="46"/>
      <c r="G165" s="3">
        <f>SUM(G166:G170)</f>
        <v>7006</v>
      </c>
    </row>
    <row r="166" spans="2:15" ht="61.5" customHeight="1" thickBot="1" x14ac:dyDescent="0.25">
      <c r="B166" s="39" t="s">
        <v>229</v>
      </c>
      <c r="C166" s="45" t="s">
        <v>75</v>
      </c>
      <c r="D166" s="45" t="s">
        <v>112</v>
      </c>
      <c r="E166" s="106" t="s">
        <v>235</v>
      </c>
      <c r="F166" s="106">
        <v>111</v>
      </c>
      <c r="G166" s="3">
        <v>4663</v>
      </c>
    </row>
    <row r="167" spans="2:15" ht="90.75" customHeight="1" thickBot="1" x14ac:dyDescent="0.25">
      <c r="B167" s="39" t="s">
        <v>10</v>
      </c>
      <c r="C167" s="45" t="s">
        <v>75</v>
      </c>
      <c r="D167" s="45" t="s">
        <v>112</v>
      </c>
      <c r="E167" s="106" t="s">
        <v>235</v>
      </c>
      <c r="F167" s="106">
        <v>119</v>
      </c>
      <c r="G167" s="3">
        <v>1408</v>
      </c>
    </row>
    <row r="168" spans="2:15" ht="32.25" thickBot="1" x14ac:dyDescent="0.25">
      <c r="B168" s="39" t="s">
        <v>13</v>
      </c>
      <c r="C168" s="45" t="s">
        <v>75</v>
      </c>
      <c r="D168" s="45" t="s">
        <v>112</v>
      </c>
      <c r="E168" s="106" t="s">
        <v>235</v>
      </c>
      <c r="F168" s="106">
        <v>244</v>
      </c>
      <c r="G168" s="3">
        <v>405</v>
      </c>
    </row>
    <row r="169" spans="2:15" ht="16.5" thickBot="1" x14ac:dyDescent="0.25">
      <c r="B169" s="39" t="s">
        <v>511</v>
      </c>
      <c r="C169" s="45" t="s">
        <v>75</v>
      </c>
      <c r="D169" s="45" t="s">
        <v>112</v>
      </c>
      <c r="E169" s="246" t="s">
        <v>235</v>
      </c>
      <c r="F169" s="246">
        <v>247</v>
      </c>
      <c r="G169" s="3">
        <v>520</v>
      </c>
    </row>
    <row r="170" spans="2:15" ht="32.25" thickBot="1" x14ac:dyDescent="0.25">
      <c r="B170" s="113" t="s">
        <v>48</v>
      </c>
      <c r="C170" s="45" t="s">
        <v>75</v>
      </c>
      <c r="D170" s="45" t="s">
        <v>112</v>
      </c>
      <c r="E170" s="106" t="s">
        <v>235</v>
      </c>
      <c r="F170" s="106">
        <v>850</v>
      </c>
      <c r="G170" s="3">
        <v>10</v>
      </c>
    </row>
    <row r="171" spans="2:15" ht="32.25" thickBot="1" x14ac:dyDescent="0.25">
      <c r="B171" s="120" t="s">
        <v>237</v>
      </c>
      <c r="C171" s="174" t="s">
        <v>172</v>
      </c>
      <c r="D171" s="175"/>
      <c r="E171" s="176"/>
      <c r="F171" s="176"/>
      <c r="G171" s="133">
        <f>SUM(G172+G191)</f>
        <v>133005.73746999999</v>
      </c>
      <c r="J171" s="243"/>
    </row>
    <row r="172" spans="2:15" ht="16.5" thickBot="1" x14ac:dyDescent="0.25">
      <c r="B172" s="120" t="s">
        <v>61</v>
      </c>
      <c r="C172" s="134" t="s">
        <v>172</v>
      </c>
      <c r="D172" s="134" t="s">
        <v>76</v>
      </c>
      <c r="E172" s="176"/>
      <c r="F172" s="176"/>
      <c r="G172" s="133">
        <f>SUM(G175+G184+G183+G181+G173)</f>
        <v>128051.73747000001</v>
      </c>
    </row>
    <row r="173" spans="2:15" ht="46.5" customHeight="1" thickBot="1" x14ac:dyDescent="0.25">
      <c r="B173" s="120" t="s">
        <v>585</v>
      </c>
      <c r="C173" s="134" t="s">
        <v>172</v>
      </c>
      <c r="D173" s="134" t="s">
        <v>76</v>
      </c>
      <c r="E173" s="133" t="s">
        <v>584</v>
      </c>
      <c r="F173" s="176"/>
      <c r="G173" s="133">
        <v>7545.7894699999997</v>
      </c>
    </row>
    <row r="174" spans="2:15" ht="16.5" thickBot="1" x14ac:dyDescent="0.25">
      <c r="B174" s="281" t="s">
        <v>394</v>
      </c>
      <c r="C174" s="293" t="s">
        <v>172</v>
      </c>
      <c r="D174" s="293" t="s">
        <v>76</v>
      </c>
      <c r="E174" s="32" t="s">
        <v>584</v>
      </c>
      <c r="F174" s="147">
        <v>540</v>
      </c>
      <c r="G174" s="32">
        <v>7545.7894699999997</v>
      </c>
    </row>
    <row r="175" spans="2:15" ht="32.25" thickBot="1" x14ac:dyDescent="0.25">
      <c r="B175" s="120" t="s">
        <v>62</v>
      </c>
      <c r="C175" s="134" t="s">
        <v>172</v>
      </c>
      <c r="D175" s="134" t="s">
        <v>76</v>
      </c>
      <c r="E175" s="133" t="s">
        <v>238</v>
      </c>
      <c r="F175" s="176"/>
      <c r="G175" s="133">
        <f>SUM(G176:G180)</f>
        <v>20211</v>
      </c>
    </row>
    <row r="176" spans="2:15" ht="63.75" customHeight="1" thickBot="1" x14ac:dyDescent="0.25">
      <c r="B176" s="39" t="s">
        <v>229</v>
      </c>
      <c r="C176" s="45" t="s">
        <v>172</v>
      </c>
      <c r="D176" s="45" t="s">
        <v>76</v>
      </c>
      <c r="E176" s="106" t="s">
        <v>238</v>
      </c>
      <c r="F176" s="106">
        <v>111</v>
      </c>
      <c r="G176" s="3">
        <v>14006</v>
      </c>
    </row>
    <row r="177" spans="2:7" ht="84" customHeight="1" thickBot="1" x14ac:dyDescent="0.25">
      <c r="B177" s="39" t="s">
        <v>10</v>
      </c>
      <c r="C177" s="45" t="s">
        <v>172</v>
      </c>
      <c r="D177" s="45" t="s">
        <v>76</v>
      </c>
      <c r="E177" s="106" t="s">
        <v>238</v>
      </c>
      <c r="F177" s="106">
        <v>119</v>
      </c>
      <c r="G177" s="3">
        <v>4230</v>
      </c>
    </row>
    <row r="178" spans="2:7" ht="32.25" thickBot="1" x14ac:dyDescent="0.25">
      <c r="B178" s="39" t="s">
        <v>13</v>
      </c>
      <c r="C178" s="45" t="s">
        <v>172</v>
      </c>
      <c r="D178" s="45" t="s">
        <v>76</v>
      </c>
      <c r="E178" s="106" t="s">
        <v>238</v>
      </c>
      <c r="F178" s="106">
        <v>244</v>
      </c>
      <c r="G178" s="3">
        <v>1515</v>
      </c>
    </row>
    <row r="179" spans="2:7" ht="16.5" thickBot="1" x14ac:dyDescent="0.25">
      <c r="B179" s="39" t="s">
        <v>511</v>
      </c>
      <c r="C179" s="45" t="s">
        <v>172</v>
      </c>
      <c r="D179" s="45" t="s">
        <v>76</v>
      </c>
      <c r="E179" s="264" t="s">
        <v>238</v>
      </c>
      <c r="F179" s="264">
        <v>247</v>
      </c>
      <c r="G179" s="3">
        <v>217</v>
      </c>
    </row>
    <row r="180" spans="2:7" ht="32.25" thickBot="1" x14ac:dyDescent="0.25">
      <c r="B180" s="113" t="s">
        <v>48</v>
      </c>
      <c r="C180" s="45" t="s">
        <v>172</v>
      </c>
      <c r="D180" s="45" t="s">
        <v>76</v>
      </c>
      <c r="E180" s="264" t="s">
        <v>238</v>
      </c>
      <c r="F180" s="106">
        <v>850</v>
      </c>
      <c r="G180" s="3">
        <v>243</v>
      </c>
    </row>
    <row r="181" spans="2:7" ht="95.25" thickBot="1" x14ac:dyDescent="0.25">
      <c r="B181" s="120" t="s">
        <v>580</v>
      </c>
      <c r="C181" s="187" t="s">
        <v>172</v>
      </c>
      <c r="D181" s="187" t="s">
        <v>76</v>
      </c>
      <c r="E181" s="143" t="s">
        <v>579</v>
      </c>
      <c r="F181" s="143"/>
      <c r="G181" s="131">
        <v>86566.948000000004</v>
      </c>
    </row>
    <row r="182" spans="2:7" ht="48" thickBot="1" x14ac:dyDescent="0.3">
      <c r="B182" s="292" t="s">
        <v>581</v>
      </c>
      <c r="C182" s="45" t="s">
        <v>172</v>
      </c>
      <c r="D182" s="45" t="s">
        <v>76</v>
      </c>
      <c r="E182" s="269" t="s">
        <v>579</v>
      </c>
      <c r="F182" s="269">
        <v>414</v>
      </c>
      <c r="G182" s="3">
        <v>86566.948000000004</v>
      </c>
    </row>
    <row r="183" spans="2:7" ht="50.25" customHeight="1" thickBot="1" x14ac:dyDescent="0.25">
      <c r="B183" s="116" t="s">
        <v>544</v>
      </c>
      <c r="C183" s="179" t="s">
        <v>172</v>
      </c>
      <c r="D183" s="179" t="s">
        <v>76</v>
      </c>
      <c r="E183" s="245" t="s">
        <v>545</v>
      </c>
      <c r="F183" s="183">
        <v>244</v>
      </c>
      <c r="G183" s="122">
        <v>150</v>
      </c>
    </row>
    <row r="184" spans="2:7" ht="16.5" thickBot="1" x14ac:dyDescent="0.25">
      <c r="B184" s="120" t="s">
        <v>239</v>
      </c>
      <c r="C184" s="187" t="s">
        <v>172</v>
      </c>
      <c r="D184" s="187" t="s">
        <v>76</v>
      </c>
      <c r="E184" s="133" t="s">
        <v>240</v>
      </c>
      <c r="F184" s="176"/>
      <c r="G184" s="133">
        <f>SUM(G186:G190)</f>
        <v>13578</v>
      </c>
    </row>
    <row r="185" spans="2:7" ht="32.25" thickBot="1" x14ac:dyDescent="0.25">
      <c r="B185" s="110" t="s">
        <v>236</v>
      </c>
      <c r="C185" s="45" t="s">
        <v>172</v>
      </c>
      <c r="D185" s="45" t="s">
        <v>76</v>
      </c>
      <c r="E185" s="106" t="s">
        <v>240</v>
      </c>
      <c r="F185" s="46"/>
      <c r="G185" s="3">
        <f>SUM(G186:G190)</f>
        <v>13578</v>
      </c>
    </row>
    <row r="186" spans="2:7" ht="57.75" customHeight="1" thickBot="1" x14ac:dyDescent="0.25">
      <c r="B186" s="39" t="s">
        <v>229</v>
      </c>
      <c r="C186" s="45" t="s">
        <v>172</v>
      </c>
      <c r="D186" s="45" t="s">
        <v>76</v>
      </c>
      <c r="E186" s="106" t="s">
        <v>240</v>
      </c>
      <c r="F186" s="106">
        <v>111</v>
      </c>
      <c r="G186" s="3">
        <v>8876</v>
      </c>
    </row>
    <row r="187" spans="2:7" ht="84.75" customHeight="1" thickBot="1" x14ac:dyDescent="0.25">
      <c r="B187" s="39" t="s">
        <v>10</v>
      </c>
      <c r="C187" s="45" t="s">
        <v>172</v>
      </c>
      <c r="D187" s="45" t="s">
        <v>76</v>
      </c>
      <c r="E187" s="106" t="s">
        <v>240</v>
      </c>
      <c r="F187" s="106">
        <v>119</v>
      </c>
      <c r="G187" s="3">
        <v>2681</v>
      </c>
    </row>
    <row r="188" spans="2:7" ht="32.25" thickBot="1" x14ac:dyDescent="0.25">
      <c r="B188" s="39" t="s">
        <v>13</v>
      </c>
      <c r="C188" s="45" t="s">
        <v>172</v>
      </c>
      <c r="D188" s="45" t="s">
        <v>76</v>
      </c>
      <c r="E188" s="106" t="s">
        <v>240</v>
      </c>
      <c r="F188" s="106">
        <v>244</v>
      </c>
      <c r="G188" s="3">
        <v>1779</v>
      </c>
    </row>
    <row r="189" spans="2:7" ht="16.5" thickBot="1" x14ac:dyDescent="0.25">
      <c r="B189" s="39" t="s">
        <v>511</v>
      </c>
      <c r="C189" s="45" t="s">
        <v>172</v>
      </c>
      <c r="D189" s="45" t="s">
        <v>76</v>
      </c>
      <c r="E189" s="246" t="s">
        <v>240</v>
      </c>
      <c r="F189" s="246">
        <v>247</v>
      </c>
      <c r="G189" s="3">
        <v>225</v>
      </c>
    </row>
    <row r="190" spans="2:7" ht="32.25" thickBot="1" x14ac:dyDescent="0.25">
      <c r="B190" s="113" t="s">
        <v>48</v>
      </c>
      <c r="C190" s="45" t="s">
        <v>172</v>
      </c>
      <c r="D190" s="45" t="s">
        <v>76</v>
      </c>
      <c r="E190" s="106" t="s">
        <v>240</v>
      </c>
      <c r="F190" s="106">
        <v>850</v>
      </c>
      <c r="G190" s="3">
        <v>17</v>
      </c>
    </row>
    <row r="191" spans="2:7" ht="36" customHeight="1" thickBot="1" x14ac:dyDescent="0.25">
      <c r="B191" s="120" t="s">
        <v>241</v>
      </c>
      <c r="C191" s="134" t="s">
        <v>172</v>
      </c>
      <c r="D191" s="134" t="s">
        <v>73</v>
      </c>
      <c r="E191" s="176"/>
      <c r="F191" s="176"/>
      <c r="G191" s="133">
        <f>SUM(G194:G198)</f>
        <v>4954</v>
      </c>
    </row>
    <row r="192" spans="2:7" ht="16.5" thickBot="1" x14ac:dyDescent="0.25">
      <c r="B192" s="114" t="s">
        <v>242</v>
      </c>
      <c r="C192" s="53" t="s">
        <v>172</v>
      </c>
      <c r="D192" s="53" t="s">
        <v>73</v>
      </c>
      <c r="E192" s="4" t="s">
        <v>243</v>
      </c>
      <c r="F192" s="46"/>
      <c r="G192" s="4">
        <f>SUM(G194:G198)</f>
        <v>4954</v>
      </c>
    </row>
    <row r="193" spans="2:7" ht="16.5" thickBot="1" x14ac:dyDescent="0.25">
      <c r="B193" s="114" t="s">
        <v>244</v>
      </c>
      <c r="C193" s="45" t="s">
        <v>172</v>
      </c>
      <c r="D193" s="45" t="s">
        <v>73</v>
      </c>
      <c r="E193" s="106" t="s">
        <v>243</v>
      </c>
      <c r="F193" s="46"/>
      <c r="G193" s="3">
        <f>SUM(G194:G198)</f>
        <v>4954</v>
      </c>
    </row>
    <row r="194" spans="2:7" ht="63.75" customHeight="1" thickBot="1" x14ac:dyDescent="0.25">
      <c r="B194" s="39" t="s">
        <v>229</v>
      </c>
      <c r="C194" s="45" t="s">
        <v>172</v>
      </c>
      <c r="D194" s="45" t="s">
        <v>73</v>
      </c>
      <c r="E194" s="106" t="s">
        <v>243</v>
      </c>
      <c r="F194" s="106">
        <v>111</v>
      </c>
      <c r="G194" s="3">
        <v>3550</v>
      </c>
    </row>
    <row r="195" spans="2:7" ht="16.5" thickBot="1" x14ac:dyDescent="0.25">
      <c r="B195" s="39" t="s">
        <v>348</v>
      </c>
      <c r="C195" s="45" t="s">
        <v>172</v>
      </c>
      <c r="D195" s="45" t="s">
        <v>73</v>
      </c>
      <c r="E195" s="106" t="s">
        <v>243</v>
      </c>
      <c r="F195" s="106">
        <v>112</v>
      </c>
      <c r="G195" s="3">
        <v>29</v>
      </c>
    </row>
    <row r="196" spans="2:7" ht="84.75" customHeight="1" thickBot="1" x14ac:dyDescent="0.25">
      <c r="B196" s="39" t="s">
        <v>10</v>
      </c>
      <c r="C196" s="45" t="s">
        <v>172</v>
      </c>
      <c r="D196" s="45" t="s">
        <v>73</v>
      </c>
      <c r="E196" s="106" t="s">
        <v>243</v>
      </c>
      <c r="F196" s="106">
        <v>119</v>
      </c>
      <c r="G196" s="3">
        <v>1072</v>
      </c>
    </row>
    <row r="197" spans="2:7" ht="32.25" thickBot="1" x14ac:dyDescent="0.25">
      <c r="B197" s="39" t="s">
        <v>13</v>
      </c>
      <c r="C197" s="45" t="s">
        <v>172</v>
      </c>
      <c r="D197" s="45" t="s">
        <v>73</v>
      </c>
      <c r="E197" s="106" t="s">
        <v>243</v>
      </c>
      <c r="F197" s="106">
        <v>244</v>
      </c>
      <c r="G197" s="3">
        <v>298</v>
      </c>
    </row>
    <row r="198" spans="2:7" ht="32.25" thickBot="1" x14ac:dyDescent="0.25">
      <c r="B198" s="113" t="s">
        <v>48</v>
      </c>
      <c r="C198" s="45" t="s">
        <v>172</v>
      </c>
      <c r="D198" s="45" t="s">
        <v>73</v>
      </c>
      <c r="E198" s="106" t="s">
        <v>243</v>
      </c>
      <c r="F198" s="106">
        <v>850</v>
      </c>
      <c r="G198" s="3">
        <v>5</v>
      </c>
    </row>
    <row r="199" spans="2:7" ht="16.5" thickBot="1" x14ac:dyDescent="0.25">
      <c r="B199" s="120" t="s">
        <v>31</v>
      </c>
      <c r="C199" s="174">
        <v>10</v>
      </c>
      <c r="D199" s="175"/>
      <c r="E199" s="176"/>
      <c r="F199" s="176"/>
      <c r="G199" s="133">
        <f>SUM(G200+G203)</f>
        <v>11896.980000000001</v>
      </c>
    </row>
    <row r="200" spans="2:7" ht="16.5" thickBot="1" x14ac:dyDescent="0.25">
      <c r="B200" s="120" t="s">
        <v>32</v>
      </c>
      <c r="C200" s="179">
        <v>10</v>
      </c>
      <c r="D200" s="179" t="s">
        <v>76</v>
      </c>
      <c r="E200" s="176"/>
      <c r="F200" s="176"/>
      <c r="G200" s="122">
        <v>700</v>
      </c>
    </row>
    <row r="201" spans="2:7" ht="48" thickBot="1" x14ac:dyDescent="0.25">
      <c r="B201" s="110" t="s">
        <v>245</v>
      </c>
      <c r="C201" s="45">
        <v>10</v>
      </c>
      <c r="D201" s="45" t="s">
        <v>76</v>
      </c>
      <c r="E201" s="106" t="s">
        <v>246</v>
      </c>
      <c r="F201" s="46"/>
      <c r="G201" s="3">
        <v>700</v>
      </c>
    </row>
    <row r="202" spans="2:7" ht="32.25" thickBot="1" x14ac:dyDescent="0.25">
      <c r="B202" s="110" t="s">
        <v>34</v>
      </c>
      <c r="C202" s="45">
        <v>10</v>
      </c>
      <c r="D202" s="45" t="s">
        <v>76</v>
      </c>
      <c r="E202" s="106" t="s">
        <v>246</v>
      </c>
      <c r="F202" s="106">
        <v>312</v>
      </c>
      <c r="G202" s="3">
        <v>700</v>
      </c>
    </row>
    <row r="203" spans="2:7" ht="16.5" thickBot="1" x14ac:dyDescent="0.25">
      <c r="B203" s="120" t="s">
        <v>35</v>
      </c>
      <c r="C203" s="174">
        <v>10</v>
      </c>
      <c r="D203" s="174" t="s">
        <v>73</v>
      </c>
      <c r="E203" s="176"/>
      <c r="F203" s="176"/>
      <c r="G203" s="119">
        <f>SUM(G205+G209+G211+G206)</f>
        <v>11196.980000000001</v>
      </c>
    </row>
    <row r="204" spans="2:7" ht="68.25" customHeight="1" thickBot="1" x14ac:dyDescent="0.25">
      <c r="B204" s="201" t="s">
        <v>263</v>
      </c>
      <c r="C204" s="179">
        <v>10</v>
      </c>
      <c r="D204" s="179" t="s">
        <v>73</v>
      </c>
      <c r="E204" s="176"/>
      <c r="F204" s="176"/>
      <c r="G204" s="122">
        <v>6051</v>
      </c>
    </row>
    <row r="205" spans="2:7" ht="32.25" thickBot="1" x14ac:dyDescent="0.25">
      <c r="B205" s="110" t="s">
        <v>34</v>
      </c>
      <c r="C205" s="45">
        <v>10</v>
      </c>
      <c r="D205" s="45" t="s">
        <v>73</v>
      </c>
      <c r="E205" s="3" t="s">
        <v>404</v>
      </c>
      <c r="F205" s="106">
        <v>313</v>
      </c>
      <c r="G205" s="3">
        <v>6051</v>
      </c>
    </row>
    <row r="206" spans="2:7" ht="79.5" thickBot="1" x14ac:dyDescent="0.25">
      <c r="B206" s="201" t="s">
        <v>582</v>
      </c>
      <c r="C206" s="187">
        <v>10</v>
      </c>
      <c r="D206" s="187" t="s">
        <v>73</v>
      </c>
      <c r="E206" s="131" t="s">
        <v>583</v>
      </c>
      <c r="F206" s="143"/>
      <c r="G206" s="131">
        <v>100</v>
      </c>
    </row>
    <row r="207" spans="2:7" ht="32.25" thickBot="1" x14ac:dyDescent="0.25">
      <c r="B207" s="282" t="s">
        <v>34</v>
      </c>
      <c r="C207" s="45">
        <v>10</v>
      </c>
      <c r="D207" s="45" t="s">
        <v>73</v>
      </c>
      <c r="E207" s="3" t="s">
        <v>583</v>
      </c>
      <c r="F207" s="269">
        <v>313</v>
      </c>
      <c r="G207" s="3">
        <v>100</v>
      </c>
    </row>
    <row r="208" spans="2:7" ht="114.75" customHeight="1" thickBot="1" x14ac:dyDescent="0.25">
      <c r="B208" s="120" t="s">
        <v>37</v>
      </c>
      <c r="C208" s="179">
        <v>10</v>
      </c>
      <c r="D208" s="179" t="s">
        <v>73</v>
      </c>
      <c r="E208" s="183" t="s">
        <v>339</v>
      </c>
      <c r="F208" s="176"/>
      <c r="G208" s="119">
        <v>2660.88</v>
      </c>
    </row>
    <row r="209" spans="2:7" ht="32.25" thickBot="1" x14ac:dyDescent="0.25">
      <c r="B209" s="110" t="s">
        <v>34</v>
      </c>
      <c r="C209" s="45">
        <v>10</v>
      </c>
      <c r="D209" s="45" t="s">
        <v>73</v>
      </c>
      <c r="E209" s="106" t="s">
        <v>339</v>
      </c>
      <c r="F209" s="106">
        <v>412</v>
      </c>
      <c r="G209" s="74">
        <v>2660.88</v>
      </c>
    </row>
    <row r="210" spans="2:7" ht="147.75" customHeight="1" thickBot="1" x14ac:dyDescent="0.25">
      <c r="B210" s="120" t="s">
        <v>247</v>
      </c>
      <c r="C210" s="179">
        <v>10</v>
      </c>
      <c r="D210" s="179" t="s">
        <v>73</v>
      </c>
      <c r="E210" s="183" t="s">
        <v>248</v>
      </c>
      <c r="F210" s="176"/>
      <c r="G210" s="122">
        <v>2385.1</v>
      </c>
    </row>
    <row r="211" spans="2:7" ht="32.25" thickBot="1" x14ac:dyDescent="0.25">
      <c r="B211" s="39" t="s">
        <v>34</v>
      </c>
      <c r="C211" s="45">
        <v>10</v>
      </c>
      <c r="D211" s="45" t="s">
        <v>73</v>
      </c>
      <c r="E211" s="106" t="s">
        <v>248</v>
      </c>
      <c r="F211" s="106">
        <v>313</v>
      </c>
      <c r="G211" s="3">
        <v>2385.1</v>
      </c>
    </row>
    <row r="212" spans="2:7" ht="32.25" thickBot="1" x14ac:dyDescent="0.25">
      <c r="B212" s="120" t="s">
        <v>38</v>
      </c>
      <c r="C212" s="174">
        <v>11</v>
      </c>
      <c r="D212" s="132"/>
      <c r="E212" s="131"/>
      <c r="F212" s="131"/>
      <c r="G212" s="133">
        <f>SUM(G213+G219)</f>
        <v>12732</v>
      </c>
    </row>
    <row r="213" spans="2:7" ht="16.5" thickBot="1" x14ac:dyDescent="0.25">
      <c r="B213" s="120" t="s">
        <v>528</v>
      </c>
      <c r="C213" s="174" t="s">
        <v>374</v>
      </c>
      <c r="D213" s="117" t="s">
        <v>76</v>
      </c>
      <c r="E213" s="122"/>
      <c r="F213" s="122"/>
      <c r="G213" s="133">
        <f>SUM(G214:G218)</f>
        <v>12232</v>
      </c>
    </row>
    <row r="214" spans="2:7" ht="55.5" customHeight="1" thickBot="1" x14ac:dyDescent="0.25">
      <c r="B214" s="39" t="s">
        <v>229</v>
      </c>
      <c r="C214" s="232" t="s">
        <v>374</v>
      </c>
      <c r="D214" s="19" t="s">
        <v>76</v>
      </c>
      <c r="E214" s="147" t="s">
        <v>227</v>
      </c>
      <c r="F214" s="20">
        <v>111</v>
      </c>
      <c r="G214" s="32">
        <v>8948</v>
      </c>
    </row>
    <row r="215" spans="2:7" ht="79.5" thickBot="1" x14ac:dyDescent="0.25">
      <c r="B215" s="39" t="s">
        <v>10</v>
      </c>
      <c r="C215" s="232" t="s">
        <v>374</v>
      </c>
      <c r="D215" s="19" t="s">
        <v>76</v>
      </c>
      <c r="E215" s="147" t="s">
        <v>227</v>
      </c>
      <c r="F215" s="20">
        <v>119</v>
      </c>
      <c r="G215" s="32">
        <v>2703</v>
      </c>
    </row>
    <row r="216" spans="2:7" ht="32.25" thickBot="1" x14ac:dyDescent="0.25">
      <c r="B216" s="39" t="s">
        <v>13</v>
      </c>
      <c r="C216" s="232" t="s">
        <v>374</v>
      </c>
      <c r="D216" s="19" t="s">
        <v>76</v>
      </c>
      <c r="E216" s="147" t="s">
        <v>227</v>
      </c>
      <c r="F216" s="20">
        <v>244</v>
      </c>
      <c r="G216" s="32">
        <v>171</v>
      </c>
    </row>
    <row r="217" spans="2:7" ht="16.5" thickBot="1" x14ac:dyDescent="0.25">
      <c r="B217" s="39" t="s">
        <v>511</v>
      </c>
      <c r="C217" s="232" t="s">
        <v>374</v>
      </c>
      <c r="D217" s="19" t="s">
        <v>76</v>
      </c>
      <c r="E217" s="147" t="s">
        <v>227</v>
      </c>
      <c r="F217" s="20">
        <v>247</v>
      </c>
      <c r="G217" s="32">
        <v>315</v>
      </c>
    </row>
    <row r="218" spans="2:7" ht="32.25" thickBot="1" x14ac:dyDescent="0.25">
      <c r="B218" s="257" t="s">
        <v>48</v>
      </c>
      <c r="C218" s="232" t="s">
        <v>374</v>
      </c>
      <c r="D218" s="19" t="s">
        <v>76</v>
      </c>
      <c r="E218" s="147" t="s">
        <v>227</v>
      </c>
      <c r="F218" s="20">
        <v>850</v>
      </c>
      <c r="G218" s="32">
        <v>95</v>
      </c>
    </row>
    <row r="219" spans="2:7" ht="16.5" thickBot="1" x14ac:dyDescent="0.25">
      <c r="B219" s="114" t="s">
        <v>39</v>
      </c>
      <c r="C219" s="45">
        <v>11</v>
      </c>
      <c r="D219" s="45" t="s">
        <v>74</v>
      </c>
      <c r="E219" s="46"/>
      <c r="F219" s="46"/>
      <c r="G219" s="37">
        <v>500</v>
      </c>
    </row>
    <row r="220" spans="2:7" ht="32.25" thickBot="1" x14ac:dyDescent="0.25">
      <c r="B220" s="113" t="s">
        <v>40</v>
      </c>
      <c r="C220" s="45">
        <v>11</v>
      </c>
      <c r="D220" s="45" t="s">
        <v>74</v>
      </c>
      <c r="E220" s="106" t="s">
        <v>249</v>
      </c>
      <c r="F220" s="46"/>
      <c r="G220" s="37">
        <v>500</v>
      </c>
    </row>
    <row r="221" spans="2:7" ht="63.75" thickBot="1" x14ac:dyDescent="0.25">
      <c r="B221" s="5" t="s">
        <v>429</v>
      </c>
      <c r="C221" s="45">
        <v>11</v>
      </c>
      <c r="D221" s="45" t="s">
        <v>74</v>
      </c>
      <c r="E221" s="106" t="s">
        <v>249</v>
      </c>
      <c r="F221" s="106">
        <v>123</v>
      </c>
      <c r="G221" s="37"/>
    </row>
    <row r="222" spans="2:7" ht="32.25" thickBot="1" x14ac:dyDescent="0.25">
      <c r="B222" s="39" t="s">
        <v>13</v>
      </c>
      <c r="C222" s="45">
        <v>11</v>
      </c>
      <c r="D222" s="45" t="s">
        <v>74</v>
      </c>
      <c r="E222" s="106" t="s">
        <v>249</v>
      </c>
      <c r="F222" s="106">
        <v>244</v>
      </c>
      <c r="G222" s="37">
        <v>500</v>
      </c>
    </row>
    <row r="223" spans="2:7" ht="16.5" thickBot="1" x14ac:dyDescent="0.25">
      <c r="B223" s="39" t="s">
        <v>430</v>
      </c>
      <c r="C223" s="45">
        <v>11</v>
      </c>
      <c r="D223" s="45" t="s">
        <v>74</v>
      </c>
      <c r="E223" s="106" t="s">
        <v>249</v>
      </c>
      <c r="F223" s="106">
        <v>350</v>
      </c>
      <c r="G223" s="37"/>
    </row>
    <row r="224" spans="2:7" ht="32.25" thickBot="1" x14ac:dyDescent="0.25">
      <c r="B224" s="120" t="s">
        <v>41</v>
      </c>
      <c r="C224" s="174">
        <v>12</v>
      </c>
      <c r="D224" s="175"/>
      <c r="E224" s="176"/>
      <c r="F224" s="176"/>
      <c r="G224" s="133">
        <v>3548</v>
      </c>
    </row>
    <row r="225" spans="2:10" ht="32.25" thickBot="1" x14ac:dyDescent="0.25">
      <c r="B225" s="114" t="s">
        <v>42</v>
      </c>
      <c r="C225" s="45">
        <v>12</v>
      </c>
      <c r="D225" s="45" t="s">
        <v>117</v>
      </c>
      <c r="E225" s="106" t="s">
        <v>250</v>
      </c>
      <c r="F225" s="46"/>
      <c r="G225" s="3">
        <v>3548</v>
      </c>
    </row>
    <row r="226" spans="2:10" x14ac:dyDescent="0.2">
      <c r="B226" s="386" t="s">
        <v>251</v>
      </c>
      <c r="C226" s="388">
        <v>12</v>
      </c>
      <c r="D226" s="388" t="s">
        <v>117</v>
      </c>
      <c r="E226" s="386" t="s">
        <v>250</v>
      </c>
      <c r="F226" s="386">
        <v>611</v>
      </c>
      <c r="G226" s="384">
        <v>3548</v>
      </c>
    </row>
    <row r="227" spans="2:10" ht="22.5" customHeight="1" thickBot="1" x14ac:dyDescent="0.25">
      <c r="B227" s="387"/>
      <c r="C227" s="389"/>
      <c r="D227" s="389"/>
      <c r="E227" s="387"/>
      <c r="F227" s="387"/>
      <c r="G227" s="385"/>
    </row>
    <row r="228" spans="2:10" ht="48" thickBot="1" x14ac:dyDescent="0.25">
      <c r="B228" s="120" t="s">
        <v>44</v>
      </c>
      <c r="C228" s="174">
        <v>13</v>
      </c>
      <c r="D228" s="134" t="s">
        <v>76</v>
      </c>
      <c r="E228" s="176"/>
      <c r="F228" s="176"/>
      <c r="G228" s="133">
        <v>53</v>
      </c>
    </row>
    <row r="229" spans="2:10" ht="48" thickBot="1" x14ac:dyDescent="0.25">
      <c r="B229" s="39" t="s">
        <v>252</v>
      </c>
      <c r="C229" s="45">
        <v>13</v>
      </c>
      <c r="D229" s="45" t="s">
        <v>76</v>
      </c>
      <c r="E229" s="46"/>
      <c r="F229" s="46"/>
      <c r="G229" s="37">
        <v>53</v>
      </c>
    </row>
    <row r="230" spans="2:10" ht="48" thickBot="1" x14ac:dyDescent="0.25">
      <c r="B230" s="39" t="s">
        <v>253</v>
      </c>
      <c r="C230" s="45">
        <v>13</v>
      </c>
      <c r="D230" s="45" t="s">
        <v>76</v>
      </c>
      <c r="E230" s="106" t="s">
        <v>254</v>
      </c>
      <c r="F230" s="46"/>
      <c r="G230" s="37">
        <v>53</v>
      </c>
    </row>
    <row r="231" spans="2:10" ht="32.25" thickBot="1" x14ac:dyDescent="0.25">
      <c r="B231" s="39" t="s">
        <v>46</v>
      </c>
      <c r="C231" s="45">
        <v>13</v>
      </c>
      <c r="D231" s="45" t="s">
        <v>76</v>
      </c>
      <c r="E231" s="106" t="s">
        <v>255</v>
      </c>
      <c r="F231" s="46"/>
      <c r="G231" s="37">
        <v>53</v>
      </c>
    </row>
    <row r="232" spans="2:10" ht="32.25" thickBot="1" x14ac:dyDescent="0.25">
      <c r="B232" s="39" t="s">
        <v>256</v>
      </c>
      <c r="C232" s="45">
        <v>13</v>
      </c>
      <c r="D232" s="45" t="s">
        <v>76</v>
      </c>
      <c r="E232" s="106" t="s">
        <v>255</v>
      </c>
      <c r="F232" s="106">
        <v>730</v>
      </c>
      <c r="G232" s="37">
        <v>53</v>
      </c>
    </row>
    <row r="233" spans="2:10" ht="16.5" thickBot="1" x14ac:dyDescent="0.25">
      <c r="B233" s="202" t="s">
        <v>67</v>
      </c>
      <c r="C233" s="203"/>
      <c r="D233" s="203"/>
      <c r="E233" s="204"/>
      <c r="F233" s="204"/>
      <c r="G233" s="206">
        <f>SUM(G15+G73+G77+G84+G98+G105+G171+G199+G212+G224+G228)</f>
        <v>848501.55102999997</v>
      </c>
    </row>
    <row r="234" spans="2:10" ht="16.5" thickBot="1" x14ac:dyDescent="0.25">
      <c r="B234" s="120" t="s">
        <v>68</v>
      </c>
      <c r="C234" s="179">
        <v>14</v>
      </c>
      <c r="D234" s="179" t="s">
        <v>76</v>
      </c>
      <c r="E234" s="183" t="s">
        <v>546</v>
      </c>
      <c r="F234" s="122">
        <v>511</v>
      </c>
      <c r="G234" s="122">
        <v>47313</v>
      </c>
    </row>
    <row r="235" spans="2:10" ht="16.5" thickBot="1" x14ac:dyDescent="0.25">
      <c r="B235" s="202" t="s">
        <v>70</v>
      </c>
      <c r="C235" s="203"/>
      <c r="D235" s="203"/>
      <c r="E235" s="204"/>
      <c r="F235" s="204"/>
      <c r="G235" s="206">
        <f>SUM(G233:G234)</f>
        <v>895814.55102999997</v>
      </c>
      <c r="I235" s="89"/>
      <c r="J235" s="210"/>
    </row>
  </sheetData>
  <mergeCells count="24">
    <mergeCell ref="G226:G227"/>
    <mergeCell ref="B226:B227"/>
    <mergeCell ref="C226:C227"/>
    <mergeCell ref="D226:D227"/>
    <mergeCell ref="E226:E227"/>
    <mergeCell ref="F226:F227"/>
    <mergeCell ref="B11:G11"/>
    <mergeCell ref="C12:C13"/>
    <mergeCell ref="D12:D13"/>
    <mergeCell ref="E12:E13"/>
    <mergeCell ref="F12:F13"/>
    <mergeCell ref="G12:G13"/>
    <mergeCell ref="C35:C36"/>
    <mergeCell ref="D35:D36"/>
    <mergeCell ref="E35:E36"/>
    <mergeCell ref="F35:F36"/>
    <mergeCell ref="G35:G36"/>
    <mergeCell ref="B2:G2"/>
    <mergeCell ref="B7:G7"/>
    <mergeCell ref="B8:G8"/>
    <mergeCell ref="B9:G9"/>
    <mergeCell ref="B3:G3"/>
    <mergeCell ref="B4:G4"/>
    <mergeCell ref="B5:G5"/>
  </mergeCells>
  <pageMargins left="0.31496062992125984" right="0.31496062992125984" top="0.35433070866141736" bottom="0.15748031496062992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K248"/>
  <sheetViews>
    <sheetView workbookViewId="0">
      <selection activeCell="B10" sqref="B10:G10"/>
    </sheetView>
  </sheetViews>
  <sheetFormatPr defaultRowHeight="12.75" x14ac:dyDescent="0.2"/>
  <cols>
    <col min="2" max="2" width="37.85546875" customWidth="1"/>
    <col min="3" max="3" width="5.42578125" customWidth="1"/>
    <col min="4" max="4" width="4.85546875" customWidth="1"/>
    <col min="5" max="5" width="15.85546875" customWidth="1"/>
    <col min="6" max="6" width="5.5703125" customWidth="1"/>
    <col min="7" max="7" width="16.5703125" customWidth="1"/>
    <col min="8" max="8" width="16.7109375" customWidth="1"/>
    <col min="11" max="11" width="10.42578125" bestFit="1" customWidth="1"/>
  </cols>
  <sheetData>
    <row r="4" spans="2:8" ht="15.75" x14ac:dyDescent="0.2">
      <c r="B4" s="328" t="s">
        <v>337</v>
      </c>
      <c r="C4" s="328"/>
      <c r="D4" s="328"/>
      <c r="E4" s="328"/>
      <c r="F4" s="328"/>
      <c r="G4" s="328"/>
      <c r="H4" s="328"/>
    </row>
    <row r="5" spans="2:8" ht="15.75" x14ac:dyDescent="0.2">
      <c r="B5" s="328" t="s">
        <v>179</v>
      </c>
      <c r="C5" s="328"/>
      <c r="D5" s="328"/>
      <c r="E5" s="328"/>
      <c r="F5" s="328"/>
      <c r="G5" s="328"/>
      <c r="H5" s="328"/>
    </row>
    <row r="6" spans="2:8" ht="15.75" x14ac:dyDescent="0.2">
      <c r="B6" s="328" t="s">
        <v>180</v>
      </c>
      <c r="C6" s="328"/>
      <c r="D6" s="328"/>
      <c r="E6" s="328"/>
      <c r="F6" s="328"/>
      <c r="G6" s="328"/>
      <c r="H6" s="328"/>
    </row>
    <row r="7" spans="2:8" ht="15.75" x14ac:dyDescent="0.2">
      <c r="B7" s="328" t="s">
        <v>602</v>
      </c>
      <c r="C7" s="328"/>
      <c r="D7" s="328"/>
      <c r="E7" s="328"/>
      <c r="F7" s="328"/>
      <c r="G7" s="328"/>
      <c r="H7" s="328"/>
    </row>
    <row r="8" spans="2:8" ht="15.75" x14ac:dyDescent="0.2">
      <c r="B8" s="36"/>
    </row>
    <row r="9" spans="2:8" ht="15.75" x14ac:dyDescent="0.2">
      <c r="B9" s="390" t="s">
        <v>181</v>
      </c>
      <c r="C9" s="390"/>
      <c r="D9" s="390"/>
      <c r="E9" s="390"/>
      <c r="F9" s="390"/>
      <c r="G9" s="390"/>
    </row>
    <row r="10" spans="2:8" ht="48.75" customHeight="1" x14ac:dyDescent="0.2">
      <c r="B10" s="391" t="s">
        <v>491</v>
      </c>
      <c r="C10" s="391"/>
      <c r="D10" s="391"/>
      <c r="E10" s="391"/>
      <c r="F10" s="391"/>
      <c r="G10" s="391"/>
    </row>
    <row r="11" spans="2:8" ht="15.75" x14ac:dyDescent="0.2">
      <c r="B11" s="328"/>
      <c r="C11" s="328"/>
      <c r="D11" s="328"/>
      <c r="E11" s="328"/>
      <c r="F11" s="328"/>
      <c r="G11" s="328"/>
    </row>
    <row r="12" spans="2:8" ht="16.5" thickBot="1" x14ac:dyDescent="0.25">
      <c r="B12" s="383" t="s">
        <v>182</v>
      </c>
      <c r="C12" s="383"/>
      <c r="D12" s="383"/>
      <c r="E12" s="383"/>
      <c r="F12" s="383"/>
      <c r="G12" s="383"/>
    </row>
    <row r="13" spans="2:8" ht="15.75" x14ac:dyDescent="0.2">
      <c r="B13" s="212" t="s">
        <v>183</v>
      </c>
      <c r="C13" s="372" t="s">
        <v>1</v>
      </c>
      <c r="D13" s="372" t="s">
        <v>2</v>
      </c>
      <c r="E13" s="372" t="s">
        <v>3</v>
      </c>
      <c r="F13" s="372" t="s">
        <v>4</v>
      </c>
      <c r="G13" s="372">
        <v>2023</v>
      </c>
      <c r="H13" s="372">
        <v>2024</v>
      </c>
    </row>
    <row r="14" spans="2:8" ht="16.5" thickBot="1" x14ac:dyDescent="0.25">
      <c r="B14" s="213" t="s">
        <v>184</v>
      </c>
      <c r="C14" s="373"/>
      <c r="D14" s="373"/>
      <c r="E14" s="373"/>
      <c r="F14" s="373"/>
      <c r="G14" s="373"/>
      <c r="H14" s="373"/>
    </row>
    <row r="15" spans="2:8" ht="16.5" thickBot="1" x14ac:dyDescent="0.25">
      <c r="B15" s="213">
        <v>1</v>
      </c>
      <c r="C15" s="1">
        <v>2</v>
      </c>
      <c r="D15" s="1">
        <v>3</v>
      </c>
      <c r="E15" s="1">
        <v>4</v>
      </c>
      <c r="F15" s="1">
        <v>5</v>
      </c>
      <c r="G15" s="1">
        <v>8</v>
      </c>
      <c r="H15" s="1">
        <v>8</v>
      </c>
    </row>
    <row r="16" spans="2:8" ht="30.75" thickBot="1" x14ac:dyDescent="0.25">
      <c r="B16" s="173" t="s">
        <v>6</v>
      </c>
      <c r="C16" s="174" t="s">
        <v>76</v>
      </c>
      <c r="D16" s="175"/>
      <c r="E16" s="176"/>
      <c r="F16" s="176"/>
      <c r="G16" s="177">
        <f>SUM(G17+G23+G50+G66+G68+G46)</f>
        <v>27059.95</v>
      </c>
      <c r="H16" s="177">
        <f>SUM(H17+H23+H50+H66+H68+H46)</f>
        <v>27079.649999999998</v>
      </c>
    </row>
    <row r="17" spans="2:8" ht="26.25" thickBot="1" x14ac:dyDescent="0.25">
      <c r="B17" s="178" t="s">
        <v>185</v>
      </c>
      <c r="C17" s="174" t="s">
        <v>76</v>
      </c>
      <c r="D17" s="179" t="s">
        <v>117</v>
      </c>
      <c r="E17" s="176"/>
      <c r="F17" s="176"/>
      <c r="G17" s="122">
        <f>SUM(G21:G22)</f>
        <v>1534</v>
      </c>
      <c r="H17" s="122">
        <f>SUM(H21:H22)</f>
        <v>1534</v>
      </c>
    </row>
    <row r="18" spans="2:8" ht="48" thickBot="1" x14ac:dyDescent="0.25">
      <c r="B18" s="39" t="s">
        <v>186</v>
      </c>
      <c r="C18" s="45" t="s">
        <v>76</v>
      </c>
      <c r="D18" s="45" t="s">
        <v>117</v>
      </c>
      <c r="E18" s="211">
        <v>88</v>
      </c>
      <c r="F18" s="46"/>
      <c r="G18" s="3">
        <f>SUM(G21:G22)</f>
        <v>1534</v>
      </c>
      <c r="H18" s="3">
        <f>SUM(H21:H22)</f>
        <v>1534</v>
      </c>
    </row>
    <row r="19" spans="2:8" ht="16.5" thickBot="1" x14ac:dyDescent="0.25">
      <c r="B19" s="180" t="s">
        <v>8</v>
      </c>
      <c r="C19" s="174" t="s">
        <v>76</v>
      </c>
      <c r="D19" s="179" t="s">
        <v>117</v>
      </c>
      <c r="E19" s="143" t="s">
        <v>187</v>
      </c>
      <c r="F19" s="176"/>
      <c r="G19" s="131">
        <f>SUM(G21:G22)</f>
        <v>1534</v>
      </c>
      <c r="H19" s="131">
        <f>SUM(H21:H22)</f>
        <v>1534</v>
      </c>
    </row>
    <row r="20" spans="2:8" ht="30.75" thickBot="1" x14ac:dyDescent="0.25">
      <c r="B20" s="129" t="s">
        <v>188</v>
      </c>
      <c r="C20" s="45" t="s">
        <v>76</v>
      </c>
      <c r="D20" s="45" t="s">
        <v>117</v>
      </c>
      <c r="E20" s="211" t="s">
        <v>189</v>
      </c>
      <c r="F20" s="46"/>
      <c r="G20" s="3">
        <f>SUM(G21:G22)</f>
        <v>1534</v>
      </c>
      <c r="H20" s="3">
        <f>SUM(H21:H22)</f>
        <v>1534</v>
      </c>
    </row>
    <row r="21" spans="2:8" ht="30.75" thickBot="1" x14ac:dyDescent="0.25">
      <c r="B21" s="181" t="s">
        <v>448</v>
      </c>
      <c r="C21" s="45" t="s">
        <v>76</v>
      </c>
      <c r="D21" s="45" t="s">
        <v>117</v>
      </c>
      <c r="E21" s="211" t="s">
        <v>189</v>
      </c>
      <c r="F21" s="211">
        <v>121</v>
      </c>
      <c r="G21" s="3">
        <v>1178</v>
      </c>
      <c r="H21" s="3">
        <v>1178</v>
      </c>
    </row>
    <row r="22" spans="2:8" ht="45.75" thickBot="1" x14ac:dyDescent="0.25">
      <c r="B22" s="129" t="s">
        <v>449</v>
      </c>
      <c r="C22" s="45" t="s">
        <v>76</v>
      </c>
      <c r="D22" s="45" t="s">
        <v>117</v>
      </c>
      <c r="E22" s="211" t="s">
        <v>189</v>
      </c>
      <c r="F22" s="211">
        <v>129</v>
      </c>
      <c r="G22" s="3">
        <v>356</v>
      </c>
      <c r="H22" s="3">
        <v>356</v>
      </c>
    </row>
    <row r="23" spans="2:8" ht="16.5" thickBot="1" x14ac:dyDescent="0.25">
      <c r="B23" s="178" t="s">
        <v>11</v>
      </c>
      <c r="C23" s="174" t="s">
        <v>76</v>
      </c>
      <c r="D23" s="174" t="s">
        <v>73</v>
      </c>
      <c r="E23" s="176"/>
      <c r="F23" s="176"/>
      <c r="G23" s="194">
        <f>SUM(G24+G36)</f>
        <v>17677</v>
      </c>
      <c r="H23" s="194">
        <f>SUM(H24+H36)</f>
        <v>17697</v>
      </c>
    </row>
    <row r="24" spans="2:8" ht="32.25" thickBot="1" x14ac:dyDescent="0.25">
      <c r="B24" s="182" t="s">
        <v>190</v>
      </c>
      <c r="C24" s="174" t="s">
        <v>76</v>
      </c>
      <c r="D24" s="174" t="s">
        <v>73</v>
      </c>
      <c r="E24" s="183" t="s">
        <v>191</v>
      </c>
      <c r="F24" s="184"/>
      <c r="G24" s="194">
        <f>SUM(G26:G35)</f>
        <v>16903</v>
      </c>
      <c r="H24" s="194">
        <f>SUM(H26:H35)</f>
        <v>16903</v>
      </c>
    </row>
    <row r="25" spans="2:8" ht="30.75" thickBot="1" x14ac:dyDescent="0.25">
      <c r="B25" s="129" t="s">
        <v>188</v>
      </c>
      <c r="C25" s="45" t="s">
        <v>76</v>
      </c>
      <c r="D25" s="45" t="s">
        <v>73</v>
      </c>
      <c r="E25" s="211" t="s">
        <v>192</v>
      </c>
      <c r="F25" s="46"/>
      <c r="G25" s="63">
        <v>14762</v>
      </c>
      <c r="H25" s="63">
        <v>14762</v>
      </c>
    </row>
    <row r="26" spans="2:8" ht="45.75" thickBot="1" x14ac:dyDescent="0.25">
      <c r="B26" s="129" t="s">
        <v>193</v>
      </c>
      <c r="C26" s="45" t="s">
        <v>76</v>
      </c>
      <c r="D26" s="45" t="s">
        <v>73</v>
      </c>
      <c r="E26" s="211" t="s">
        <v>192</v>
      </c>
      <c r="F26" s="211">
        <v>121</v>
      </c>
      <c r="G26" s="63">
        <v>9200</v>
      </c>
      <c r="H26" s="63">
        <v>9200</v>
      </c>
    </row>
    <row r="27" spans="2:8" ht="30.75" thickBot="1" x14ac:dyDescent="0.25">
      <c r="B27" s="127" t="s">
        <v>206</v>
      </c>
      <c r="C27" s="45" t="s">
        <v>76</v>
      </c>
      <c r="D27" s="45" t="s">
        <v>73</v>
      </c>
      <c r="E27" s="211" t="s">
        <v>192</v>
      </c>
      <c r="F27" s="211">
        <v>122</v>
      </c>
      <c r="G27" s="63">
        <v>280</v>
      </c>
      <c r="H27" s="63">
        <v>280</v>
      </c>
    </row>
    <row r="28" spans="2:8" ht="60.75" thickBot="1" x14ac:dyDescent="0.25">
      <c r="B28" s="127" t="s">
        <v>429</v>
      </c>
      <c r="C28" s="45" t="s">
        <v>76</v>
      </c>
      <c r="D28" s="45" t="s">
        <v>73</v>
      </c>
      <c r="E28" s="211" t="s">
        <v>192</v>
      </c>
      <c r="F28" s="211">
        <v>123</v>
      </c>
      <c r="G28" s="63"/>
      <c r="H28" s="63"/>
    </row>
    <row r="29" spans="2:8" ht="45.75" thickBot="1" x14ac:dyDescent="0.25">
      <c r="B29" s="129" t="s">
        <v>450</v>
      </c>
      <c r="C29" s="45" t="s">
        <v>76</v>
      </c>
      <c r="D29" s="45" t="s">
        <v>73</v>
      </c>
      <c r="E29" s="211" t="s">
        <v>192</v>
      </c>
      <c r="F29" s="211">
        <v>129</v>
      </c>
      <c r="G29" s="63">
        <v>2778</v>
      </c>
      <c r="H29" s="63">
        <v>2778</v>
      </c>
    </row>
    <row r="30" spans="2:8" ht="30.75" thickBot="1" x14ac:dyDescent="0.25">
      <c r="B30" s="185" t="s">
        <v>451</v>
      </c>
      <c r="C30" s="45" t="s">
        <v>76</v>
      </c>
      <c r="D30" s="45" t="s">
        <v>73</v>
      </c>
      <c r="E30" s="211" t="s">
        <v>192</v>
      </c>
      <c r="F30" s="211">
        <v>243</v>
      </c>
      <c r="G30" s="63">
        <v>0</v>
      </c>
      <c r="H30" s="63">
        <v>0</v>
      </c>
    </row>
    <row r="31" spans="2:8" ht="30.75" thickBot="1" x14ac:dyDescent="0.25">
      <c r="B31" s="129" t="s">
        <v>13</v>
      </c>
      <c r="C31" s="45" t="s">
        <v>76</v>
      </c>
      <c r="D31" s="45" t="s">
        <v>73</v>
      </c>
      <c r="E31" s="211" t="s">
        <v>192</v>
      </c>
      <c r="F31" s="211">
        <v>244</v>
      </c>
      <c r="G31" s="63">
        <v>2509</v>
      </c>
      <c r="H31" s="63">
        <v>2509</v>
      </c>
    </row>
    <row r="32" spans="2:8" ht="0.75" customHeight="1" thickBot="1" x14ac:dyDescent="0.25">
      <c r="B32" s="129" t="s">
        <v>430</v>
      </c>
      <c r="C32" s="45" t="s">
        <v>76</v>
      </c>
      <c r="D32" s="45" t="s">
        <v>73</v>
      </c>
      <c r="E32" s="211" t="s">
        <v>192</v>
      </c>
      <c r="F32" s="211">
        <v>350</v>
      </c>
      <c r="G32" s="63">
        <v>0</v>
      </c>
      <c r="H32" s="63">
        <v>0</v>
      </c>
    </row>
    <row r="33" spans="2:8" ht="16.5" hidden="1" thickBot="1" x14ac:dyDescent="0.25">
      <c r="B33" s="129" t="s">
        <v>393</v>
      </c>
      <c r="C33" s="45" t="s">
        <v>76</v>
      </c>
      <c r="D33" s="45" t="s">
        <v>73</v>
      </c>
      <c r="E33" s="211" t="s">
        <v>192</v>
      </c>
      <c r="F33" s="211">
        <v>360</v>
      </c>
      <c r="G33" s="63">
        <v>0</v>
      </c>
      <c r="H33" s="63">
        <v>0</v>
      </c>
    </row>
    <row r="34" spans="2:8" ht="16.5" thickBot="1" x14ac:dyDescent="0.25">
      <c r="B34" s="39" t="s">
        <v>511</v>
      </c>
      <c r="C34" s="45" t="s">
        <v>76</v>
      </c>
      <c r="D34" s="45" t="s">
        <v>73</v>
      </c>
      <c r="E34" s="253" t="s">
        <v>192</v>
      </c>
      <c r="F34" s="253">
        <v>247</v>
      </c>
      <c r="G34" s="63">
        <v>440</v>
      </c>
      <c r="H34" s="63">
        <v>440</v>
      </c>
    </row>
    <row r="35" spans="2:8" ht="32.25" thickBot="1" x14ac:dyDescent="0.25">
      <c r="B35" s="216" t="s">
        <v>48</v>
      </c>
      <c r="C35" s="45" t="s">
        <v>76</v>
      </c>
      <c r="D35" s="45" t="s">
        <v>73</v>
      </c>
      <c r="E35" s="211" t="s">
        <v>192</v>
      </c>
      <c r="F35" s="211">
        <v>850</v>
      </c>
      <c r="G35" s="63">
        <v>1696</v>
      </c>
      <c r="H35" s="63">
        <v>1696</v>
      </c>
    </row>
    <row r="36" spans="2:8" ht="48" thickBot="1" x14ac:dyDescent="0.25">
      <c r="B36" s="120" t="s">
        <v>194</v>
      </c>
      <c r="C36" s="174" t="s">
        <v>76</v>
      </c>
      <c r="D36" s="174" t="s">
        <v>73</v>
      </c>
      <c r="E36" s="143">
        <v>99</v>
      </c>
      <c r="F36" s="176"/>
      <c r="G36" s="207">
        <f>SUM(G37+G41)</f>
        <v>774</v>
      </c>
      <c r="H36" s="207">
        <f>SUM(H37+H41)</f>
        <v>794</v>
      </c>
    </row>
    <row r="37" spans="2:8" ht="95.25" thickBot="1" x14ac:dyDescent="0.25">
      <c r="B37" s="120" t="s">
        <v>195</v>
      </c>
      <c r="C37" s="174" t="s">
        <v>76</v>
      </c>
      <c r="D37" s="174" t="s">
        <v>73</v>
      </c>
      <c r="E37" s="183" t="s">
        <v>196</v>
      </c>
      <c r="F37" s="176"/>
      <c r="G37" s="194">
        <f>SUM(G38:G40)</f>
        <v>387</v>
      </c>
      <c r="H37" s="194">
        <f>SUM(H38:H40)</f>
        <v>397</v>
      </c>
    </row>
    <row r="38" spans="2:8" ht="48" thickBot="1" x14ac:dyDescent="0.25">
      <c r="B38" s="39" t="s">
        <v>15</v>
      </c>
      <c r="C38" s="45" t="s">
        <v>76</v>
      </c>
      <c r="D38" s="45" t="s">
        <v>73</v>
      </c>
      <c r="E38" s="211" t="s">
        <v>196</v>
      </c>
      <c r="F38" s="211">
        <v>121</v>
      </c>
      <c r="G38" s="63">
        <v>297</v>
      </c>
      <c r="H38" s="63">
        <v>305</v>
      </c>
    </row>
    <row r="39" spans="2:8" ht="79.5" thickBot="1" x14ac:dyDescent="0.25">
      <c r="B39" s="39" t="s">
        <v>10</v>
      </c>
      <c r="C39" s="45" t="s">
        <v>76</v>
      </c>
      <c r="D39" s="45" t="s">
        <v>73</v>
      </c>
      <c r="E39" s="211" t="s">
        <v>196</v>
      </c>
      <c r="F39" s="211">
        <v>129</v>
      </c>
      <c r="G39" s="63">
        <v>90</v>
      </c>
      <c r="H39" s="63">
        <v>92</v>
      </c>
    </row>
    <row r="40" spans="2:8" ht="32.25" thickBot="1" x14ac:dyDescent="0.25">
      <c r="B40" s="39" t="s">
        <v>13</v>
      </c>
      <c r="C40" s="45" t="s">
        <v>76</v>
      </c>
      <c r="D40" s="45" t="s">
        <v>73</v>
      </c>
      <c r="E40" s="211" t="s">
        <v>196</v>
      </c>
      <c r="F40" s="211">
        <v>244</v>
      </c>
      <c r="G40" s="63"/>
      <c r="H40" s="63"/>
    </row>
    <row r="41" spans="2:8" ht="78.75" x14ac:dyDescent="0.2">
      <c r="B41" s="186" t="s">
        <v>261</v>
      </c>
      <c r="C41" s="375" t="s">
        <v>76</v>
      </c>
      <c r="D41" s="375" t="s">
        <v>73</v>
      </c>
      <c r="E41" s="377" t="s">
        <v>197</v>
      </c>
      <c r="F41" s="379"/>
      <c r="G41" s="381">
        <f>SUM(G43:G45)</f>
        <v>387</v>
      </c>
      <c r="H41" s="381">
        <f>SUM(H43:H45)</f>
        <v>397</v>
      </c>
    </row>
    <row r="42" spans="2:8" ht="32.25" thickBot="1" x14ac:dyDescent="0.25">
      <c r="B42" s="120" t="s">
        <v>262</v>
      </c>
      <c r="C42" s="376"/>
      <c r="D42" s="376"/>
      <c r="E42" s="378"/>
      <c r="F42" s="380"/>
      <c r="G42" s="382"/>
      <c r="H42" s="382"/>
    </row>
    <row r="43" spans="2:8" ht="48" thickBot="1" x14ac:dyDescent="0.25">
      <c r="B43" s="39" t="s">
        <v>15</v>
      </c>
      <c r="C43" s="45" t="s">
        <v>76</v>
      </c>
      <c r="D43" s="45" t="s">
        <v>73</v>
      </c>
      <c r="E43" s="211" t="s">
        <v>197</v>
      </c>
      <c r="F43" s="211">
        <v>121</v>
      </c>
      <c r="G43" s="208">
        <v>297</v>
      </c>
      <c r="H43" s="208">
        <v>305</v>
      </c>
    </row>
    <row r="44" spans="2:8" ht="79.5" thickBot="1" x14ac:dyDescent="0.25">
      <c r="B44" s="39" t="s">
        <v>10</v>
      </c>
      <c r="C44" s="45" t="s">
        <v>76</v>
      </c>
      <c r="D44" s="45" t="s">
        <v>73</v>
      </c>
      <c r="E44" s="211" t="s">
        <v>197</v>
      </c>
      <c r="F44" s="211">
        <v>129</v>
      </c>
      <c r="G44" s="208">
        <v>90</v>
      </c>
      <c r="H44" s="208">
        <v>92</v>
      </c>
    </row>
    <row r="45" spans="2:8" ht="32.25" thickBot="1" x14ac:dyDescent="0.25">
      <c r="B45" s="39" t="s">
        <v>13</v>
      </c>
      <c r="C45" s="45" t="s">
        <v>76</v>
      </c>
      <c r="D45" s="45" t="s">
        <v>73</v>
      </c>
      <c r="E45" s="211" t="s">
        <v>197</v>
      </c>
      <c r="F45" s="211">
        <v>244</v>
      </c>
      <c r="G45" s="208"/>
      <c r="H45" s="208"/>
    </row>
    <row r="46" spans="2:8" ht="16.5" thickBot="1" x14ac:dyDescent="0.3">
      <c r="B46" s="130" t="s">
        <v>349</v>
      </c>
      <c r="C46" s="174" t="s">
        <v>76</v>
      </c>
      <c r="D46" s="174" t="s">
        <v>74</v>
      </c>
      <c r="E46" s="143"/>
      <c r="F46" s="143"/>
      <c r="G46" s="209">
        <v>2.65</v>
      </c>
      <c r="H46" s="209">
        <v>2.35</v>
      </c>
    </row>
    <row r="47" spans="2:8" ht="48" thickBot="1" x14ac:dyDescent="0.3">
      <c r="B47" s="49" t="s">
        <v>194</v>
      </c>
      <c r="C47" s="45" t="s">
        <v>76</v>
      </c>
      <c r="D47" s="45" t="s">
        <v>74</v>
      </c>
      <c r="E47" s="211">
        <v>99</v>
      </c>
      <c r="F47" s="211"/>
      <c r="G47" s="208">
        <v>2.65</v>
      </c>
      <c r="H47" s="208">
        <v>2.35</v>
      </c>
    </row>
    <row r="48" spans="2:8" ht="111" thickBot="1" x14ac:dyDescent="0.3">
      <c r="B48" s="78" t="s">
        <v>350</v>
      </c>
      <c r="C48" s="45" t="s">
        <v>76</v>
      </c>
      <c r="D48" s="45" t="s">
        <v>74</v>
      </c>
      <c r="E48" s="211" t="s">
        <v>351</v>
      </c>
      <c r="F48" s="211"/>
      <c r="G48" s="208">
        <v>2.65</v>
      </c>
      <c r="H48" s="208">
        <v>2.35</v>
      </c>
    </row>
    <row r="49" spans="2:8" ht="32.25" thickBot="1" x14ac:dyDescent="0.3">
      <c r="B49" s="49" t="s">
        <v>13</v>
      </c>
      <c r="C49" s="45" t="s">
        <v>76</v>
      </c>
      <c r="D49" s="45" t="s">
        <v>74</v>
      </c>
      <c r="E49" s="211" t="s">
        <v>351</v>
      </c>
      <c r="F49" s="211">
        <v>244</v>
      </c>
      <c r="G49" s="208">
        <v>2.65</v>
      </c>
      <c r="H49" s="208">
        <v>2.35</v>
      </c>
    </row>
    <row r="50" spans="2:8" ht="48" thickBot="1" x14ac:dyDescent="0.25">
      <c r="B50" s="120" t="s">
        <v>198</v>
      </c>
      <c r="C50" s="174" t="s">
        <v>76</v>
      </c>
      <c r="D50" s="174" t="s">
        <v>114</v>
      </c>
      <c r="E50" s="176"/>
      <c r="F50" s="176"/>
      <c r="G50" s="133">
        <f>SUM(G51+G58)</f>
        <v>5412</v>
      </c>
      <c r="H50" s="133">
        <f>SUM(H51+H58)</f>
        <v>5412</v>
      </c>
    </row>
    <row r="51" spans="2:8" ht="32.25" thickBot="1" x14ac:dyDescent="0.25">
      <c r="B51" s="120" t="s">
        <v>18</v>
      </c>
      <c r="C51" s="174" t="s">
        <v>76</v>
      </c>
      <c r="D51" s="174" t="s">
        <v>114</v>
      </c>
      <c r="E51" s="183">
        <v>93</v>
      </c>
      <c r="F51" s="184"/>
      <c r="G51" s="122">
        <f>SUM(G54:G57)</f>
        <v>707</v>
      </c>
      <c r="H51" s="122">
        <f>SUM(H54:H57)</f>
        <v>707</v>
      </c>
    </row>
    <row r="52" spans="2:8" ht="32.25" thickBot="1" x14ac:dyDescent="0.25">
      <c r="B52" s="216" t="s">
        <v>199</v>
      </c>
      <c r="C52" s="45" t="s">
        <v>76</v>
      </c>
      <c r="D52" s="45" t="s">
        <v>114</v>
      </c>
      <c r="E52" s="211" t="s">
        <v>200</v>
      </c>
      <c r="F52" s="46"/>
      <c r="G52" s="3">
        <v>707</v>
      </c>
      <c r="H52" s="3">
        <v>707</v>
      </c>
    </row>
    <row r="53" spans="2:8" ht="48" thickBot="1" x14ac:dyDescent="0.25">
      <c r="B53" s="39" t="s">
        <v>188</v>
      </c>
      <c r="C53" s="45" t="s">
        <v>76</v>
      </c>
      <c r="D53" s="45" t="s">
        <v>114</v>
      </c>
      <c r="E53" s="211" t="s">
        <v>201</v>
      </c>
      <c r="F53" s="46"/>
      <c r="G53" s="3">
        <v>707</v>
      </c>
      <c r="H53" s="3">
        <v>707</v>
      </c>
    </row>
    <row r="54" spans="2:8" ht="63.75" thickBot="1" x14ac:dyDescent="0.25">
      <c r="B54" s="39" t="s">
        <v>9</v>
      </c>
      <c r="C54" s="45" t="s">
        <v>76</v>
      </c>
      <c r="D54" s="45" t="s">
        <v>114</v>
      </c>
      <c r="E54" s="211" t="s">
        <v>201</v>
      </c>
      <c r="F54" s="211">
        <v>121</v>
      </c>
      <c r="G54" s="3">
        <v>482</v>
      </c>
      <c r="H54" s="3">
        <v>482</v>
      </c>
    </row>
    <row r="55" spans="2:8" ht="30.75" thickBot="1" x14ac:dyDescent="0.25">
      <c r="B55" s="127" t="s">
        <v>206</v>
      </c>
      <c r="C55" s="45" t="s">
        <v>76</v>
      </c>
      <c r="D55" s="45" t="s">
        <v>114</v>
      </c>
      <c r="E55" s="253" t="s">
        <v>201</v>
      </c>
      <c r="F55" s="253">
        <v>122</v>
      </c>
      <c r="G55" s="3">
        <v>29</v>
      </c>
      <c r="H55" s="3">
        <v>29</v>
      </c>
    </row>
    <row r="56" spans="2:8" ht="79.5" thickBot="1" x14ac:dyDescent="0.25">
      <c r="B56" s="39" t="s">
        <v>10</v>
      </c>
      <c r="C56" s="45" t="s">
        <v>76</v>
      </c>
      <c r="D56" s="45" t="s">
        <v>114</v>
      </c>
      <c r="E56" s="211" t="s">
        <v>201</v>
      </c>
      <c r="F56" s="211">
        <v>129</v>
      </c>
      <c r="G56" s="3">
        <v>146</v>
      </c>
      <c r="H56" s="3">
        <v>146</v>
      </c>
    </row>
    <row r="57" spans="2:8" ht="32.25" thickBot="1" x14ac:dyDescent="0.3">
      <c r="B57" s="49" t="s">
        <v>13</v>
      </c>
      <c r="C57" s="45" t="s">
        <v>76</v>
      </c>
      <c r="D57" s="45" t="s">
        <v>114</v>
      </c>
      <c r="E57" s="211" t="s">
        <v>201</v>
      </c>
      <c r="F57" s="211">
        <v>244</v>
      </c>
      <c r="G57" s="3">
        <v>50</v>
      </c>
      <c r="H57" s="3">
        <v>50</v>
      </c>
    </row>
    <row r="58" spans="2:8" ht="32.25" thickBot="1" x14ac:dyDescent="0.25">
      <c r="B58" s="120" t="s">
        <v>202</v>
      </c>
      <c r="C58" s="174" t="s">
        <v>76</v>
      </c>
      <c r="D58" s="174" t="s">
        <v>114</v>
      </c>
      <c r="E58" s="183">
        <v>99</v>
      </c>
      <c r="F58" s="176"/>
      <c r="G58" s="122">
        <f>SUM(G60:G65)</f>
        <v>4705</v>
      </c>
      <c r="H58" s="122">
        <f>SUM(H60:H65)</f>
        <v>4705</v>
      </c>
    </row>
    <row r="59" spans="2:8" ht="32.25" thickBot="1" x14ac:dyDescent="0.25">
      <c r="B59" s="39" t="s">
        <v>203</v>
      </c>
      <c r="C59" s="45" t="s">
        <v>76</v>
      </c>
      <c r="D59" s="45" t="s">
        <v>114</v>
      </c>
      <c r="E59" s="211" t="s">
        <v>204</v>
      </c>
      <c r="F59" s="46"/>
      <c r="G59" s="3">
        <v>4705</v>
      </c>
      <c r="H59" s="3">
        <v>4705</v>
      </c>
    </row>
    <row r="60" spans="2:8" ht="63.75" thickBot="1" x14ac:dyDescent="0.25">
      <c r="B60" s="39" t="s">
        <v>9</v>
      </c>
      <c r="C60" s="45" t="s">
        <v>76</v>
      </c>
      <c r="D60" s="45" t="s">
        <v>114</v>
      </c>
      <c r="E60" s="211" t="s">
        <v>205</v>
      </c>
      <c r="F60" s="211">
        <v>121</v>
      </c>
      <c r="G60" s="3">
        <v>3200</v>
      </c>
      <c r="H60" s="3">
        <v>3200</v>
      </c>
    </row>
    <row r="61" spans="2:8" ht="32.25" thickBot="1" x14ac:dyDescent="0.25">
      <c r="B61" s="5" t="s">
        <v>206</v>
      </c>
      <c r="C61" s="45" t="s">
        <v>76</v>
      </c>
      <c r="D61" s="45" t="s">
        <v>114</v>
      </c>
      <c r="E61" s="211" t="s">
        <v>205</v>
      </c>
      <c r="F61" s="211">
        <v>122</v>
      </c>
      <c r="G61" s="3">
        <v>30</v>
      </c>
      <c r="H61" s="3">
        <v>30</v>
      </c>
    </row>
    <row r="62" spans="2:8" ht="79.5" thickBot="1" x14ac:dyDescent="0.25">
      <c r="B62" s="39" t="s">
        <v>10</v>
      </c>
      <c r="C62" s="45" t="s">
        <v>76</v>
      </c>
      <c r="D62" s="45" t="s">
        <v>114</v>
      </c>
      <c r="E62" s="211" t="s">
        <v>205</v>
      </c>
      <c r="F62" s="211">
        <v>129</v>
      </c>
      <c r="G62" s="3">
        <v>966</v>
      </c>
      <c r="H62" s="3">
        <v>966</v>
      </c>
    </row>
    <row r="63" spans="2:8" ht="32.25" thickBot="1" x14ac:dyDescent="0.25">
      <c r="B63" s="39" t="s">
        <v>207</v>
      </c>
      <c r="C63" s="45" t="s">
        <v>76</v>
      </c>
      <c r="D63" s="45" t="s">
        <v>114</v>
      </c>
      <c r="E63" s="211" t="s">
        <v>205</v>
      </c>
      <c r="F63" s="211">
        <v>244</v>
      </c>
      <c r="G63" s="3">
        <v>377</v>
      </c>
      <c r="H63" s="3">
        <v>377</v>
      </c>
    </row>
    <row r="64" spans="2:8" ht="16.5" thickBot="1" x14ac:dyDescent="0.25">
      <c r="B64" s="39" t="s">
        <v>511</v>
      </c>
      <c r="C64" s="45" t="s">
        <v>76</v>
      </c>
      <c r="D64" s="45" t="s">
        <v>114</v>
      </c>
      <c r="E64" s="253" t="s">
        <v>205</v>
      </c>
      <c r="F64" s="253">
        <v>247</v>
      </c>
      <c r="G64" s="3">
        <v>114</v>
      </c>
      <c r="H64" s="3">
        <v>114</v>
      </c>
    </row>
    <row r="65" spans="2:8" ht="32.25" thickBot="1" x14ac:dyDescent="0.25">
      <c r="B65" s="216" t="s">
        <v>48</v>
      </c>
      <c r="C65" s="45" t="s">
        <v>76</v>
      </c>
      <c r="D65" s="45" t="s">
        <v>114</v>
      </c>
      <c r="E65" s="211" t="s">
        <v>205</v>
      </c>
      <c r="F65" s="211">
        <v>850</v>
      </c>
      <c r="G65" s="3">
        <v>18</v>
      </c>
      <c r="H65" s="3">
        <v>18</v>
      </c>
    </row>
    <row r="66" spans="2:8" ht="16.5" thickBot="1" x14ac:dyDescent="0.25">
      <c r="B66" s="216" t="s">
        <v>336</v>
      </c>
      <c r="C66" s="48" t="s">
        <v>76</v>
      </c>
      <c r="D66" s="48" t="s">
        <v>374</v>
      </c>
      <c r="E66" s="211"/>
      <c r="F66" s="211"/>
      <c r="G66" s="3">
        <v>1000</v>
      </c>
      <c r="H66" s="3">
        <v>1000</v>
      </c>
    </row>
    <row r="67" spans="2:8" ht="16.5" thickBot="1" x14ac:dyDescent="0.25">
      <c r="B67" s="216" t="s">
        <v>376</v>
      </c>
      <c r="C67" s="48" t="s">
        <v>76</v>
      </c>
      <c r="D67" s="48" t="s">
        <v>374</v>
      </c>
      <c r="E67" s="211" t="s">
        <v>375</v>
      </c>
      <c r="F67" s="211">
        <v>870</v>
      </c>
      <c r="G67" s="3">
        <v>1000</v>
      </c>
      <c r="H67" s="3">
        <v>1000</v>
      </c>
    </row>
    <row r="68" spans="2:8" ht="32.25" thickBot="1" x14ac:dyDescent="0.25">
      <c r="B68" s="120" t="s">
        <v>19</v>
      </c>
      <c r="C68" s="174" t="s">
        <v>76</v>
      </c>
      <c r="D68" s="174">
        <v>13</v>
      </c>
      <c r="E68" s="176"/>
      <c r="F68" s="176"/>
      <c r="G68" s="133">
        <f>SUM(G71+G77+G75+G69)</f>
        <v>1434.3</v>
      </c>
      <c r="H68" s="133">
        <f>SUM(H71+H77+H75+H69)</f>
        <v>1434.3</v>
      </c>
    </row>
    <row r="69" spans="2:8" ht="16.5" thickBot="1" x14ac:dyDescent="0.25">
      <c r="B69" s="14" t="s">
        <v>465</v>
      </c>
      <c r="C69" s="232" t="s">
        <v>76</v>
      </c>
      <c r="D69" s="232" t="s">
        <v>380</v>
      </c>
      <c r="E69" s="236" t="s">
        <v>464</v>
      </c>
      <c r="F69" s="233"/>
      <c r="G69" s="32">
        <v>1000</v>
      </c>
      <c r="H69" s="32">
        <v>1000</v>
      </c>
    </row>
    <row r="70" spans="2:8" ht="32.25" thickBot="1" x14ac:dyDescent="0.25">
      <c r="B70" s="18" t="s">
        <v>43</v>
      </c>
      <c r="C70" s="232" t="s">
        <v>76</v>
      </c>
      <c r="D70" s="232" t="s">
        <v>380</v>
      </c>
      <c r="E70" s="236" t="s">
        <v>464</v>
      </c>
      <c r="F70" s="233">
        <v>611</v>
      </c>
      <c r="G70" s="32">
        <v>1000</v>
      </c>
      <c r="H70" s="32">
        <v>1000</v>
      </c>
    </row>
    <row r="71" spans="2:8" ht="63.75" thickBot="1" x14ac:dyDescent="0.25">
      <c r="B71" s="120" t="s">
        <v>598</v>
      </c>
      <c r="C71" s="174" t="s">
        <v>76</v>
      </c>
      <c r="D71" s="174">
        <v>13</v>
      </c>
      <c r="E71" s="131">
        <v>42</v>
      </c>
      <c r="F71" s="176"/>
      <c r="G71" s="133">
        <v>100</v>
      </c>
      <c r="H71" s="133">
        <v>100</v>
      </c>
    </row>
    <row r="72" spans="2:8" ht="48" thickBot="1" x14ac:dyDescent="0.25">
      <c r="B72" s="51" t="s">
        <v>378</v>
      </c>
      <c r="C72" s="45" t="s">
        <v>76</v>
      </c>
      <c r="D72" s="45">
        <v>13</v>
      </c>
      <c r="E72" s="3" t="s">
        <v>382</v>
      </c>
      <c r="F72" s="46"/>
      <c r="G72" s="3">
        <v>100</v>
      </c>
      <c r="H72" s="3">
        <v>100</v>
      </c>
    </row>
    <row r="73" spans="2:8" ht="63.75" thickBot="1" x14ac:dyDescent="0.25">
      <c r="B73" s="51" t="s">
        <v>379</v>
      </c>
      <c r="C73" s="45" t="s">
        <v>76</v>
      </c>
      <c r="D73" s="45">
        <v>13</v>
      </c>
      <c r="E73" s="3" t="s">
        <v>381</v>
      </c>
      <c r="F73" s="46"/>
      <c r="G73" s="3">
        <v>100</v>
      </c>
      <c r="H73" s="3">
        <v>100</v>
      </c>
    </row>
    <row r="74" spans="2:8" ht="32.25" thickBot="1" x14ac:dyDescent="0.25">
      <c r="B74" s="51" t="s">
        <v>13</v>
      </c>
      <c r="C74" s="45" t="s">
        <v>76</v>
      </c>
      <c r="D74" s="45">
        <v>13</v>
      </c>
      <c r="E74" s="3" t="s">
        <v>381</v>
      </c>
      <c r="F74" s="3">
        <v>244</v>
      </c>
      <c r="G74" s="3">
        <v>100</v>
      </c>
      <c r="H74" s="3">
        <v>100</v>
      </c>
    </row>
    <row r="75" spans="2:8" ht="32.25" thickBot="1" x14ac:dyDescent="0.25">
      <c r="B75" s="22" t="s">
        <v>431</v>
      </c>
      <c r="C75" s="11" t="s">
        <v>76</v>
      </c>
      <c r="D75" s="11" t="s">
        <v>380</v>
      </c>
      <c r="E75" s="1" t="s">
        <v>192</v>
      </c>
      <c r="F75" s="1"/>
      <c r="G75" s="1">
        <v>100</v>
      </c>
      <c r="H75" s="1">
        <v>100</v>
      </c>
    </row>
    <row r="76" spans="2:8" ht="32.25" thickBot="1" x14ac:dyDescent="0.25">
      <c r="B76" s="39" t="s">
        <v>207</v>
      </c>
      <c r="C76" s="45" t="s">
        <v>76</v>
      </c>
      <c r="D76" s="45" t="s">
        <v>380</v>
      </c>
      <c r="E76" s="3" t="s">
        <v>192</v>
      </c>
      <c r="F76" s="3">
        <v>244</v>
      </c>
      <c r="G76" s="3">
        <v>100</v>
      </c>
      <c r="H76" s="3">
        <v>100</v>
      </c>
    </row>
    <row r="77" spans="2:8" ht="16.5" thickBot="1" x14ac:dyDescent="0.25">
      <c r="B77" s="214" t="s">
        <v>20</v>
      </c>
      <c r="C77" s="174" t="s">
        <v>76</v>
      </c>
      <c r="D77" s="187">
        <v>13</v>
      </c>
      <c r="E77" s="143">
        <v>99</v>
      </c>
      <c r="F77" s="176"/>
      <c r="G77" s="133">
        <v>234.3</v>
      </c>
      <c r="H77" s="133">
        <v>234.3</v>
      </c>
    </row>
    <row r="78" spans="2:8" ht="158.25" thickBot="1" x14ac:dyDescent="0.25">
      <c r="B78" s="114" t="s">
        <v>21</v>
      </c>
      <c r="C78" s="45" t="s">
        <v>76</v>
      </c>
      <c r="D78" s="45">
        <v>13</v>
      </c>
      <c r="E78" s="211" t="s">
        <v>208</v>
      </c>
      <c r="F78" s="46"/>
      <c r="G78" s="3">
        <v>234.3</v>
      </c>
      <c r="H78" s="3">
        <v>234.3</v>
      </c>
    </row>
    <row r="79" spans="2:8" ht="32.25" thickBot="1" x14ac:dyDescent="0.25">
      <c r="B79" s="39" t="s">
        <v>207</v>
      </c>
      <c r="C79" s="45" t="s">
        <v>76</v>
      </c>
      <c r="D79" s="45">
        <v>13</v>
      </c>
      <c r="E79" s="211" t="s">
        <v>208</v>
      </c>
      <c r="F79" s="211">
        <v>244</v>
      </c>
      <c r="G79" s="3">
        <v>234.3</v>
      </c>
      <c r="H79" s="3">
        <v>234.3</v>
      </c>
    </row>
    <row r="80" spans="2:8" ht="16.5" thickBot="1" x14ac:dyDescent="0.25">
      <c r="B80" s="120" t="s">
        <v>343</v>
      </c>
      <c r="C80" s="174" t="s">
        <v>117</v>
      </c>
      <c r="D80" s="187"/>
      <c r="E80" s="143"/>
      <c r="F80" s="143"/>
      <c r="G80" s="133">
        <v>1738</v>
      </c>
      <c r="H80" s="133">
        <v>1792</v>
      </c>
    </row>
    <row r="81" spans="2:8" ht="32.25" thickBot="1" x14ac:dyDescent="0.25">
      <c r="B81" s="39" t="s">
        <v>344</v>
      </c>
      <c r="C81" s="45" t="s">
        <v>117</v>
      </c>
      <c r="D81" s="45" t="s">
        <v>111</v>
      </c>
      <c r="E81" s="211"/>
      <c r="F81" s="211"/>
      <c r="G81" s="3">
        <v>1738</v>
      </c>
      <c r="H81" s="3">
        <v>1792</v>
      </c>
    </row>
    <row r="82" spans="2:8" ht="63.75" thickBot="1" x14ac:dyDescent="0.25">
      <c r="B82" s="39" t="s">
        <v>69</v>
      </c>
      <c r="C82" s="45" t="s">
        <v>117</v>
      </c>
      <c r="D82" s="45" t="s">
        <v>111</v>
      </c>
      <c r="E82" s="211" t="s">
        <v>257</v>
      </c>
      <c r="F82" s="211"/>
      <c r="G82" s="3">
        <v>1738</v>
      </c>
      <c r="H82" s="3">
        <v>1792</v>
      </c>
    </row>
    <row r="83" spans="2:8" ht="16.5" thickBot="1" x14ac:dyDescent="0.25">
      <c r="B83" s="39" t="s">
        <v>341</v>
      </c>
      <c r="C83" s="45" t="s">
        <v>117</v>
      </c>
      <c r="D83" s="45" t="s">
        <v>111</v>
      </c>
      <c r="E83" s="211" t="s">
        <v>257</v>
      </c>
      <c r="F83" s="211">
        <v>530</v>
      </c>
      <c r="G83" s="3">
        <v>1738</v>
      </c>
      <c r="H83" s="3">
        <v>1792</v>
      </c>
    </row>
    <row r="84" spans="2:8" ht="63.75" thickBot="1" x14ac:dyDescent="0.25">
      <c r="B84" s="120" t="s">
        <v>22</v>
      </c>
      <c r="C84" s="134" t="s">
        <v>111</v>
      </c>
      <c r="D84" s="175"/>
      <c r="E84" s="176"/>
      <c r="F84" s="176"/>
      <c r="G84" s="133">
        <f>SUM(G86:G90)</f>
        <v>4327</v>
      </c>
      <c r="H84" s="133">
        <f>SUM(H86:H90)</f>
        <v>4327</v>
      </c>
    </row>
    <row r="85" spans="2:8" ht="63.75" thickBot="1" x14ac:dyDescent="0.25">
      <c r="B85" s="120" t="s">
        <v>49</v>
      </c>
      <c r="C85" s="174" t="s">
        <v>111</v>
      </c>
      <c r="D85" s="174" t="s">
        <v>258</v>
      </c>
      <c r="E85" s="176"/>
      <c r="F85" s="176"/>
      <c r="G85" s="133">
        <f>SUM(G86:G90)</f>
        <v>4327</v>
      </c>
      <c r="H85" s="133">
        <f>SUM(H86:H90)</f>
        <v>4327</v>
      </c>
    </row>
    <row r="86" spans="2:8" ht="48" thickBot="1" x14ac:dyDescent="0.25">
      <c r="B86" s="39" t="s">
        <v>30</v>
      </c>
      <c r="C86" s="91" t="s">
        <v>111</v>
      </c>
      <c r="D86" s="91" t="s">
        <v>258</v>
      </c>
      <c r="E86" s="211" t="s">
        <v>209</v>
      </c>
      <c r="F86" s="211">
        <v>111</v>
      </c>
      <c r="G86" s="3">
        <v>3100</v>
      </c>
      <c r="H86" s="3">
        <v>3100</v>
      </c>
    </row>
    <row r="87" spans="2:8" ht="16.5" thickBot="1" x14ac:dyDescent="0.25">
      <c r="B87" s="39" t="s">
        <v>348</v>
      </c>
      <c r="C87" s="91" t="s">
        <v>111</v>
      </c>
      <c r="D87" s="91" t="s">
        <v>258</v>
      </c>
      <c r="E87" s="211" t="s">
        <v>209</v>
      </c>
      <c r="F87" s="211">
        <v>112</v>
      </c>
      <c r="G87" s="3">
        <v>30</v>
      </c>
      <c r="H87" s="3">
        <v>30</v>
      </c>
    </row>
    <row r="88" spans="2:8" ht="79.5" thickBot="1" x14ac:dyDescent="0.25">
      <c r="B88" s="39" t="s">
        <v>10</v>
      </c>
      <c r="C88" s="91" t="s">
        <v>111</v>
      </c>
      <c r="D88" s="91" t="s">
        <v>258</v>
      </c>
      <c r="E88" s="211" t="s">
        <v>209</v>
      </c>
      <c r="F88" s="211">
        <v>119</v>
      </c>
      <c r="G88" s="3">
        <v>936</v>
      </c>
      <c r="H88" s="3">
        <v>936</v>
      </c>
    </row>
    <row r="89" spans="2:8" ht="32.25" thickBot="1" x14ac:dyDescent="0.25">
      <c r="B89" s="39" t="s">
        <v>207</v>
      </c>
      <c r="C89" s="91" t="s">
        <v>111</v>
      </c>
      <c r="D89" s="91" t="s">
        <v>258</v>
      </c>
      <c r="E89" s="211" t="s">
        <v>209</v>
      </c>
      <c r="F89" s="211">
        <v>244</v>
      </c>
      <c r="G89" s="3">
        <v>251</v>
      </c>
      <c r="H89" s="3">
        <v>251</v>
      </c>
    </row>
    <row r="90" spans="2:8" ht="16.5" thickBot="1" x14ac:dyDescent="0.25">
      <c r="B90" s="39"/>
      <c r="C90" s="91" t="s">
        <v>111</v>
      </c>
      <c r="D90" s="91" t="s">
        <v>258</v>
      </c>
      <c r="E90" s="253" t="s">
        <v>209</v>
      </c>
      <c r="F90" s="253">
        <v>850</v>
      </c>
      <c r="G90" s="3">
        <v>10</v>
      </c>
      <c r="H90" s="3">
        <v>10</v>
      </c>
    </row>
    <row r="91" spans="2:8" ht="16.5" thickBot="1" x14ac:dyDescent="0.25">
      <c r="B91" s="120" t="s">
        <v>23</v>
      </c>
      <c r="C91" s="174" t="s">
        <v>73</v>
      </c>
      <c r="D91" s="175"/>
      <c r="E91" s="176"/>
      <c r="F91" s="176"/>
      <c r="G91" s="133">
        <f>SUM(G92+G98+G102)</f>
        <v>8880.2099999999991</v>
      </c>
      <c r="H91" s="133">
        <f>SUM(H92+H98+H102)</f>
        <v>8869.58</v>
      </c>
    </row>
    <row r="92" spans="2:8" ht="32.25" thickBot="1" x14ac:dyDescent="0.25">
      <c r="B92" s="116" t="s">
        <v>50</v>
      </c>
      <c r="C92" s="179" t="s">
        <v>73</v>
      </c>
      <c r="D92" s="179" t="s">
        <v>74</v>
      </c>
      <c r="E92" s="176"/>
      <c r="F92" s="176"/>
      <c r="G92" s="122">
        <f>SUM(G94:G97)</f>
        <v>1953</v>
      </c>
      <c r="H92" s="122">
        <f>SUM(H94:H97)</f>
        <v>1953</v>
      </c>
    </row>
    <row r="93" spans="2:8" ht="63.75" thickBot="1" x14ac:dyDescent="0.25">
      <c r="B93" s="39" t="s">
        <v>210</v>
      </c>
      <c r="C93" s="45" t="s">
        <v>73</v>
      </c>
      <c r="D93" s="45" t="s">
        <v>74</v>
      </c>
      <c r="E93" s="211" t="s">
        <v>211</v>
      </c>
      <c r="F93" s="46"/>
      <c r="G93" s="3">
        <f>SUM(G94:G97)</f>
        <v>1953</v>
      </c>
      <c r="H93" s="3">
        <f>SUM(H94:H97)</f>
        <v>1953</v>
      </c>
    </row>
    <row r="94" spans="2:8" ht="63.75" thickBot="1" x14ac:dyDescent="0.25">
      <c r="B94" s="39" t="s">
        <v>193</v>
      </c>
      <c r="C94" s="45" t="s">
        <v>73</v>
      </c>
      <c r="D94" s="45" t="s">
        <v>74</v>
      </c>
      <c r="E94" s="211" t="s">
        <v>211</v>
      </c>
      <c r="F94" s="211">
        <v>121</v>
      </c>
      <c r="G94" s="3">
        <v>1200</v>
      </c>
      <c r="H94" s="3">
        <v>1200</v>
      </c>
    </row>
    <row r="95" spans="2:8" ht="79.5" thickBot="1" x14ac:dyDescent="0.25">
      <c r="B95" s="39" t="s">
        <v>10</v>
      </c>
      <c r="C95" s="45" t="s">
        <v>73</v>
      </c>
      <c r="D95" s="45" t="s">
        <v>74</v>
      </c>
      <c r="E95" s="211" t="s">
        <v>211</v>
      </c>
      <c r="F95" s="211">
        <v>129</v>
      </c>
      <c r="G95" s="3">
        <v>363</v>
      </c>
      <c r="H95" s="3">
        <v>363</v>
      </c>
    </row>
    <row r="96" spans="2:8" ht="32.25" thickBot="1" x14ac:dyDescent="0.25">
      <c r="B96" s="38" t="s">
        <v>207</v>
      </c>
      <c r="C96" s="219" t="s">
        <v>73</v>
      </c>
      <c r="D96" s="219" t="s">
        <v>74</v>
      </c>
      <c r="E96" s="217" t="s">
        <v>211</v>
      </c>
      <c r="F96" s="217">
        <v>244</v>
      </c>
      <c r="G96" s="215">
        <v>387</v>
      </c>
      <c r="H96" s="215">
        <v>387</v>
      </c>
    </row>
    <row r="97" spans="2:8" ht="32.25" thickBot="1" x14ac:dyDescent="0.25">
      <c r="B97" s="42" t="s">
        <v>48</v>
      </c>
      <c r="C97" s="43" t="s">
        <v>73</v>
      </c>
      <c r="D97" s="43" t="s">
        <v>74</v>
      </c>
      <c r="E97" s="40" t="s">
        <v>211</v>
      </c>
      <c r="F97" s="40">
        <v>850</v>
      </c>
      <c r="G97" s="42">
        <v>3</v>
      </c>
      <c r="H97" s="42">
        <v>3</v>
      </c>
    </row>
    <row r="98" spans="2:8" ht="16.5" thickBot="1" x14ac:dyDescent="0.25">
      <c r="B98" s="120" t="s">
        <v>340</v>
      </c>
      <c r="C98" s="174" t="s">
        <v>73</v>
      </c>
      <c r="D98" s="174" t="s">
        <v>112</v>
      </c>
      <c r="E98" s="188"/>
      <c r="F98" s="188"/>
      <c r="G98" s="133">
        <f>SUM(G99+G100)</f>
        <v>6727.21</v>
      </c>
      <c r="H98" s="133">
        <f>SUM(H99+H100)</f>
        <v>6716.58</v>
      </c>
    </row>
    <row r="99" spans="2:8" ht="1.5" customHeight="1" thickBot="1" x14ac:dyDescent="0.25">
      <c r="B99" s="120" t="s">
        <v>432</v>
      </c>
      <c r="C99" s="179" t="s">
        <v>73</v>
      </c>
      <c r="D99" s="179" t="s">
        <v>112</v>
      </c>
      <c r="E99" s="183" t="s">
        <v>452</v>
      </c>
      <c r="F99" s="188"/>
      <c r="G99" s="133">
        <v>0</v>
      </c>
      <c r="H99" s="133">
        <v>0</v>
      </c>
    </row>
    <row r="100" spans="2:8" ht="16.5" thickBot="1" x14ac:dyDescent="0.25">
      <c r="B100" s="116" t="s">
        <v>341</v>
      </c>
      <c r="C100" s="179" t="s">
        <v>73</v>
      </c>
      <c r="D100" s="179" t="s">
        <v>112</v>
      </c>
      <c r="E100" s="183" t="s">
        <v>346</v>
      </c>
      <c r="F100" s="183"/>
      <c r="G100" s="122">
        <v>6727.21</v>
      </c>
      <c r="H100" s="122">
        <v>6716.58</v>
      </c>
    </row>
    <row r="101" spans="2:8" ht="16.5" thickBot="1" x14ac:dyDescent="0.25">
      <c r="B101" s="216" t="s">
        <v>342</v>
      </c>
      <c r="C101" s="45" t="s">
        <v>73</v>
      </c>
      <c r="D101" s="45" t="s">
        <v>112</v>
      </c>
      <c r="E101" s="211" t="s">
        <v>346</v>
      </c>
      <c r="F101" s="211">
        <v>540</v>
      </c>
      <c r="G101" s="3">
        <v>6727.21</v>
      </c>
      <c r="H101" s="3">
        <v>6716.58</v>
      </c>
    </row>
    <row r="102" spans="2:8" ht="32.25" thickBot="1" x14ac:dyDescent="0.25">
      <c r="B102" s="116" t="s">
        <v>433</v>
      </c>
      <c r="C102" s="187" t="s">
        <v>73</v>
      </c>
      <c r="D102" s="187" t="s">
        <v>434</v>
      </c>
      <c r="E102" s="143"/>
      <c r="F102" s="143"/>
      <c r="G102" s="122">
        <v>200</v>
      </c>
      <c r="H102" s="122">
        <v>200</v>
      </c>
    </row>
    <row r="103" spans="2:8" ht="79.5" thickBot="1" x14ac:dyDescent="0.25">
      <c r="B103" s="216" t="s">
        <v>435</v>
      </c>
      <c r="C103" s="45" t="s">
        <v>73</v>
      </c>
      <c r="D103" s="45" t="s">
        <v>434</v>
      </c>
      <c r="E103" s="211" t="s">
        <v>453</v>
      </c>
      <c r="F103" s="211">
        <v>245</v>
      </c>
      <c r="G103" s="3">
        <v>200</v>
      </c>
      <c r="H103" s="3">
        <v>200</v>
      </c>
    </row>
    <row r="104" spans="2:8" ht="32.25" thickBot="1" x14ac:dyDescent="0.25">
      <c r="B104" s="120" t="s">
        <v>24</v>
      </c>
      <c r="C104" s="174" t="s">
        <v>74</v>
      </c>
      <c r="D104" s="175"/>
      <c r="E104" s="176"/>
      <c r="F104" s="176"/>
      <c r="G104" s="133">
        <f>SUM(G105+G107)</f>
        <v>6735.9480000000003</v>
      </c>
      <c r="H104" s="133">
        <f>SUM(H105+H107)</f>
        <v>11217.436</v>
      </c>
    </row>
    <row r="105" spans="2:8" ht="32.25" thickBot="1" x14ac:dyDescent="0.25">
      <c r="B105" s="140" t="s">
        <v>436</v>
      </c>
      <c r="C105" s="189" t="s">
        <v>74</v>
      </c>
      <c r="D105" s="136" t="s">
        <v>111</v>
      </c>
      <c r="E105" s="138" t="s">
        <v>454</v>
      </c>
      <c r="F105" s="190"/>
      <c r="G105" s="138">
        <v>1725.9480000000001</v>
      </c>
      <c r="H105" s="138">
        <v>6207.4359999999997</v>
      </c>
    </row>
    <row r="106" spans="2:8" ht="63" customHeight="1" thickBot="1" x14ac:dyDescent="0.25">
      <c r="B106" s="216" t="s">
        <v>395</v>
      </c>
      <c r="C106" s="191" t="s">
        <v>74</v>
      </c>
      <c r="D106" s="192" t="s">
        <v>111</v>
      </c>
      <c r="E106" s="20" t="s">
        <v>454</v>
      </c>
      <c r="F106" s="20">
        <v>244</v>
      </c>
      <c r="G106" s="20">
        <v>1725.9480000000001</v>
      </c>
      <c r="H106" s="20">
        <v>6207.4359999999997</v>
      </c>
    </row>
    <row r="107" spans="2:8" ht="26.25" customHeight="1" thickBot="1" x14ac:dyDescent="0.25">
      <c r="B107" s="214" t="s">
        <v>345</v>
      </c>
      <c r="C107" s="179" t="s">
        <v>74</v>
      </c>
      <c r="D107" s="179" t="s">
        <v>111</v>
      </c>
      <c r="E107" s="122"/>
      <c r="F107" s="122"/>
      <c r="G107" s="133">
        <v>5010</v>
      </c>
      <c r="H107" s="133">
        <v>5010</v>
      </c>
    </row>
    <row r="108" spans="2:8" ht="28.5" customHeight="1" thickBot="1" x14ac:dyDescent="0.25">
      <c r="B108" s="216" t="s">
        <v>341</v>
      </c>
      <c r="C108" s="45" t="s">
        <v>74</v>
      </c>
      <c r="D108" s="45" t="s">
        <v>111</v>
      </c>
      <c r="E108" s="3" t="s">
        <v>547</v>
      </c>
      <c r="F108" s="3"/>
      <c r="G108" s="133">
        <v>5010</v>
      </c>
      <c r="H108" s="133">
        <v>5010</v>
      </c>
    </row>
    <row r="109" spans="2:8" ht="19.5" customHeight="1" thickBot="1" x14ac:dyDescent="0.25">
      <c r="B109" s="216" t="s">
        <v>394</v>
      </c>
      <c r="C109" s="45" t="s">
        <v>74</v>
      </c>
      <c r="D109" s="45" t="s">
        <v>111</v>
      </c>
      <c r="E109" s="3" t="s">
        <v>547</v>
      </c>
      <c r="F109" s="3">
        <v>540</v>
      </c>
      <c r="G109" s="133">
        <v>5010</v>
      </c>
      <c r="H109" s="133">
        <v>5010</v>
      </c>
    </row>
    <row r="110" spans="2:8" ht="16.5" thickBot="1" x14ac:dyDescent="0.25">
      <c r="B110" s="120" t="s">
        <v>25</v>
      </c>
      <c r="C110" s="174" t="s">
        <v>75</v>
      </c>
      <c r="D110" s="175"/>
      <c r="E110" s="176"/>
      <c r="F110" s="176"/>
      <c r="G110" s="239">
        <f>SUM(G111+G130+G168+G171+G155)</f>
        <v>585690.39800000004</v>
      </c>
      <c r="H110" s="239">
        <f>SUM(H111+H130+H168+H171+H155)</f>
        <v>585471.13300000003</v>
      </c>
    </row>
    <row r="111" spans="2:8" ht="16.5" thickBot="1" x14ac:dyDescent="0.25">
      <c r="B111" s="214" t="s">
        <v>52</v>
      </c>
      <c r="C111" s="174" t="s">
        <v>75</v>
      </c>
      <c r="D111" s="174" t="s">
        <v>76</v>
      </c>
      <c r="E111" s="176"/>
      <c r="F111" s="176"/>
      <c r="G111" s="122">
        <f>SUM(G114+G119+G127)</f>
        <v>133412</v>
      </c>
      <c r="H111" s="122">
        <f>SUM(H114+H119+H127)</f>
        <v>133412</v>
      </c>
    </row>
    <row r="112" spans="2:8" ht="63.75" thickBot="1" x14ac:dyDescent="0.25">
      <c r="B112" s="193" t="s">
        <v>212</v>
      </c>
      <c r="C112" s="179" t="s">
        <v>75</v>
      </c>
      <c r="D112" s="179" t="s">
        <v>76</v>
      </c>
      <c r="E112" s="183">
        <v>19</v>
      </c>
      <c r="F112" s="176"/>
      <c r="G112" s="122">
        <f>SUM(G115:G118)</f>
        <v>78505</v>
      </c>
      <c r="H112" s="122">
        <f>SUM(H115:H118)</f>
        <v>78505</v>
      </c>
    </row>
    <row r="113" spans="2:8" ht="32.25" thickBot="1" x14ac:dyDescent="0.25">
      <c r="B113" s="218" t="s">
        <v>213</v>
      </c>
      <c r="C113" s="45" t="s">
        <v>75</v>
      </c>
      <c r="D113" s="45" t="s">
        <v>76</v>
      </c>
      <c r="E113" s="211" t="s">
        <v>214</v>
      </c>
      <c r="F113" s="46"/>
      <c r="G113" s="3">
        <f>SUM(G115:G118)</f>
        <v>78505</v>
      </c>
      <c r="H113" s="3">
        <f>SUM(H115:H118)</f>
        <v>78505</v>
      </c>
    </row>
    <row r="114" spans="2:8" ht="205.5" thickBot="1" x14ac:dyDescent="0.25">
      <c r="B114" s="218" t="s">
        <v>215</v>
      </c>
      <c r="C114" s="45" t="s">
        <v>75</v>
      </c>
      <c r="D114" s="45" t="s">
        <v>76</v>
      </c>
      <c r="E114" s="211" t="s">
        <v>216</v>
      </c>
      <c r="F114" s="46"/>
      <c r="G114" s="3">
        <f>SUM(G115:G118)</f>
        <v>78505</v>
      </c>
      <c r="H114" s="3">
        <f>SUM(H115:H118)</f>
        <v>78505</v>
      </c>
    </row>
    <row r="115" spans="2:8" ht="46.5" customHeight="1" thickBot="1" x14ac:dyDescent="0.25">
      <c r="B115" s="39" t="s">
        <v>30</v>
      </c>
      <c r="C115" s="45" t="s">
        <v>75</v>
      </c>
      <c r="D115" s="45" t="s">
        <v>76</v>
      </c>
      <c r="E115" s="211" t="s">
        <v>216</v>
      </c>
      <c r="F115" s="211">
        <v>111</v>
      </c>
      <c r="G115" s="3">
        <v>58610.3</v>
      </c>
      <c r="H115" s="3">
        <v>58610.3</v>
      </c>
    </row>
    <row r="116" spans="2:8" ht="16.5" hidden="1" thickBot="1" x14ac:dyDescent="0.25">
      <c r="B116" s="5" t="s">
        <v>347</v>
      </c>
      <c r="C116" s="45" t="s">
        <v>75</v>
      </c>
      <c r="D116" s="45" t="s">
        <v>76</v>
      </c>
      <c r="E116" s="211" t="s">
        <v>216</v>
      </c>
      <c r="F116" s="211">
        <v>112</v>
      </c>
      <c r="G116" s="3"/>
      <c r="H116" s="3"/>
    </row>
    <row r="117" spans="2:8" ht="79.5" thickBot="1" x14ac:dyDescent="0.25">
      <c r="B117" s="39" t="s">
        <v>10</v>
      </c>
      <c r="C117" s="45" t="s">
        <v>75</v>
      </c>
      <c r="D117" s="45" t="s">
        <v>76</v>
      </c>
      <c r="E117" s="211" t="s">
        <v>216</v>
      </c>
      <c r="F117" s="211">
        <v>119</v>
      </c>
      <c r="G117" s="3">
        <v>17700</v>
      </c>
      <c r="H117" s="3">
        <v>17700</v>
      </c>
    </row>
    <row r="118" spans="2:8" ht="32.25" thickBot="1" x14ac:dyDescent="0.25">
      <c r="B118" s="39" t="s">
        <v>13</v>
      </c>
      <c r="C118" s="45" t="s">
        <v>75</v>
      </c>
      <c r="D118" s="45" t="s">
        <v>76</v>
      </c>
      <c r="E118" s="211" t="s">
        <v>216</v>
      </c>
      <c r="F118" s="211">
        <v>244</v>
      </c>
      <c r="G118" s="3">
        <v>2194.6999999999998</v>
      </c>
      <c r="H118" s="3">
        <v>2194.6999999999998</v>
      </c>
    </row>
    <row r="119" spans="2:8" ht="63.75" thickBot="1" x14ac:dyDescent="0.25">
      <c r="B119" s="120" t="s">
        <v>217</v>
      </c>
      <c r="C119" s="179" t="s">
        <v>75</v>
      </c>
      <c r="D119" s="179" t="s">
        <v>76</v>
      </c>
      <c r="E119" s="183" t="s">
        <v>218</v>
      </c>
      <c r="F119" s="176"/>
      <c r="G119" s="122">
        <f>SUM(G120:G126)</f>
        <v>54907</v>
      </c>
      <c r="H119" s="122">
        <f>SUM(H120:H126)</f>
        <v>54907</v>
      </c>
    </row>
    <row r="120" spans="2:8" ht="48" thickBot="1" x14ac:dyDescent="0.25">
      <c r="B120" s="39" t="s">
        <v>30</v>
      </c>
      <c r="C120" s="45" t="s">
        <v>75</v>
      </c>
      <c r="D120" s="45" t="s">
        <v>76</v>
      </c>
      <c r="E120" s="211" t="s">
        <v>218</v>
      </c>
      <c r="F120" s="211">
        <v>111</v>
      </c>
      <c r="G120" s="3">
        <v>19899</v>
      </c>
      <c r="H120" s="3">
        <v>19899</v>
      </c>
    </row>
    <row r="121" spans="2:8" ht="16.5" thickBot="1" x14ac:dyDescent="0.25">
      <c r="B121" s="5" t="s">
        <v>347</v>
      </c>
      <c r="C121" s="45" t="s">
        <v>75</v>
      </c>
      <c r="D121" s="45" t="s">
        <v>76</v>
      </c>
      <c r="E121" s="211" t="s">
        <v>218</v>
      </c>
      <c r="F121" s="211">
        <v>112</v>
      </c>
      <c r="G121" s="3"/>
      <c r="H121" s="3"/>
    </row>
    <row r="122" spans="2:8" ht="78.75" customHeight="1" thickBot="1" x14ac:dyDescent="0.25">
      <c r="B122" s="39" t="s">
        <v>10</v>
      </c>
      <c r="C122" s="45" t="s">
        <v>75</v>
      </c>
      <c r="D122" s="45" t="s">
        <v>76</v>
      </c>
      <c r="E122" s="211" t="s">
        <v>218</v>
      </c>
      <c r="F122" s="211">
        <v>119</v>
      </c>
      <c r="G122" s="3">
        <v>6009.8</v>
      </c>
      <c r="H122" s="3">
        <v>6009.8</v>
      </c>
    </row>
    <row r="123" spans="2:8" ht="63.75" hidden="1" thickBot="1" x14ac:dyDescent="0.25">
      <c r="B123" s="216" t="s">
        <v>395</v>
      </c>
      <c r="C123" s="45" t="s">
        <v>75</v>
      </c>
      <c r="D123" s="45" t="s">
        <v>76</v>
      </c>
      <c r="E123" s="211" t="s">
        <v>218</v>
      </c>
      <c r="F123" s="211">
        <v>243</v>
      </c>
      <c r="G123" s="3">
        <v>0</v>
      </c>
      <c r="H123" s="3">
        <v>0</v>
      </c>
    </row>
    <row r="124" spans="2:8" ht="32.25" thickBot="1" x14ac:dyDescent="0.25">
      <c r="B124" s="39" t="s">
        <v>13</v>
      </c>
      <c r="C124" s="45" t="s">
        <v>75</v>
      </c>
      <c r="D124" s="45" t="s">
        <v>76</v>
      </c>
      <c r="E124" s="211" t="s">
        <v>218</v>
      </c>
      <c r="F124" s="211">
        <v>244</v>
      </c>
      <c r="G124" s="3">
        <v>21798</v>
      </c>
      <c r="H124" s="3">
        <v>21798</v>
      </c>
    </row>
    <row r="125" spans="2:8" ht="16.5" thickBot="1" x14ac:dyDescent="0.25">
      <c r="B125" s="39" t="s">
        <v>511</v>
      </c>
      <c r="C125" s="45" t="s">
        <v>75</v>
      </c>
      <c r="D125" s="45" t="s">
        <v>76</v>
      </c>
      <c r="E125" s="253" t="s">
        <v>218</v>
      </c>
      <c r="F125" s="253">
        <v>247</v>
      </c>
      <c r="G125" s="3">
        <v>5172</v>
      </c>
      <c r="H125" s="3">
        <v>5172</v>
      </c>
    </row>
    <row r="126" spans="2:8" ht="31.5" customHeight="1" thickBot="1" x14ac:dyDescent="0.25">
      <c r="B126" s="55" t="s">
        <v>48</v>
      </c>
      <c r="C126" s="45" t="s">
        <v>75</v>
      </c>
      <c r="D126" s="45" t="s">
        <v>76</v>
      </c>
      <c r="E126" s="211" t="s">
        <v>218</v>
      </c>
      <c r="F126" s="211">
        <v>850</v>
      </c>
      <c r="G126" s="3">
        <v>2028.2</v>
      </c>
      <c r="H126" s="3">
        <v>2028.2</v>
      </c>
    </row>
    <row r="127" spans="2:8" ht="95.25" hidden="1" thickBot="1" x14ac:dyDescent="0.25">
      <c r="B127" s="213" t="s">
        <v>440</v>
      </c>
      <c r="C127" s="11" t="s">
        <v>75</v>
      </c>
      <c r="D127" s="11" t="s">
        <v>76</v>
      </c>
      <c r="E127" s="47" t="s">
        <v>455</v>
      </c>
      <c r="F127" s="47"/>
      <c r="G127" s="1">
        <v>0</v>
      </c>
      <c r="H127" s="1">
        <v>0</v>
      </c>
    </row>
    <row r="128" spans="2:8" ht="63.75" hidden="1" thickBot="1" x14ac:dyDescent="0.25">
      <c r="B128" s="216" t="s">
        <v>395</v>
      </c>
      <c r="C128" s="45" t="s">
        <v>75</v>
      </c>
      <c r="D128" s="45" t="s">
        <v>76</v>
      </c>
      <c r="E128" s="211" t="s">
        <v>455</v>
      </c>
      <c r="F128" s="211">
        <v>243</v>
      </c>
      <c r="G128" s="3">
        <v>0</v>
      </c>
      <c r="H128" s="3">
        <v>0</v>
      </c>
    </row>
    <row r="129" spans="2:11" ht="32.25" hidden="1" thickBot="1" x14ac:dyDescent="0.25">
      <c r="B129" s="128" t="s">
        <v>441</v>
      </c>
      <c r="C129" s="45" t="s">
        <v>75</v>
      </c>
      <c r="D129" s="45" t="s">
        <v>76</v>
      </c>
      <c r="E129" s="211" t="s">
        <v>455</v>
      </c>
      <c r="F129" s="211">
        <v>244</v>
      </c>
      <c r="G129" s="3">
        <v>0</v>
      </c>
      <c r="H129" s="3">
        <v>0</v>
      </c>
    </row>
    <row r="130" spans="2:11" ht="16.5" thickBot="1" x14ac:dyDescent="0.25">
      <c r="B130" s="116" t="s">
        <v>63</v>
      </c>
      <c r="C130" s="179" t="s">
        <v>75</v>
      </c>
      <c r="D130" s="179" t="s">
        <v>117</v>
      </c>
      <c r="E130" s="176"/>
      <c r="F130" s="176"/>
      <c r="G130" s="119">
        <f>SUM(G132+G138+G147+G148+G151)</f>
        <v>430185.39799999999</v>
      </c>
      <c r="H130" s="119">
        <f>SUM(H132+H138+H147+H148+H151)</f>
        <v>429956.13300000003</v>
      </c>
    </row>
    <row r="131" spans="2:11" ht="63.75" thickBot="1" x14ac:dyDescent="0.25">
      <c r="B131" s="214" t="s">
        <v>212</v>
      </c>
      <c r="C131" s="179" t="s">
        <v>75</v>
      </c>
      <c r="D131" s="179" t="s">
        <v>117</v>
      </c>
      <c r="E131" s="122">
        <v>19</v>
      </c>
      <c r="F131" s="184"/>
      <c r="G131" s="122">
        <f>SUM(G135:G137)</f>
        <v>358388</v>
      </c>
      <c r="H131" s="122">
        <f>SUM(H135:H137)</f>
        <v>358388</v>
      </c>
      <c r="K131" s="89"/>
    </row>
    <row r="132" spans="2:11" ht="32.25" thickBot="1" x14ac:dyDescent="0.25">
      <c r="B132" s="218" t="s">
        <v>219</v>
      </c>
      <c r="C132" s="45" t="s">
        <v>75</v>
      </c>
      <c r="D132" s="45" t="s">
        <v>117</v>
      </c>
      <c r="E132" s="3" t="s">
        <v>220</v>
      </c>
      <c r="F132" s="46"/>
      <c r="G132" s="16">
        <f>SUM(G135:G137)</f>
        <v>358388</v>
      </c>
      <c r="H132" s="16">
        <f>SUM(H135:H137)</f>
        <v>358388</v>
      </c>
    </row>
    <row r="133" spans="2:11" ht="48" thickBot="1" x14ac:dyDescent="0.25">
      <c r="B133" s="218" t="s">
        <v>221</v>
      </c>
      <c r="C133" s="45" t="s">
        <v>75</v>
      </c>
      <c r="D133" s="45" t="s">
        <v>117</v>
      </c>
      <c r="E133" s="3" t="s">
        <v>222</v>
      </c>
      <c r="F133" s="46"/>
      <c r="G133" s="16">
        <f>SUM(G135:G137)</f>
        <v>358388</v>
      </c>
      <c r="H133" s="16">
        <f>SUM(H135:H137)</f>
        <v>358388</v>
      </c>
    </row>
    <row r="134" spans="2:11" ht="331.5" thickBot="1" x14ac:dyDescent="0.25">
      <c r="B134" s="218" t="s">
        <v>223</v>
      </c>
      <c r="C134" s="45" t="s">
        <v>75</v>
      </c>
      <c r="D134" s="45" t="s">
        <v>117</v>
      </c>
      <c r="E134" s="211" t="s">
        <v>224</v>
      </c>
      <c r="F134" s="46"/>
      <c r="G134" s="211">
        <f>SUM(G135:G137)</f>
        <v>358388</v>
      </c>
      <c r="H134" s="211">
        <f>SUM(H135:H137)</f>
        <v>358388</v>
      </c>
    </row>
    <row r="135" spans="2:11" ht="48" thickBot="1" x14ac:dyDescent="0.25">
      <c r="B135" s="54" t="s">
        <v>30</v>
      </c>
      <c r="C135" s="45" t="s">
        <v>75</v>
      </c>
      <c r="D135" s="45" t="s">
        <v>117</v>
      </c>
      <c r="E135" s="211" t="s">
        <v>224</v>
      </c>
      <c r="F135" s="211">
        <v>111</v>
      </c>
      <c r="G135" s="211">
        <v>271164</v>
      </c>
      <c r="H135" s="269">
        <v>271164</v>
      </c>
    </row>
    <row r="136" spans="2:11" ht="79.5" thickBot="1" x14ac:dyDescent="0.25">
      <c r="B136" s="39" t="s">
        <v>10</v>
      </c>
      <c r="C136" s="45" t="s">
        <v>75</v>
      </c>
      <c r="D136" s="45" t="s">
        <v>117</v>
      </c>
      <c r="E136" s="211" t="s">
        <v>224</v>
      </c>
      <c r="F136" s="211">
        <v>119</v>
      </c>
      <c r="G136" s="211">
        <v>81897.2</v>
      </c>
      <c r="H136" s="269">
        <v>81897.2</v>
      </c>
    </row>
    <row r="137" spans="2:11" ht="32.25" thickBot="1" x14ac:dyDescent="0.25">
      <c r="B137" s="39" t="s">
        <v>13</v>
      </c>
      <c r="C137" s="45" t="s">
        <v>75</v>
      </c>
      <c r="D137" s="45" t="s">
        <v>117</v>
      </c>
      <c r="E137" s="211" t="s">
        <v>224</v>
      </c>
      <c r="F137" s="211">
        <v>244</v>
      </c>
      <c r="G137" s="211">
        <v>5326.8</v>
      </c>
      <c r="H137" s="253">
        <v>5326.8</v>
      </c>
    </row>
    <row r="138" spans="2:11" ht="48" thickBot="1" x14ac:dyDescent="0.25">
      <c r="B138" s="120" t="s">
        <v>65</v>
      </c>
      <c r="C138" s="179" t="s">
        <v>75</v>
      </c>
      <c r="D138" s="179" t="s">
        <v>117</v>
      </c>
      <c r="E138" s="183" t="s">
        <v>225</v>
      </c>
      <c r="F138" s="176"/>
      <c r="G138" s="119">
        <f>SUM(G139:G144)</f>
        <v>28770.59</v>
      </c>
      <c r="H138" s="119">
        <f>SUM(H139:H144)</f>
        <v>28770.59</v>
      </c>
    </row>
    <row r="139" spans="2:11" ht="48" thickBot="1" x14ac:dyDescent="0.25">
      <c r="B139" s="54" t="s">
        <v>30</v>
      </c>
      <c r="C139" s="45" t="s">
        <v>75</v>
      </c>
      <c r="D139" s="45" t="s">
        <v>117</v>
      </c>
      <c r="E139" s="236" t="s">
        <v>225</v>
      </c>
      <c r="F139" s="20">
        <v>111</v>
      </c>
      <c r="G139" s="230">
        <v>9220</v>
      </c>
      <c r="H139" s="230">
        <v>9220</v>
      </c>
    </row>
    <row r="140" spans="2:11" ht="79.5" thickBot="1" x14ac:dyDescent="0.25">
      <c r="B140" s="39" t="s">
        <v>10</v>
      </c>
      <c r="C140" s="45" t="s">
        <v>75</v>
      </c>
      <c r="D140" s="45" t="s">
        <v>117</v>
      </c>
      <c r="E140" s="236" t="s">
        <v>225</v>
      </c>
      <c r="F140" s="3">
        <v>119</v>
      </c>
      <c r="G140" s="3">
        <v>2773</v>
      </c>
      <c r="H140" s="3">
        <v>2773</v>
      </c>
    </row>
    <row r="141" spans="2:11" ht="48" thickBot="1" x14ac:dyDescent="0.25">
      <c r="B141" s="39" t="s">
        <v>226</v>
      </c>
      <c r="C141" s="45" t="s">
        <v>75</v>
      </c>
      <c r="D141" s="45" t="s">
        <v>117</v>
      </c>
      <c r="E141" s="211" t="s">
        <v>225</v>
      </c>
      <c r="F141" s="211">
        <v>244</v>
      </c>
      <c r="G141" s="3">
        <v>4901</v>
      </c>
      <c r="H141" s="3">
        <v>4901</v>
      </c>
    </row>
    <row r="142" spans="2:11" ht="16.5" thickBot="1" x14ac:dyDescent="0.25">
      <c r="B142" s="39" t="s">
        <v>511</v>
      </c>
      <c r="C142" s="45" t="s">
        <v>75</v>
      </c>
      <c r="D142" s="45" t="s">
        <v>117</v>
      </c>
      <c r="E142" s="253" t="s">
        <v>225</v>
      </c>
      <c r="F142" s="253">
        <v>247</v>
      </c>
      <c r="G142" s="3">
        <v>8184</v>
      </c>
      <c r="H142" s="3">
        <v>8184</v>
      </c>
    </row>
    <row r="143" spans="2:11" ht="16.5" thickBot="1" x14ac:dyDescent="0.25">
      <c r="B143" s="39" t="s">
        <v>442</v>
      </c>
      <c r="C143" s="45" t="s">
        <v>75</v>
      </c>
      <c r="D143" s="45" t="s">
        <v>117</v>
      </c>
      <c r="E143" s="211" t="s">
        <v>225</v>
      </c>
      <c r="F143" s="211">
        <v>414</v>
      </c>
      <c r="G143" s="3">
        <v>0</v>
      </c>
      <c r="H143" s="3">
        <v>0</v>
      </c>
    </row>
    <row r="144" spans="2:11" ht="32.25" thickBot="1" x14ac:dyDescent="0.25">
      <c r="B144" s="55" t="s">
        <v>48</v>
      </c>
      <c r="C144" s="45" t="s">
        <v>75</v>
      </c>
      <c r="D144" s="45" t="s">
        <v>117</v>
      </c>
      <c r="E144" s="211" t="s">
        <v>225</v>
      </c>
      <c r="F144" s="211">
        <v>850</v>
      </c>
      <c r="G144" s="3">
        <v>3692.59</v>
      </c>
      <c r="H144" s="3">
        <v>3692.59</v>
      </c>
    </row>
    <row r="145" spans="2:8" ht="48" hidden="1" thickBot="1" x14ac:dyDescent="0.25">
      <c r="B145" s="146" t="s">
        <v>438</v>
      </c>
      <c r="C145" s="189" t="s">
        <v>75</v>
      </c>
      <c r="D145" s="189" t="s">
        <v>117</v>
      </c>
      <c r="E145" s="141" t="s">
        <v>456</v>
      </c>
      <c r="F145" s="141"/>
      <c r="G145" s="138">
        <v>0</v>
      </c>
      <c r="H145" s="3">
        <v>3878</v>
      </c>
    </row>
    <row r="146" spans="2:8" ht="63.75" hidden="1" thickBot="1" x14ac:dyDescent="0.25">
      <c r="B146" s="39" t="s">
        <v>439</v>
      </c>
      <c r="C146" s="45" t="s">
        <v>75</v>
      </c>
      <c r="D146" s="45" t="s">
        <v>117</v>
      </c>
      <c r="E146" s="211" t="s">
        <v>456</v>
      </c>
      <c r="F146" s="211">
        <v>414</v>
      </c>
      <c r="G146" s="3">
        <v>0</v>
      </c>
      <c r="H146" s="3">
        <v>0</v>
      </c>
    </row>
    <row r="147" spans="2:8" ht="48" thickBot="1" x14ac:dyDescent="0.25">
      <c r="B147" s="116" t="s">
        <v>483</v>
      </c>
      <c r="C147" s="179" t="s">
        <v>75</v>
      </c>
      <c r="D147" s="179" t="s">
        <v>117</v>
      </c>
      <c r="E147" s="183" t="s">
        <v>225</v>
      </c>
      <c r="F147" s="183">
        <v>321</v>
      </c>
      <c r="G147" s="122">
        <v>1931.9739999999999</v>
      </c>
      <c r="H147" s="122"/>
    </row>
    <row r="148" spans="2:8" ht="95.25" thickBot="1" x14ac:dyDescent="0.25">
      <c r="B148" s="265" t="s">
        <v>531</v>
      </c>
      <c r="C148" s="187" t="s">
        <v>75</v>
      </c>
      <c r="D148" s="187" t="s">
        <v>117</v>
      </c>
      <c r="E148" s="143" t="s">
        <v>532</v>
      </c>
      <c r="F148" s="143"/>
      <c r="G148" s="131">
        <f>SUM(G149:G150)</f>
        <v>22554.524000000001</v>
      </c>
      <c r="H148" s="131">
        <f>SUM(H149:H150)</f>
        <v>24257.233</v>
      </c>
    </row>
    <row r="149" spans="2:8" ht="48" thickBot="1" x14ac:dyDescent="0.25">
      <c r="B149" s="39" t="s">
        <v>229</v>
      </c>
      <c r="C149" s="45" t="s">
        <v>75</v>
      </c>
      <c r="D149" s="45" t="s">
        <v>117</v>
      </c>
      <c r="E149" s="264" t="s">
        <v>532</v>
      </c>
      <c r="F149" s="264">
        <v>111</v>
      </c>
      <c r="G149" s="3">
        <v>17323</v>
      </c>
      <c r="H149" s="3">
        <v>18631</v>
      </c>
    </row>
    <row r="150" spans="2:8" ht="79.5" thickBot="1" x14ac:dyDescent="0.25">
      <c r="B150" s="39" t="s">
        <v>10</v>
      </c>
      <c r="C150" s="45" t="s">
        <v>75</v>
      </c>
      <c r="D150" s="45" t="s">
        <v>117</v>
      </c>
      <c r="E150" s="264" t="s">
        <v>532</v>
      </c>
      <c r="F150" s="264">
        <v>119</v>
      </c>
      <c r="G150" s="3">
        <v>5231.5240000000003</v>
      </c>
      <c r="H150" s="3">
        <v>5626.2330000000002</v>
      </c>
    </row>
    <row r="151" spans="2:8" ht="79.5" thickBot="1" x14ac:dyDescent="0.25">
      <c r="B151" s="120" t="s">
        <v>533</v>
      </c>
      <c r="C151" s="187" t="s">
        <v>75</v>
      </c>
      <c r="D151" s="187" t="s">
        <v>117</v>
      </c>
      <c r="E151" s="143" t="s">
        <v>534</v>
      </c>
      <c r="F151" s="143"/>
      <c r="G151" s="131">
        <v>18540.310000000001</v>
      </c>
      <c r="H151" s="131">
        <v>18540.310000000001</v>
      </c>
    </row>
    <row r="152" spans="2:8" ht="32.25" thickBot="1" x14ac:dyDescent="0.25">
      <c r="B152" s="39" t="s">
        <v>13</v>
      </c>
      <c r="C152" s="45" t="s">
        <v>75</v>
      </c>
      <c r="D152" s="45" t="s">
        <v>117</v>
      </c>
      <c r="E152" s="264" t="s">
        <v>534</v>
      </c>
      <c r="F152" s="264">
        <v>244</v>
      </c>
      <c r="G152" s="3">
        <v>18540.310000000001</v>
      </c>
      <c r="H152" s="3">
        <v>18540.310000000001</v>
      </c>
    </row>
    <row r="153" spans="2:8" ht="18" hidden="1" thickBot="1" x14ac:dyDescent="0.25">
      <c r="B153" s="159" t="s">
        <v>476</v>
      </c>
      <c r="C153" s="179" t="s">
        <v>75</v>
      </c>
      <c r="D153" s="179" t="s">
        <v>117</v>
      </c>
      <c r="E153" s="183">
        <v>9990041120</v>
      </c>
      <c r="F153" s="183"/>
      <c r="G153" s="122">
        <v>0</v>
      </c>
      <c r="H153" s="122">
        <v>0</v>
      </c>
    </row>
    <row r="154" spans="2:8" ht="63.75" hidden="1" thickBot="1" x14ac:dyDescent="0.25">
      <c r="B154" s="216" t="s">
        <v>395</v>
      </c>
      <c r="C154" s="45" t="s">
        <v>75</v>
      </c>
      <c r="D154" s="45" t="s">
        <v>117</v>
      </c>
      <c r="E154" s="211">
        <v>9990041120</v>
      </c>
      <c r="F154" s="211">
        <v>243</v>
      </c>
      <c r="G154" s="3">
        <v>0</v>
      </c>
      <c r="H154" s="3">
        <v>0</v>
      </c>
    </row>
    <row r="155" spans="2:8" ht="32.25" thickBot="1" x14ac:dyDescent="0.25">
      <c r="B155" s="120" t="s">
        <v>66</v>
      </c>
      <c r="C155" s="179" t="s">
        <v>75</v>
      </c>
      <c r="D155" s="179" t="s">
        <v>111</v>
      </c>
      <c r="E155" s="183" t="s">
        <v>227</v>
      </c>
      <c r="F155" s="176"/>
      <c r="G155" s="150">
        <f>SUM(G157:G167)</f>
        <v>15593</v>
      </c>
      <c r="H155" s="150">
        <f>SUM(H157:H167)</f>
        <v>15593</v>
      </c>
    </row>
    <row r="156" spans="2:8" ht="32.25" thickBot="1" x14ac:dyDescent="0.25">
      <c r="B156" s="218" t="s">
        <v>228</v>
      </c>
      <c r="C156" s="45" t="s">
        <v>75</v>
      </c>
      <c r="D156" s="45" t="s">
        <v>111</v>
      </c>
      <c r="E156" s="211" t="s">
        <v>227</v>
      </c>
      <c r="F156" s="46"/>
      <c r="G156" s="3">
        <f>SUM(G157:G167)</f>
        <v>15593</v>
      </c>
      <c r="H156" s="3">
        <f>SUM(H157:H167)</f>
        <v>15593</v>
      </c>
    </row>
    <row r="157" spans="2:8" ht="48" thickBot="1" x14ac:dyDescent="0.25">
      <c r="B157" s="39" t="s">
        <v>229</v>
      </c>
      <c r="C157" s="45" t="s">
        <v>75</v>
      </c>
      <c r="D157" s="45" t="s">
        <v>111</v>
      </c>
      <c r="E157" s="211" t="s">
        <v>227</v>
      </c>
      <c r="F157" s="211">
        <v>111</v>
      </c>
      <c r="G157" s="3">
        <v>7180</v>
      </c>
      <c r="H157" s="3">
        <v>7180</v>
      </c>
    </row>
    <row r="158" spans="2:8" ht="79.5" thickBot="1" x14ac:dyDescent="0.25">
      <c r="B158" s="39" t="s">
        <v>10</v>
      </c>
      <c r="C158" s="45" t="s">
        <v>75</v>
      </c>
      <c r="D158" s="45" t="s">
        <v>111</v>
      </c>
      <c r="E158" s="211" t="s">
        <v>227</v>
      </c>
      <c r="F158" s="211">
        <v>119</v>
      </c>
      <c r="G158" s="3">
        <v>2170</v>
      </c>
      <c r="H158" s="3">
        <v>2170</v>
      </c>
    </row>
    <row r="159" spans="2:8" ht="32.25" thickBot="1" x14ac:dyDescent="0.25">
      <c r="B159" s="39" t="s">
        <v>13</v>
      </c>
      <c r="C159" s="45" t="s">
        <v>75</v>
      </c>
      <c r="D159" s="45" t="s">
        <v>111</v>
      </c>
      <c r="E159" s="211" t="s">
        <v>227</v>
      </c>
      <c r="F159" s="211">
        <v>244</v>
      </c>
      <c r="G159" s="3">
        <v>225</v>
      </c>
      <c r="H159" s="3">
        <v>225</v>
      </c>
    </row>
    <row r="160" spans="2:8" ht="16.5" thickBot="1" x14ac:dyDescent="0.25">
      <c r="B160" s="39" t="s">
        <v>511</v>
      </c>
      <c r="C160" s="45" t="s">
        <v>75</v>
      </c>
      <c r="D160" s="45" t="s">
        <v>111</v>
      </c>
      <c r="E160" s="253" t="s">
        <v>227</v>
      </c>
      <c r="F160" s="253">
        <v>247</v>
      </c>
      <c r="G160" s="3">
        <v>383</v>
      </c>
      <c r="H160" s="3">
        <v>383</v>
      </c>
    </row>
    <row r="161" spans="2:8" ht="16.5" thickBot="1" x14ac:dyDescent="0.25">
      <c r="B161" s="51" t="s">
        <v>479</v>
      </c>
      <c r="C161" s="45" t="s">
        <v>75</v>
      </c>
      <c r="D161" s="45" t="s">
        <v>111</v>
      </c>
      <c r="E161" s="236" t="s">
        <v>227</v>
      </c>
      <c r="F161" s="236">
        <v>611</v>
      </c>
      <c r="G161" s="3">
        <v>2400</v>
      </c>
      <c r="H161" s="3">
        <v>2400</v>
      </c>
    </row>
    <row r="162" spans="2:8" ht="32.25" thickBot="1" x14ac:dyDescent="0.25">
      <c r="B162" s="51" t="s">
        <v>480</v>
      </c>
      <c r="C162" s="45" t="s">
        <v>75</v>
      </c>
      <c r="D162" s="45" t="s">
        <v>111</v>
      </c>
      <c r="E162" s="236" t="s">
        <v>478</v>
      </c>
      <c r="F162" s="236">
        <v>611</v>
      </c>
      <c r="G162" s="3">
        <v>2843.694</v>
      </c>
      <c r="H162" s="3">
        <v>2843.694</v>
      </c>
    </row>
    <row r="163" spans="2:8" ht="32.25" thickBot="1" x14ac:dyDescent="0.25">
      <c r="B163" s="51" t="s">
        <v>480</v>
      </c>
      <c r="C163" s="45" t="s">
        <v>75</v>
      </c>
      <c r="D163" s="45" t="s">
        <v>111</v>
      </c>
      <c r="E163" s="236" t="s">
        <v>478</v>
      </c>
      <c r="F163" s="236">
        <v>613</v>
      </c>
      <c r="G163" s="3">
        <v>18.68</v>
      </c>
      <c r="H163" s="3">
        <v>18.68</v>
      </c>
    </row>
    <row r="164" spans="2:8" ht="32.25" thickBot="1" x14ac:dyDescent="0.25">
      <c r="B164" s="51" t="s">
        <v>480</v>
      </c>
      <c r="C164" s="45" t="s">
        <v>75</v>
      </c>
      <c r="D164" s="45" t="s">
        <v>111</v>
      </c>
      <c r="E164" s="236" t="s">
        <v>478</v>
      </c>
      <c r="F164" s="236">
        <v>623</v>
      </c>
      <c r="G164" s="3">
        <v>18.68</v>
      </c>
      <c r="H164" s="3">
        <v>18.68</v>
      </c>
    </row>
    <row r="165" spans="2:8" ht="32.25" thickBot="1" x14ac:dyDescent="0.25">
      <c r="B165" s="51" t="s">
        <v>480</v>
      </c>
      <c r="C165" s="45" t="s">
        <v>75</v>
      </c>
      <c r="D165" s="45" t="s">
        <v>111</v>
      </c>
      <c r="E165" s="236" t="s">
        <v>478</v>
      </c>
      <c r="F165" s="236">
        <v>633</v>
      </c>
      <c r="G165" s="3">
        <v>9.34</v>
      </c>
      <c r="H165" s="3">
        <v>9.34</v>
      </c>
    </row>
    <row r="166" spans="2:8" ht="32.25" thickBot="1" x14ac:dyDescent="0.25">
      <c r="B166" s="51" t="s">
        <v>480</v>
      </c>
      <c r="C166" s="45" t="s">
        <v>75</v>
      </c>
      <c r="D166" s="45" t="s">
        <v>111</v>
      </c>
      <c r="E166" s="236" t="s">
        <v>478</v>
      </c>
      <c r="F166" s="236">
        <v>813</v>
      </c>
      <c r="G166" s="3">
        <v>9.6059999999999999</v>
      </c>
      <c r="H166" s="3">
        <v>9.6059999999999999</v>
      </c>
    </row>
    <row r="167" spans="2:8" ht="32.25" thickBot="1" x14ac:dyDescent="0.25">
      <c r="B167" s="42" t="s">
        <v>48</v>
      </c>
      <c r="C167" s="45" t="s">
        <v>75</v>
      </c>
      <c r="D167" s="45" t="s">
        <v>111</v>
      </c>
      <c r="E167" s="211" t="s">
        <v>227</v>
      </c>
      <c r="F167" s="211">
        <v>850</v>
      </c>
      <c r="G167" s="3">
        <v>335</v>
      </c>
      <c r="H167" s="3">
        <v>335</v>
      </c>
    </row>
    <row r="168" spans="2:8" ht="32.25" thickBot="1" x14ac:dyDescent="0.25">
      <c r="B168" s="120" t="s">
        <v>26</v>
      </c>
      <c r="C168" s="174" t="s">
        <v>75</v>
      </c>
      <c r="D168" s="174" t="s">
        <v>75</v>
      </c>
      <c r="E168" s="176"/>
      <c r="F168" s="176"/>
      <c r="G168" s="133">
        <v>50</v>
      </c>
      <c r="H168" s="133">
        <v>50</v>
      </c>
    </row>
    <row r="169" spans="2:8" ht="32.25" thickBot="1" x14ac:dyDescent="0.25">
      <c r="B169" s="39" t="s">
        <v>230</v>
      </c>
      <c r="C169" s="45" t="s">
        <v>75</v>
      </c>
      <c r="D169" s="45" t="s">
        <v>75</v>
      </c>
      <c r="E169" s="211" t="s">
        <v>231</v>
      </c>
      <c r="F169" s="46"/>
      <c r="G169" s="3">
        <v>50</v>
      </c>
      <c r="H169" s="3">
        <v>50</v>
      </c>
    </row>
    <row r="170" spans="2:8" ht="32.25" thickBot="1" x14ac:dyDescent="0.25">
      <c r="B170" s="39" t="s">
        <v>13</v>
      </c>
      <c r="C170" s="45" t="s">
        <v>75</v>
      </c>
      <c r="D170" s="45" t="s">
        <v>75</v>
      </c>
      <c r="E170" s="211" t="s">
        <v>231</v>
      </c>
      <c r="F170" s="211">
        <v>244</v>
      </c>
      <c r="G170" s="3">
        <v>50</v>
      </c>
      <c r="H170" s="3">
        <v>50</v>
      </c>
    </row>
    <row r="171" spans="2:8" ht="32.25" thickBot="1" x14ac:dyDescent="0.25">
      <c r="B171" s="120" t="s">
        <v>28</v>
      </c>
      <c r="C171" s="174" t="s">
        <v>75</v>
      </c>
      <c r="D171" s="174" t="s">
        <v>112</v>
      </c>
      <c r="E171" s="176"/>
      <c r="F171" s="176"/>
      <c r="G171" s="133">
        <f>SUM(G172+G176+G183)</f>
        <v>6450</v>
      </c>
      <c r="H171" s="133">
        <f>SUM(H172+H176+H183)</f>
        <v>6460</v>
      </c>
    </row>
    <row r="172" spans="2:8" ht="95.25" thickBot="1" x14ac:dyDescent="0.25">
      <c r="B172" s="120" t="s">
        <v>232</v>
      </c>
      <c r="C172" s="179" t="s">
        <v>75</v>
      </c>
      <c r="D172" s="179" t="s">
        <v>112</v>
      </c>
      <c r="E172" s="183" t="s">
        <v>233</v>
      </c>
      <c r="F172" s="176"/>
      <c r="G172" s="133">
        <f>SUM(G173:G175)</f>
        <v>387</v>
      </c>
      <c r="H172" s="133">
        <f>SUM(H173:H175)</f>
        <v>397</v>
      </c>
    </row>
    <row r="173" spans="2:8" ht="63.75" thickBot="1" x14ac:dyDescent="0.25">
      <c r="B173" s="39" t="s">
        <v>193</v>
      </c>
      <c r="C173" s="45" t="s">
        <v>75</v>
      </c>
      <c r="D173" s="45" t="s">
        <v>112</v>
      </c>
      <c r="E173" s="211" t="s">
        <v>233</v>
      </c>
      <c r="F173" s="211">
        <v>121</v>
      </c>
      <c r="G173" s="3">
        <v>297</v>
      </c>
      <c r="H173" s="3">
        <v>305</v>
      </c>
    </row>
    <row r="174" spans="2:8" ht="79.5" thickBot="1" x14ac:dyDescent="0.25">
      <c r="B174" s="39" t="s">
        <v>10</v>
      </c>
      <c r="C174" s="45" t="s">
        <v>75</v>
      </c>
      <c r="D174" s="45" t="s">
        <v>112</v>
      </c>
      <c r="E174" s="211" t="s">
        <v>233</v>
      </c>
      <c r="F174" s="211">
        <v>129</v>
      </c>
      <c r="G174" s="3">
        <v>90</v>
      </c>
      <c r="H174" s="3">
        <v>92</v>
      </c>
    </row>
    <row r="175" spans="2:8" ht="32.25" hidden="1" thickBot="1" x14ac:dyDescent="0.25">
      <c r="B175" s="39" t="s">
        <v>13</v>
      </c>
      <c r="C175" s="45" t="s">
        <v>75</v>
      </c>
      <c r="D175" s="45" t="s">
        <v>112</v>
      </c>
      <c r="E175" s="211" t="s">
        <v>233</v>
      </c>
      <c r="F175" s="211">
        <v>244</v>
      </c>
      <c r="G175" s="1"/>
      <c r="H175" s="1"/>
    </row>
    <row r="176" spans="2:8" ht="16.5" thickBot="1" x14ac:dyDescent="0.25">
      <c r="B176" s="120" t="s">
        <v>234</v>
      </c>
      <c r="C176" s="187" t="s">
        <v>75</v>
      </c>
      <c r="D176" s="187" t="s">
        <v>112</v>
      </c>
      <c r="E176" s="122" t="s">
        <v>235</v>
      </c>
      <c r="F176" s="176"/>
      <c r="G176" s="133">
        <f>SUM(G178:G182)</f>
        <v>6063</v>
      </c>
      <c r="H176" s="133">
        <f>SUM(H178:H182)</f>
        <v>6063</v>
      </c>
    </row>
    <row r="177" spans="2:8" ht="32.25" thickBot="1" x14ac:dyDescent="0.25">
      <c r="B177" s="218" t="s">
        <v>236</v>
      </c>
      <c r="C177" s="45" t="s">
        <v>75</v>
      </c>
      <c r="D177" s="45" t="s">
        <v>112</v>
      </c>
      <c r="E177" s="211" t="s">
        <v>235</v>
      </c>
      <c r="F177" s="46"/>
      <c r="G177" s="3">
        <f>SUM(G178:G182)</f>
        <v>6063</v>
      </c>
      <c r="H177" s="3">
        <f>SUM(H178:H182)</f>
        <v>6063</v>
      </c>
    </row>
    <row r="178" spans="2:8" ht="48" thickBot="1" x14ac:dyDescent="0.25">
      <c r="B178" s="39" t="s">
        <v>229</v>
      </c>
      <c r="C178" s="45" t="s">
        <v>75</v>
      </c>
      <c r="D178" s="45" t="s">
        <v>112</v>
      </c>
      <c r="E178" s="211" t="s">
        <v>235</v>
      </c>
      <c r="F178" s="211">
        <v>111</v>
      </c>
      <c r="G178" s="3">
        <v>4100</v>
      </c>
      <c r="H178" s="3">
        <v>4100</v>
      </c>
    </row>
    <row r="179" spans="2:8" ht="79.5" thickBot="1" x14ac:dyDescent="0.25">
      <c r="B179" s="39" t="s">
        <v>10</v>
      </c>
      <c r="C179" s="45" t="s">
        <v>75</v>
      </c>
      <c r="D179" s="45" t="s">
        <v>112</v>
      </c>
      <c r="E179" s="211" t="s">
        <v>235</v>
      </c>
      <c r="F179" s="211">
        <v>119</v>
      </c>
      <c r="G179" s="3">
        <v>1238</v>
      </c>
      <c r="H179" s="3">
        <v>1238</v>
      </c>
    </row>
    <row r="180" spans="2:8" ht="32.25" thickBot="1" x14ac:dyDescent="0.25">
      <c r="B180" s="39" t="s">
        <v>13</v>
      </c>
      <c r="C180" s="45" t="s">
        <v>75</v>
      </c>
      <c r="D180" s="45" t="s">
        <v>112</v>
      </c>
      <c r="E180" s="211" t="s">
        <v>235</v>
      </c>
      <c r="F180" s="211">
        <v>244</v>
      </c>
      <c r="G180" s="3">
        <v>185</v>
      </c>
      <c r="H180" s="3">
        <v>185</v>
      </c>
    </row>
    <row r="181" spans="2:8" ht="16.5" thickBot="1" x14ac:dyDescent="0.25">
      <c r="B181" s="39" t="s">
        <v>511</v>
      </c>
      <c r="C181" s="45" t="s">
        <v>75</v>
      </c>
      <c r="D181" s="45" t="s">
        <v>112</v>
      </c>
      <c r="E181" s="253" t="s">
        <v>235</v>
      </c>
      <c r="F181" s="253">
        <v>247</v>
      </c>
      <c r="G181" s="3">
        <v>530</v>
      </c>
      <c r="H181" s="3">
        <v>530</v>
      </c>
    </row>
    <row r="182" spans="2:8" ht="32.25" thickBot="1" x14ac:dyDescent="0.25">
      <c r="B182" s="216" t="s">
        <v>48</v>
      </c>
      <c r="C182" s="45" t="s">
        <v>75</v>
      </c>
      <c r="D182" s="45" t="s">
        <v>112</v>
      </c>
      <c r="E182" s="211" t="s">
        <v>235</v>
      </c>
      <c r="F182" s="211">
        <v>850</v>
      </c>
      <c r="G182" s="3">
        <v>10</v>
      </c>
      <c r="H182" s="3">
        <v>10</v>
      </c>
    </row>
    <row r="183" spans="2:8" ht="48" hidden="1" thickBot="1" x14ac:dyDescent="0.25">
      <c r="B183" s="146" t="s">
        <v>438</v>
      </c>
      <c r="C183" s="195" t="s">
        <v>75</v>
      </c>
      <c r="D183" s="195" t="s">
        <v>112</v>
      </c>
      <c r="E183" s="196" t="s">
        <v>457</v>
      </c>
      <c r="F183" s="196"/>
      <c r="G183" s="144">
        <v>0</v>
      </c>
      <c r="H183" s="144">
        <v>0</v>
      </c>
    </row>
    <row r="184" spans="2:8" ht="63.75" hidden="1" thickBot="1" x14ac:dyDescent="0.25">
      <c r="B184" s="39" t="s">
        <v>439</v>
      </c>
      <c r="C184" s="45" t="s">
        <v>75</v>
      </c>
      <c r="D184" s="45" t="s">
        <v>112</v>
      </c>
      <c r="E184" s="211" t="s">
        <v>457</v>
      </c>
      <c r="F184" s="211">
        <v>414</v>
      </c>
      <c r="G184" s="3">
        <v>0</v>
      </c>
      <c r="H184" s="3">
        <v>0</v>
      </c>
    </row>
    <row r="185" spans="2:8" ht="32.25" thickBot="1" x14ac:dyDescent="0.25">
      <c r="B185" s="120" t="s">
        <v>237</v>
      </c>
      <c r="C185" s="174" t="s">
        <v>172</v>
      </c>
      <c r="D185" s="175"/>
      <c r="E185" s="176"/>
      <c r="F185" s="176"/>
      <c r="G185" s="133">
        <f>SUM(G186+G206)</f>
        <v>57037.347999999998</v>
      </c>
      <c r="H185" s="133">
        <f>SUM(H186+H206)</f>
        <v>33988</v>
      </c>
    </row>
    <row r="186" spans="2:8" ht="16.5" thickBot="1" x14ac:dyDescent="0.25">
      <c r="B186" s="120" t="s">
        <v>61</v>
      </c>
      <c r="C186" s="134" t="s">
        <v>172</v>
      </c>
      <c r="D186" s="134" t="s">
        <v>76</v>
      </c>
      <c r="E186" s="176"/>
      <c r="F186" s="176"/>
      <c r="G186" s="133">
        <f>SUM(G187+G199+G193+G195+G197)</f>
        <v>52303.347999999998</v>
      </c>
      <c r="H186" s="133">
        <f>SUM(H187+H199+H193+H195)</f>
        <v>29254</v>
      </c>
    </row>
    <row r="187" spans="2:8" ht="32.25" thickBot="1" x14ac:dyDescent="0.25">
      <c r="B187" s="120" t="s">
        <v>62</v>
      </c>
      <c r="C187" s="134" t="s">
        <v>172</v>
      </c>
      <c r="D187" s="134" t="s">
        <v>76</v>
      </c>
      <c r="E187" s="133" t="s">
        <v>238</v>
      </c>
      <c r="F187" s="176"/>
      <c r="G187" s="133">
        <f>SUM(G188:G192)</f>
        <v>18127</v>
      </c>
      <c r="H187" s="133">
        <f>SUM(H188:H192)</f>
        <v>18127</v>
      </c>
    </row>
    <row r="188" spans="2:8" ht="48" thickBot="1" x14ac:dyDescent="0.25">
      <c r="B188" s="39" t="s">
        <v>229</v>
      </c>
      <c r="C188" s="45" t="s">
        <v>172</v>
      </c>
      <c r="D188" s="45" t="s">
        <v>76</v>
      </c>
      <c r="E188" s="211" t="s">
        <v>238</v>
      </c>
      <c r="F188" s="211">
        <v>111</v>
      </c>
      <c r="G188" s="3">
        <v>13200</v>
      </c>
      <c r="H188" s="3">
        <v>13200</v>
      </c>
    </row>
    <row r="189" spans="2:8" ht="79.5" thickBot="1" x14ac:dyDescent="0.25">
      <c r="B189" s="39" t="s">
        <v>10</v>
      </c>
      <c r="C189" s="45" t="s">
        <v>172</v>
      </c>
      <c r="D189" s="45" t="s">
        <v>76</v>
      </c>
      <c r="E189" s="211" t="s">
        <v>238</v>
      </c>
      <c r="F189" s="211">
        <v>119</v>
      </c>
      <c r="G189" s="3">
        <v>3986</v>
      </c>
      <c r="H189" s="3">
        <v>3986</v>
      </c>
    </row>
    <row r="190" spans="2:8" ht="32.25" thickBot="1" x14ac:dyDescent="0.25">
      <c r="B190" s="39" t="s">
        <v>13</v>
      </c>
      <c r="C190" s="45" t="s">
        <v>172</v>
      </c>
      <c r="D190" s="45" t="s">
        <v>76</v>
      </c>
      <c r="E190" s="211" t="s">
        <v>238</v>
      </c>
      <c r="F190" s="211">
        <v>244</v>
      </c>
      <c r="G190" s="3">
        <v>535</v>
      </c>
      <c r="H190" s="3">
        <v>535</v>
      </c>
    </row>
    <row r="191" spans="2:8" ht="16.5" thickBot="1" x14ac:dyDescent="0.25">
      <c r="B191" s="39" t="s">
        <v>511</v>
      </c>
      <c r="C191" s="45" t="s">
        <v>172</v>
      </c>
      <c r="D191" s="45" t="s">
        <v>76</v>
      </c>
      <c r="E191" s="253" t="s">
        <v>238</v>
      </c>
      <c r="F191" s="253">
        <v>247</v>
      </c>
      <c r="G191" s="3">
        <v>140</v>
      </c>
      <c r="H191" s="3">
        <v>140</v>
      </c>
    </row>
    <row r="192" spans="2:8" ht="32.25" thickBot="1" x14ac:dyDescent="0.25">
      <c r="B192" s="216" t="s">
        <v>48</v>
      </c>
      <c r="C192" s="45" t="s">
        <v>172</v>
      </c>
      <c r="D192" s="45" t="s">
        <v>76</v>
      </c>
      <c r="E192" s="211" t="s">
        <v>238</v>
      </c>
      <c r="F192" s="211">
        <v>850</v>
      </c>
      <c r="G192" s="3">
        <v>266</v>
      </c>
      <c r="H192" s="3">
        <v>266</v>
      </c>
    </row>
    <row r="193" spans="2:8" ht="95.25" hidden="1" thickBot="1" x14ac:dyDescent="0.25">
      <c r="B193" s="166" t="s">
        <v>443</v>
      </c>
      <c r="C193" s="197" t="s">
        <v>172</v>
      </c>
      <c r="D193" s="197" t="s">
        <v>76</v>
      </c>
      <c r="E193" s="169" t="s">
        <v>444</v>
      </c>
      <c r="F193" s="198"/>
      <c r="G193" s="169"/>
      <c r="H193" s="169"/>
    </row>
    <row r="194" spans="2:8" ht="32.25" hidden="1" thickBot="1" x14ac:dyDescent="0.25">
      <c r="B194" s="39" t="s">
        <v>13</v>
      </c>
      <c r="C194" s="191" t="s">
        <v>172</v>
      </c>
      <c r="D194" s="191" t="s">
        <v>76</v>
      </c>
      <c r="E194" s="199" t="s">
        <v>458</v>
      </c>
      <c r="F194" s="20">
        <v>244</v>
      </c>
      <c r="G194" s="20"/>
      <c r="H194" s="20"/>
    </row>
    <row r="195" spans="2:8" ht="29.25" hidden="1" customHeight="1" thickBot="1" x14ac:dyDescent="0.25">
      <c r="B195" s="170" t="s">
        <v>445</v>
      </c>
      <c r="C195" s="197" t="s">
        <v>172</v>
      </c>
      <c r="D195" s="197" t="s">
        <v>76</v>
      </c>
      <c r="E195" s="169" t="s">
        <v>446</v>
      </c>
      <c r="F195" s="200"/>
      <c r="G195" s="169"/>
      <c r="H195" s="169"/>
    </row>
    <row r="196" spans="2:8" ht="32.25" hidden="1" thickBot="1" x14ac:dyDescent="0.25">
      <c r="B196" s="39" t="s">
        <v>13</v>
      </c>
      <c r="C196" s="191" t="s">
        <v>172</v>
      </c>
      <c r="D196" s="191" t="s">
        <v>76</v>
      </c>
      <c r="E196" s="20" t="s">
        <v>446</v>
      </c>
      <c r="F196" s="20">
        <v>244</v>
      </c>
      <c r="G196" s="20"/>
      <c r="H196" s="20"/>
    </row>
    <row r="197" spans="2:8" ht="95.25" thickBot="1" x14ac:dyDescent="0.25">
      <c r="B197" s="120" t="s">
        <v>580</v>
      </c>
      <c r="C197" s="187" t="s">
        <v>172</v>
      </c>
      <c r="D197" s="187" t="s">
        <v>76</v>
      </c>
      <c r="E197" s="143" t="s">
        <v>579</v>
      </c>
      <c r="F197" s="143"/>
      <c r="G197" s="131">
        <v>23049.348000000002</v>
      </c>
      <c r="H197" s="131"/>
    </row>
    <row r="198" spans="2:8" ht="48" thickBot="1" x14ac:dyDescent="0.3">
      <c r="B198" s="292" t="s">
        <v>581</v>
      </c>
      <c r="C198" s="45" t="s">
        <v>172</v>
      </c>
      <c r="D198" s="45" t="s">
        <v>76</v>
      </c>
      <c r="E198" s="269" t="s">
        <v>579</v>
      </c>
      <c r="F198" s="269">
        <v>414</v>
      </c>
      <c r="G198" s="20">
        <v>23049.348000000002</v>
      </c>
      <c r="H198" s="20"/>
    </row>
    <row r="199" spans="2:8" ht="16.5" thickBot="1" x14ac:dyDescent="0.25">
      <c r="B199" s="120" t="s">
        <v>239</v>
      </c>
      <c r="C199" s="187" t="s">
        <v>172</v>
      </c>
      <c r="D199" s="187" t="s">
        <v>76</v>
      </c>
      <c r="E199" s="133" t="s">
        <v>240</v>
      </c>
      <c r="F199" s="176"/>
      <c r="G199" s="133">
        <f>SUM(G201:G205)</f>
        <v>11127</v>
      </c>
      <c r="H199" s="133">
        <f>SUM(H201:H205)</f>
        <v>11127</v>
      </c>
    </row>
    <row r="200" spans="2:8" ht="32.25" thickBot="1" x14ac:dyDescent="0.25">
      <c r="B200" s="218" t="s">
        <v>236</v>
      </c>
      <c r="C200" s="45" t="s">
        <v>172</v>
      </c>
      <c r="D200" s="45" t="s">
        <v>76</v>
      </c>
      <c r="E200" s="211" t="s">
        <v>240</v>
      </c>
      <c r="F200" s="46"/>
      <c r="G200" s="3">
        <f>SUM(G201:G205)</f>
        <v>11127</v>
      </c>
      <c r="H200" s="3">
        <f>SUM(H201:H205)</f>
        <v>11127</v>
      </c>
    </row>
    <row r="201" spans="2:8" ht="48" thickBot="1" x14ac:dyDescent="0.25">
      <c r="B201" s="39" t="s">
        <v>229</v>
      </c>
      <c r="C201" s="45" t="s">
        <v>172</v>
      </c>
      <c r="D201" s="45" t="s">
        <v>76</v>
      </c>
      <c r="E201" s="211" t="s">
        <v>240</v>
      </c>
      <c r="F201" s="211">
        <v>111</v>
      </c>
      <c r="G201" s="3">
        <v>8200</v>
      </c>
      <c r="H201" s="3">
        <v>8200</v>
      </c>
    </row>
    <row r="202" spans="2:8" ht="79.5" thickBot="1" x14ac:dyDescent="0.25">
      <c r="B202" s="39" t="s">
        <v>10</v>
      </c>
      <c r="C202" s="45" t="s">
        <v>172</v>
      </c>
      <c r="D202" s="45" t="s">
        <v>76</v>
      </c>
      <c r="E202" s="211" t="s">
        <v>240</v>
      </c>
      <c r="F202" s="211">
        <v>119</v>
      </c>
      <c r="G202" s="3">
        <v>2476</v>
      </c>
      <c r="H202" s="3">
        <v>2476</v>
      </c>
    </row>
    <row r="203" spans="2:8" ht="32.25" thickBot="1" x14ac:dyDescent="0.25">
      <c r="B203" s="39" t="s">
        <v>13</v>
      </c>
      <c r="C203" s="45" t="s">
        <v>172</v>
      </c>
      <c r="D203" s="45" t="s">
        <v>76</v>
      </c>
      <c r="E203" s="211" t="s">
        <v>240</v>
      </c>
      <c r="F203" s="211">
        <v>244</v>
      </c>
      <c r="G203" s="3">
        <v>218</v>
      </c>
      <c r="H203" s="3">
        <v>218</v>
      </c>
    </row>
    <row r="204" spans="2:8" ht="16.5" thickBot="1" x14ac:dyDescent="0.25">
      <c r="B204" s="39" t="s">
        <v>511</v>
      </c>
      <c r="C204" s="45" t="s">
        <v>172</v>
      </c>
      <c r="D204" s="45" t="s">
        <v>76</v>
      </c>
      <c r="E204" s="253" t="s">
        <v>240</v>
      </c>
      <c r="F204" s="253">
        <v>247</v>
      </c>
      <c r="G204" s="3">
        <v>206</v>
      </c>
      <c r="H204" s="3">
        <v>206</v>
      </c>
    </row>
    <row r="205" spans="2:8" ht="32.25" thickBot="1" x14ac:dyDescent="0.25">
      <c r="B205" s="216" t="s">
        <v>48</v>
      </c>
      <c r="C205" s="45" t="s">
        <v>172</v>
      </c>
      <c r="D205" s="45" t="s">
        <v>76</v>
      </c>
      <c r="E205" s="211" t="s">
        <v>240</v>
      </c>
      <c r="F205" s="211">
        <v>850</v>
      </c>
      <c r="G205" s="3">
        <v>27</v>
      </c>
      <c r="H205" s="3">
        <v>27</v>
      </c>
    </row>
    <row r="206" spans="2:8" ht="32.25" thickBot="1" x14ac:dyDescent="0.25">
      <c r="B206" s="120" t="s">
        <v>241</v>
      </c>
      <c r="C206" s="134" t="s">
        <v>172</v>
      </c>
      <c r="D206" s="134" t="s">
        <v>73</v>
      </c>
      <c r="E206" s="176"/>
      <c r="F206" s="176"/>
      <c r="G206" s="133">
        <f>SUM(G209:G213)</f>
        <v>4734</v>
      </c>
      <c r="H206" s="133">
        <f>SUM(H209:H213)</f>
        <v>4734</v>
      </c>
    </row>
    <row r="207" spans="2:8" ht="16.5" thickBot="1" x14ac:dyDescent="0.25">
      <c r="B207" s="114" t="s">
        <v>242</v>
      </c>
      <c r="C207" s="53" t="s">
        <v>172</v>
      </c>
      <c r="D207" s="53" t="s">
        <v>73</v>
      </c>
      <c r="E207" s="4" t="s">
        <v>243</v>
      </c>
      <c r="F207" s="46"/>
      <c r="G207" s="4">
        <f>SUM(G209:G213)</f>
        <v>4734</v>
      </c>
      <c r="H207" s="4">
        <f>SUM(H209:H213)</f>
        <v>4734</v>
      </c>
    </row>
    <row r="208" spans="2:8" ht="16.5" thickBot="1" x14ac:dyDescent="0.25">
      <c r="B208" s="114" t="s">
        <v>244</v>
      </c>
      <c r="C208" s="45" t="s">
        <v>172</v>
      </c>
      <c r="D208" s="45" t="s">
        <v>73</v>
      </c>
      <c r="E208" s="211" t="s">
        <v>243</v>
      </c>
      <c r="F208" s="46"/>
      <c r="G208" s="3">
        <f>SUM(G209:G213)</f>
        <v>4734</v>
      </c>
      <c r="H208" s="3">
        <f>SUM(H209:H213)</f>
        <v>4734</v>
      </c>
    </row>
    <row r="209" spans="2:8" ht="48" thickBot="1" x14ac:dyDescent="0.25">
      <c r="B209" s="39" t="s">
        <v>229</v>
      </c>
      <c r="C209" s="45" t="s">
        <v>172</v>
      </c>
      <c r="D209" s="45" t="s">
        <v>73</v>
      </c>
      <c r="E209" s="211" t="s">
        <v>243</v>
      </c>
      <c r="F209" s="211">
        <v>111</v>
      </c>
      <c r="G209" s="3">
        <v>3500</v>
      </c>
      <c r="H209" s="3">
        <v>3500</v>
      </c>
    </row>
    <row r="210" spans="2:8" ht="16.5" thickBot="1" x14ac:dyDescent="0.25">
      <c r="B210" s="39" t="s">
        <v>348</v>
      </c>
      <c r="C210" s="45" t="s">
        <v>172</v>
      </c>
      <c r="D210" s="45" t="s">
        <v>73</v>
      </c>
      <c r="E210" s="211" t="s">
        <v>243</v>
      </c>
      <c r="F210" s="211">
        <v>112</v>
      </c>
      <c r="G210" s="3">
        <v>29</v>
      </c>
      <c r="H210" s="3">
        <v>29</v>
      </c>
    </row>
    <row r="211" spans="2:8" ht="79.5" thickBot="1" x14ac:dyDescent="0.25">
      <c r="B211" s="39" t="s">
        <v>10</v>
      </c>
      <c r="C211" s="45" t="s">
        <v>172</v>
      </c>
      <c r="D211" s="45" t="s">
        <v>73</v>
      </c>
      <c r="E211" s="211" t="s">
        <v>243</v>
      </c>
      <c r="F211" s="211">
        <v>119</v>
      </c>
      <c r="G211" s="3">
        <v>1057</v>
      </c>
      <c r="H211" s="3">
        <v>1057</v>
      </c>
    </row>
    <row r="212" spans="2:8" ht="32.25" thickBot="1" x14ac:dyDescent="0.25">
      <c r="B212" s="39" t="s">
        <v>13</v>
      </c>
      <c r="C212" s="45" t="s">
        <v>172</v>
      </c>
      <c r="D212" s="45" t="s">
        <v>73</v>
      </c>
      <c r="E212" s="211" t="s">
        <v>243</v>
      </c>
      <c r="F212" s="211">
        <v>244</v>
      </c>
      <c r="G212" s="3">
        <v>143</v>
      </c>
      <c r="H212" s="3">
        <v>143</v>
      </c>
    </row>
    <row r="213" spans="2:8" ht="32.25" thickBot="1" x14ac:dyDescent="0.25">
      <c r="B213" s="216" t="s">
        <v>48</v>
      </c>
      <c r="C213" s="45" t="s">
        <v>172</v>
      </c>
      <c r="D213" s="45" t="s">
        <v>73</v>
      </c>
      <c r="E213" s="211" t="s">
        <v>243</v>
      </c>
      <c r="F213" s="211">
        <v>850</v>
      </c>
      <c r="G213" s="3">
        <v>5</v>
      </c>
      <c r="H213" s="3">
        <v>5</v>
      </c>
    </row>
    <row r="214" spans="2:8" ht="16.5" thickBot="1" x14ac:dyDescent="0.25">
      <c r="B214" s="120" t="s">
        <v>31</v>
      </c>
      <c r="C214" s="174">
        <v>10</v>
      </c>
      <c r="D214" s="175"/>
      <c r="E214" s="176"/>
      <c r="F214" s="176"/>
      <c r="G214" s="133">
        <f>SUM(G215+G218)</f>
        <v>11839.980000000001</v>
      </c>
      <c r="H214" s="133">
        <f>SUM(H215+H218)</f>
        <v>12093.980000000001</v>
      </c>
    </row>
    <row r="215" spans="2:8" ht="16.5" thickBot="1" x14ac:dyDescent="0.25">
      <c r="B215" s="120" t="s">
        <v>32</v>
      </c>
      <c r="C215" s="179">
        <v>10</v>
      </c>
      <c r="D215" s="179" t="s">
        <v>76</v>
      </c>
      <c r="E215" s="176"/>
      <c r="F215" s="176"/>
      <c r="G215" s="122">
        <v>500</v>
      </c>
      <c r="H215" s="122">
        <v>503</v>
      </c>
    </row>
    <row r="216" spans="2:8" ht="48" thickBot="1" x14ac:dyDescent="0.25">
      <c r="B216" s="218" t="s">
        <v>245</v>
      </c>
      <c r="C216" s="45">
        <v>10</v>
      </c>
      <c r="D216" s="45" t="s">
        <v>76</v>
      </c>
      <c r="E216" s="211" t="s">
        <v>246</v>
      </c>
      <c r="F216" s="46"/>
      <c r="G216" s="3">
        <v>500</v>
      </c>
      <c r="H216" s="3">
        <v>503</v>
      </c>
    </row>
    <row r="217" spans="2:8" ht="32.25" thickBot="1" x14ac:dyDescent="0.25">
      <c r="B217" s="218" t="s">
        <v>34</v>
      </c>
      <c r="C217" s="45">
        <v>10</v>
      </c>
      <c r="D217" s="45" t="s">
        <v>76</v>
      </c>
      <c r="E217" s="211" t="s">
        <v>246</v>
      </c>
      <c r="F217" s="211">
        <v>312</v>
      </c>
      <c r="G217" s="3">
        <v>500</v>
      </c>
      <c r="H217" s="3">
        <v>503</v>
      </c>
    </row>
    <row r="218" spans="2:8" ht="16.5" thickBot="1" x14ac:dyDescent="0.25">
      <c r="B218" s="120" t="s">
        <v>35</v>
      </c>
      <c r="C218" s="174">
        <v>10</v>
      </c>
      <c r="D218" s="174" t="s">
        <v>73</v>
      </c>
      <c r="E218" s="176"/>
      <c r="F218" s="176"/>
      <c r="G218" s="119">
        <f>SUM(G220+G222+G224)</f>
        <v>11339.980000000001</v>
      </c>
      <c r="H218" s="119">
        <f>SUM(+H220+H222+H224)</f>
        <v>11590.980000000001</v>
      </c>
    </row>
    <row r="219" spans="2:8" ht="63.75" thickBot="1" x14ac:dyDescent="0.25">
      <c r="B219" s="201" t="s">
        <v>263</v>
      </c>
      <c r="C219" s="179">
        <v>10</v>
      </c>
      <c r="D219" s="179" t="s">
        <v>73</v>
      </c>
      <c r="E219" s="176"/>
      <c r="F219" s="176"/>
      <c r="G219" s="122">
        <v>6294</v>
      </c>
      <c r="H219" s="122">
        <v>6545</v>
      </c>
    </row>
    <row r="220" spans="2:8" ht="32.25" thickBot="1" x14ac:dyDescent="0.25">
      <c r="B220" s="218" t="s">
        <v>34</v>
      </c>
      <c r="C220" s="45">
        <v>10</v>
      </c>
      <c r="D220" s="45" t="s">
        <v>73</v>
      </c>
      <c r="E220" s="3" t="s">
        <v>404</v>
      </c>
      <c r="F220" s="211">
        <v>313</v>
      </c>
      <c r="G220" s="3">
        <v>6294</v>
      </c>
      <c r="H220" s="3">
        <v>6545</v>
      </c>
    </row>
    <row r="221" spans="2:8" ht="111" thickBot="1" x14ac:dyDescent="0.25">
      <c r="B221" s="120" t="s">
        <v>37</v>
      </c>
      <c r="C221" s="179">
        <v>10</v>
      </c>
      <c r="D221" s="179" t="s">
        <v>73</v>
      </c>
      <c r="E221" s="183" t="s">
        <v>339</v>
      </c>
      <c r="F221" s="176"/>
      <c r="G221" s="119">
        <v>2660.88</v>
      </c>
      <c r="H221" s="119">
        <v>2660.88</v>
      </c>
    </row>
    <row r="222" spans="2:8" ht="32.25" thickBot="1" x14ac:dyDescent="0.25">
      <c r="B222" s="218" t="s">
        <v>34</v>
      </c>
      <c r="C222" s="45">
        <v>10</v>
      </c>
      <c r="D222" s="45" t="s">
        <v>73</v>
      </c>
      <c r="E222" s="211" t="s">
        <v>339</v>
      </c>
      <c r="F222" s="211">
        <v>412</v>
      </c>
      <c r="G222" s="74">
        <v>2660.88</v>
      </c>
      <c r="H222" s="74">
        <v>2660.88</v>
      </c>
    </row>
    <row r="223" spans="2:8" ht="142.5" thickBot="1" x14ac:dyDescent="0.25">
      <c r="B223" s="120" t="s">
        <v>247</v>
      </c>
      <c r="C223" s="179">
        <v>10</v>
      </c>
      <c r="D223" s="179" t="s">
        <v>73</v>
      </c>
      <c r="E223" s="183" t="s">
        <v>248</v>
      </c>
      <c r="F223" s="176"/>
      <c r="G223" s="122">
        <v>2385.1</v>
      </c>
      <c r="H223" s="122">
        <v>2385.1</v>
      </c>
    </row>
    <row r="224" spans="2:8" ht="32.25" thickBot="1" x14ac:dyDescent="0.25">
      <c r="B224" s="39" t="s">
        <v>34</v>
      </c>
      <c r="C224" s="45">
        <v>10</v>
      </c>
      <c r="D224" s="45" t="s">
        <v>73</v>
      </c>
      <c r="E224" s="211" t="s">
        <v>248</v>
      </c>
      <c r="F224" s="211">
        <v>313</v>
      </c>
      <c r="G224" s="3">
        <v>2385.1</v>
      </c>
      <c r="H224" s="3">
        <v>2385.1</v>
      </c>
    </row>
    <row r="225" spans="2:8" ht="32.25" thickBot="1" x14ac:dyDescent="0.25">
      <c r="B225" s="120" t="s">
        <v>38</v>
      </c>
      <c r="C225" s="174">
        <v>11</v>
      </c>
      <c r="D225" s="175"/>
      <c r="E225" s="176"/>
      <c r="F225" s="176"/>
      <c r="G225" s="133">
        <f>SUM(G226+G232)</f>
        <v>11505</v>
      </c>
      <c r="H225" s="133">
        <f>SUM(H226+H232)</f>
        <v>11505</v>
      </c>
    </row>
    <row r="226" spans="2:8" ht="32.25" thickBot="1" x14ac:dyDescent="0.25">
      <c r="B226" s="260" t="s">
        <v>228</v>
      </c>
      <c r="C226" s="45" t="s">
        <v>374</v>
      </c>
      <c r="D226" s="45" t="s">
        <v>76</v>
      </c>
      <c r="E226" s="258" t="s">
        <v>227</v>
      </c>
      <c r="F226" s="46"/>
      <c r="G226" s="3">
        <f>SUM(G227:G231)</f>
        <v>11005</v>
      </c>
      <c r="H226" s="3">
        <f>SUM(H227:H231)</f>
        <v>11005</v>
      </c>
    </row>
    <row r="227" spans="2:8" ht="48" thickBot="1" x14ac:dyDescent="0.25">
      <c r="B227" s="39" t="s">
        <v>229</v>
      </c>
      <c r="C227" s="45" t="s">
        <v>374</v>
      </c>
      <c r="D227" s="45" t="s">
        <v>76</v>
      </c>
      <c r="E227" s="258" t="s">
        <v>227</v>
      </c>
      <c r="F227" s="258">
        <v>111</v>
      </c>
      <c r="G227" s="3">
        <v>8000</v>
      </c>
      <c r="H227" s="3">
        <v>8000</v>
      </c>
    </row>
    <row r="228" spans="2:8" ht="79.5" thickBot="1" x14ac:dyDescent="0.25">
      <c r="B228" s="39" t="s">
        <v>10</v>
      </c>
      <c r="C228" s="45" t="s">
        <v>374</v>
      </c>
      <c r="D228" s="45" t="s">
        <v>76</v>
      </c>
      <c r="E228" s="258" t="s">
        <v>227</v>
      </c>
      <c r="F228" s="258">
        <v>119</v>
      </c>
      <c r="G228" s="3">
        <v>2416</v>
      </c>
      <c r="H228" s="3">
        <v>2416</v>
      </c>
    </row>
    <row r="229" spans="2:8" ht="32.25" thickBot="1" x14ac:dyDescent="0.25">
      <c r="B229" s="39" t="s">
        <v>13</v>
      </c>
      <c r="C229" s="45" t="s">
        <v>374</v>
      </c>
      <c r="D229" s="45" t="s">
        <v>76</v>
      </c>
      <c r="E229" s="258" t="s">
        <v>227</v>
      </c>
      <c r="F229" s="258">
        <v>244</v>
      </c>
      <c r="G229" s="3">
        <v>171</v>
      </c>
      <c r="H229" s="3">
        <v>171</v>
      </c>
    </row>
    <row r="230" spans="2:8" ht="16.5" thickBot="1" x14ac:dyDescent="0.25">
      <c r="B230" s="39" t="s">
        <v>511</v>
      </c>
      <c r="C230" s="45" t="s">
        <v>374</v>
      </c>
      <c r="D230" s="45" t="s">
        <v>76</v>
      </c>
      <c r="E230" s="258" t="s">
        <v>227</v>
      </c>
      <c r="F230" s="258">
        <v>247</v>
      </c>
      <c r="G230" s="3">
        <v>323</v>
      </c>
      <c r="H230" s="3">
        <v>323</v>
      </c>
    </row>
    <row r="231" spans="2:8" ht="32.25" thickBot="1" x14ac:dyDescent="0.25">
      <c r="B231" s="42" t="s">
        <v>48</v>
      </c>
      <c r="C231" s="45" t="s">
        <v>374</v>
      </c>
      <c r="D231" s="45" t="s">
        <v>76</v>
      </c>
      <c r="E231" s="258" t="s">
        <v>227</v>
      </c>
      <c r="F231" s="258">
        <v>850</v>
      </c>
      <c r="G231" s="3">
        <v>95</v>
      </c>
      <c r="H231" s="3">
        <v>95</v>
      </c>
    </row>
    <row r="232" spans="2:8" ht="16.5" thickBot="1" x14ac:dyDescent="0.25">
      <c r="B232" s="114" t="s">
        <v>39</v>
      </c>
      <c r="C232" s="45">
        <v>11</v>
      </c>
      <c r="D232" s="45" t="s">
        <v>74</v>
      </c>
      <c r="E232" s="46"/>
      <c r="F232" s="46"/>
      <c r="G232" s="37">
        <v>500</v>
      </c>
      <c r="H232" s="37">
        <v>500</v>
      </c>
    </row>
    <row r="233" spans="2:8" ht="32.25" thickBot="1" x14ac:dyDescent="0.25">
      <c r="B233" s="216" t="s">
        <v>40</v>
      </c>
      <c r="C233" s="45">
        <v>11</v>
      </c>
      <c r="D233" s="45" t="s">
        <v>74</v>
      </c>
      <c r="E233" s="211" t="s">
        <v>249</v>
      </c>
      <c r="F233" s="46"/>
      <c r="G233" s="37">
        <v>500</v>
      </c>
      <c r="H233" s="37">
        <v>500</v>
      </c>
    </row>
    <row r="234" spans="2:8" ht="0.75" customHeight="1" thickBot="1" x14ac:dyDescent="0.25">
      <c r="B234" s="5" t="s">
        <v>429</v>
      </c>
      <c r="C234" s="45">
        <v>11</v>
      </c>
      <c r="D234" s="45" t="s">
        <v>74</v>
      </c>
      <c r="E234" s="211" t="s">
        <v>249</v>
      </c>
      <c r="F234" s="211">
        <v>123</v>
      </c>
      <c r="G234" s="37">
        <v>0</v>
      </c>
      <c r="H234" s="37">
        <v>0</v>
      </c>
    </row>
    <row r="235" spans="2:8" ht="32.25" thickBot="1" x14ac:dyDescent="0.25">
      <c r="B235" s="39" t="s">
        <v>13</v>
      </c>
      <c r="C235" s="45">
        <v>11</v>
      </c>
      <c r="D235" s="45" t="s">
        <v>74</v>
      </c>
      <c r="E235" s="211" t="s">
        <v>249</v>
      </c>
      <c r="F235" s="211">
        <v>244</v>
      </c>
      <c r="G235" s="37">
        <v>500</v>
      </c>
      <c r="H235" s="37">
        <v>500</v>
      </c>
    </row>
    <row r="236" spans="2:8" ht="16.5" thickBot="1" x14ac:dyDescent="0.25">
      <c r="B236" s="39" t="s">
        <v>430</v>
      </c>
      <c r="C236" s="45">
        <v>11</v>
      </c>
      <c r="D236" s="45" t="s">
        <v>74</v>
      </c>
      <c r="E236" s="211" t="s">
        <v>249</v>
      </c>
      <c r="F236" s="211">
        <v>350</v>
      </c>
      <c r="G236" s="37"/>
      <c r="H236" s="37"/>
    </row>
    <row r="237" spans="2:8" ht="32.25" thickBot="1" x14ac:dyDescent="0.25">
      <c r="B237" s="120" t="s">
        <v>41</v>
      </c>
      <c r="C237" s="174">
        <v>12</v>
      </c>
      <c r="D237" s="175"/>
      <c r="E237" s="176"/>
      <c r="F237" s="176"/>
      <c r="G237" s="133">
        <v>3498</v>
      </c>
      <c r="H237" s="133">
        <v>3498</v>
      </c>
    </row>
    <row r="238" spans="2:8" ht="32.25" thickBot="1" x14ac:dyDescent="0.25">
      <c r="B238" s="114" t="s">
        <v>42</v>
      </c>
      <c r="C238" s="45">
        <v>12</v>
      </c>
      <c r="D238" s="45" t="s">
        <v>117</v>
      </c>
      <c r="E238" s="211" t="s">
        <v>250</v>
      </c>
      <c r="F238" s="46"/>
      <c r="G238" s="3">
        <v>3498</v>
      </c>
      <c r="H238" s="3">
        <v>3498</v>
      </c>
    </row>
    <row r="239" spans="2:8" ht="12.75" customHeight="1" x14ac:dyDescent="0.2">
      <c r="B239" s="386" t="s">
        <v>251</v>
      </c>
      <c r="C239" s="388">
        <v>12</v>
      </c>
      <c r="D239" s="388" t="s">
        <v>117</v>
      </c>
      <c r="E239" s="386" t="s">
        <v>250</v>
      </c>
      <c r="F239" s="386">
        <v>611</v>
      </c>
      <c r="G239" s="384">
        <v>3498</v>
      </c>
      <c r="H239" s="384">
        <v>3498</v>
      </c>
    </row>
    <row r="240" spans="2:8" ht="18.75" customHeight="1" thickBot="1" x14ac:dyDescent="0.25">
      <c r="B240" s="387"/>
      <c r="C240" s="389"/>
      <c r="D240" s="389"/>
      <c r="E240" s="387"/>
      <c r="F240" s="387"/>
      <c r="G240" s="385"/>
      <c r="H240" s="385"/>
    </row>
    <row r="241" spans="2:8" ht="48" thickBot="1" x14ac:dyDescent="0.25">
      <c r="B241" s="120" t="s">
        <v>44</v>
      </c>
      <c r="C241" s="174">
        <v>13</v>
      </c>
      <c r="D241" s="134" t="s">
        <v>76</v>
      </c>
      <c r="E241" s="176"/>
      <c r="F241" s="176"/>
      <c r="G241" s="133">
        <v>50</v>
      </c>
      <c r="H241" s="133">
        <v>47</v>
      </c>
    </row>
    <row r="242" spans="2:8" ht="48" thickBot="1" x14ac:dyDescent="0.25">
      <c r="B242" s="39" t="s">
        <v>252</v>
      </c>
      <c r="C242" s="45">
        <v>13</v>
      </c>
      <c r="D242" s="45" t="s">
        <v>76</v>
      </c>
      <c r="E242" s="46"/>
      <c r="F242" s="46"/>
      <c r="G242" s="20">
        <v>50</v>
      </c>
      <c r="H242" s="20">
        <v>47</v>
      </c>
    </row>
    <row r="243" spans="2:8" ht="48" thickBot="1" x14ac:dyDescent="0.25">
      <c r="B243" s="39" t="s">
        <v>253</v>
      </c>
      <c r="C243" s="45">
        <v>13</v>
      </c>
      <c r="D243" s="45" t="s">
        <v>76</v>
      </c>
      <c r="E243" s="211" t="s">
        <v>254</v>
      </c>
      <c r="F243" s="46"/>
      <c r="G243" s="20">
        <v>50</v>
      </c>
      <c r="H243" s="20">
        <v>47</v>
      </c>
    </row>
    <row r="244" spans="2:8" ht="32.25" thickBot="1" x14ac:dyDescent="0.25">
      <c r="B244" s="39" t="s">
        <v>46</v>
      </c>
      <c r="C244" s="45">
        <v>13</v>
      </c>
      <c r="D244" s="45" t="s">
        <v>76</v>
      </c>
      <c r="E244" s="211" t="s">
        <v>255</v>
      </c>
      <c r="F244" s="46"/>
      <c r="G244" s="20">
        <v>50</v>
      </c>
      <c r="H244" s="20">
        <v>47</v>
      </c>
    </row>
    <row r="245" spans="2:8" ht="32.25" thickBot="1" x14ac:dyDescent="0.25">
      <c r="B245" s="39" t="s">
        <v>256</v>
      </c>
      <c r="C245" s="45">
        <v>13</v>
      </c>
      <c r="D245" s="45" t="s">
        <v>76</v>
      </c>
      <c r="E245" s="211" t="s">
        <v>255</v>
      </c>
      <c r="F245" s="211">
        <v>730</v>
      </c>
      <c r="G245" s="20">
        <v>50</v>
      </c>
      <c r="H245" s="20">
        <v>47</v>
      </c>
    </row>
    <row r="246" spans="2:8" ht="16.5" thickBot="1" x14ac:dyDescent="0.25">
      <c r="B246" s="202" t="s">
        <v>67</v>
      </c>
      <c r="C246" s="203"/>
      <c r="D246" s="203"/>
      <c r="E246" s="204"/>
      <c r="F246" s="204"/>
      <c r="G246" s="205">
        <f>SUM(G16+G80+G84+G91+G104+G110+G185+G214+G225+G237+G241)</f>
        <v>718361.83400000003</v>
      </c>
      <c r="H246" s="205">
        <f>SUM(H16+H80+H84+H91+H104+H110+H185+H214+H225+H237+H241)</f>
        <v>699888.77899999998</v>
      </c>
    </row>
    <row r="247" spans="2:8" ht="16.5" thickBot="1" x14ac:dyDescent="0.25">
      <c r="B247" s="120" t="s">
        <v>68</v>
      </c>
      <c r="C247" s="179">
        <v>14</v>
      </c>
      <c r="D247" s="179" t="s">
        <v>76</v>
      </c>
      <c r="E247" s="183" t="s">
        <v>546</v>
      </c>
      <c r="F247" s="122">
        <v>511</v>
      </c>
      <c r="G247" s="122">
        <v>37850</v>
      </c>
      <c r="H247" s="122">
        <v>37850</v>
      </c>
    </row>
    <row r="248" spans="2:8" ht="16.5" thickBot="1" x14ac:dyDescent="0.25">
      <c r="B248" s="202" t="s">
        <v>70</v>
      </c>
      <c r="C248" s="203"/>
      <c r="D248" s="203"/>
      <c r="E248" s="204"/>
      <c r="F248" s="204"/>
      <c r="G248" s="206">
        <f>SUM(G246+G247)</f>
        <v>756211.83400000003</v>
      </c>
      <c r="H248" s="206">
        <f>SUM(H246+H247)</f>
        <v>737738.77899999998</v>
      </c>
    </row>
  </sheetData>
  <mergeCells count="27">
    <mergeCell ref="H13:H14"/>
    <mergeCell ref="C13:C14"/>
    <mergeCell ref="D13:D14"/>
    <mergeCell ref="B12:G12"/>
    <mergeCell ref="B4:H4"/>
    <mergeCell ref="B5:H5"/>
    <mergeCell ref="B9:G9"/>
    <mergeCell ref="B10:G10"/>
    <mergeCell ref="B11:G11"/>
    <mergeCell ref="B6:H6"/>
    <mergeCell ref="B7:H7"/>
    <mergeCell ref="E13:E14"/>
    <mergeCell ref="F13:F14"/>
    <mergeCell ref="G13:G14"/>
    <mergeCell ref="G239:G240"/>
    <mergeCell ref="H41:H42"/>
    <mergeCell ref="H239:H240"/>
    <mergeCell ref="B239:B240"/>
    <mergeCell ref="C239:C240"/>
    <mergeCell ref="D239:D240"/>
    <mergeCell ref="E239:E240"/>
    <mergeCell ref="F239:F240"/>
    <mergeCell ref="C41:C42"/>
    <mergeCell ref="D41:D42"/>
    <mergeCell ref="E41:E42"/>
    <mergeCell ref="F41:F42"/>
    <mergeCell ref="G41:G42"/>
  </mergeCells>
  <pageMargins left="0" right="0" top="0.35433070866141736" bottom="0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workbookViewId="0">
      <selection activeCell="B5" sqref="B5:D5"/>
    </sheetView>
  </sheetViews>
  <sheetFormatPr defaultRowHeight="12.75" x14ac:dyDescent="0.2"/>
  <cols>
    <col min="1" max="1" width="9.140625" customWidth="1"/>
    <col min="3" max="3" width="28.7109375" customWidth="1"/>
    <col min="4" max="4" width="27.5703125" customWidth="1"/>
  </cols>
  <sheetData>
    <row r="1" spans="2:5" ht="15.75" x14ac:dyDescent="0.2">
      <c r="B1" s="328" t="s">
        <v>338</v>
      </c>
      <c r="C1" s="328"/>
      <c r="D1" s="328"/>
      <c r="E1" s="328"/>
    </row>
    <row r="2" spans="2:5" ht="15.75" x14ac:dyDescent="0.2">
      <c r="B2" s="328" t="s">
        <v>264</v>
      </c>
      <c r="C2" s="328"/>
      <c r="D2" s="328"/>
      <c r="E2" s="328"/>
    </row>
    <row r="3" spans="2:5" ht="15.75" x14ac:dyDescent="0.2">
      <c r="B3" s="328" t="s">
        <v>180</v>
      </c>
      <c r="C3" s="328"/>
      <c r="D3" s="328"/>
      <c r="E3" s="328"/>
    </row>
    <row r="4" spans="2:5" ht="17.25" customHeight="1" x14ac:dyDescent="0.2">
      <c r="B4" s="328" t="s">
        <v>604</v>
      </c>
      <c r="C4" s="328"/>
      <c r="D4" s="328"/>
      <c r="E4" s="328"/>
    </row>
    <row r="5" spans="2:5" ht="36" customHeight="1" x14ac:dyDescent="0.25">
      <c r="B5" s="329"/>
      <c r="C5" s="329"/>
      <c r="D5" s="329"/>
      <c r="E5" s="71"/>
    </row>
    <row r="6" spans="2:5" ht="93" customHeight="1" x14ac:dyDescent="0.2">
      <c r="B6" s="333" t="s">
        <v>492</v>
      </c>
      <c r="C6" s="333"/>
      <c r="D6" s="333"/>
      <c r="E6" s="333"/>
    </row>
    <row r="7" spans="2:5" ht="13.5" thickBot="1" x14ac:dyDescent="0.25">
      <c r="B7" s="65"/>
      <c r="C7" s="65"/>
      <c r="D7" s="65"/>
      <c r="E7" s="65"/>
    </row>
    <row r="8" spans="2:5" ht="45" customHeight="1" thickBot="1" x14ac:dyDescent="0.25">
      <c r="B8" s="66" t="s">
        <v>288</v>
      </c>
      <c r="C8" s="67" t="s">
        <v>289</v>
      </c>
      <c r="D8" s="67" t="s">
        <v>459</v>
      </c>
      <c r="E8" s="65"/>
    </row>
    <row r="9" spans="2:5" ht="21" customHeight="1" thickBot="1" x14ac:dyDescent="0.25">
      <c r="B9" s="41">
        <v>1</v>
      </c>
      <c r="C9" s="6" t="s">
        <v>290</v>
      </c>
      <c r="D9" s="299">
        <v>9117.9789999999994</v>
      </c>
      <c r="E9" s="65"/>
    </row>
    <row r="10" spans="2:5" ht="21" customHeight="1" thickBot="1" x14ac:dyDescent="0.25">
      <c r="B10" s="41">
        <v>2</v>
      </c>
      <c r="C10" s="6" t="s">
        <v>291</v>
      </c>
      <c r="D10" s="299">
        <v>468.09500000000003</v>
      </c>
      <c r="E10" s="65"/>
    </row>
    <row r="11" spans="2:5" ht="21" customHeight="1" thickBot="1" x14ac:dyDescent="0.25">
      <c r="B11" s="41">
        <v>3</v>
      </c>
      <c r="C11" s="6" t="s">
        <v>292</v>
      </c>
      <c r="D11" s="299">
        <v>260.36500000000001</v>
      </c>
      <c r="E11" s="65"/>
    </row>
    <row r="12" spans="2:5" ht="21" customHeight="1" thickBot="1" x14ac:dyDescent="0.25">
      <c r="B12" s="41">
        <v>4</v>
      </c>
      <c r="C12" s="6" t="s">
        <v>293</v>
      </c>
      <c r="D12" s="299">
        <v>135.065</v>
      </c>
      <c r="E12" s="65"/>
    </row>
    <row r="13" spans="2:5" ht="21" customHeight="1" thickBot="1" x14ac:dyDescent="0.25">
      <c r="B13" s="41">
        <v>5</v>
      </c>
      <c r="C13" s="6" t="s">
        <v>294</v>
      </c>
      <c r="D13" s="299">
        <v>506.44799999999998</v>
      </c>
      <c r="E13" s="65"/>
    </row>
    <row r="14" spans="2:5" ht="21" customHeight="1" thickBot="1" x14ac:dyDescent="0.25">
      <c r="B14" s="41">
        <v>6</v>
      </c>
      <c r="C14" s="6" t="s">
        <v>295</v>
      </c>
      <c r="D14" s="299">
        <v>172.989</v>
      </c>
      <c r="E14" s="65"/>
    </row>
    <row r="15" spans="2:5" ht="21" customHeight="1" thickBot="1" x14ac:dyDescent="0.25">
      <c r="B15" s="41">
        <v>7</v>
      </c>
      <c r="C15" s="6" t="s">
        <v>296</v>
      </c>
      <c r="D15" s="299">
        <v>7936.3894700000001</v>
      </c>
      <c r="E15" s="65"/>
    </row>
    <row r="16" spans="2:5" ht="21" customHeight="1" thickBot="1" x14ac:dyDescent="0.25">
      <c r="B16" s="41">
        <v>8</v>
      </c>
      <c r="C16" s="6" t="s">
        <v>297</v>
      </c>
      <c r="D16" s="299">
        <v>426.52499999999998</v>
      </c>
      <c r="E16" s="65"/>
    </row>
    <row r="17" spans="2:5" ht="21" customHeight="1" thickBot="1" x14ac:dyDescent="0.25">
      <c r="B17" s="41">
        <v>9</v>
      </c>
      <c r="C17" s="6" t="s">
        <v>298</v>
      </c>
      <c r="D17" s="299">
        <v>288.12400000000002</v>
      </c>
      <c r="E17" s="65"/>
    </row>
    <row r="18" spans="2:5" ht="21" customHeight="1" thickBot="1" x14ac:dyDescent="0.25">
      <c r="B18" s="41">
        <v>10</v>
      </c>
      <c r="C18" s="6" t="s">
        <v>299</v>
      </c>
      <c r="D18" s="299">
        <v>364.70699999999999</v>
      </c>
      <c r="E18" s="65"/>
    </row>
    <row r="19" spans="2:5" ht="21" customHeight="1" thickBot="1" x14ac:dyDescent="0.25">
      <c r="B19" s="41">
        <v>11</v>
      </c>
      <c r="C19" s="6" t="s">
        <v>300</v>
      </c>
      <c r="D19" s="299">
        <v>369.46000000000004</v>
      </c>
      <c r="E19" s="65"/>
    </row>
    <row r="20" spans="2:5" ht="21" customHeight="1" thickBot="1" x14ac:dyDescent="0.25">
      <c r="B20" s="41">
        <v>12</v>
      </c>
      <c r="C20" s="6" t="s">
        <v>301</v>
      </c>
      <c r="D20" s="299">
        <v>475.536</v>
      </c>
      <c r="E20" s="65"/>
    </row>
    <row r="21" spans="2:5" ht="21" customHeight="1" thickBot="1" x14ac:dyDescent="0.25">
      <c r="B21" s="41">
        <v>13</v>
      </c>
      <c r="C21" s="6" t="s">
        <v>302</v>
      </c>
      <c r="D21" s="299">
        <v>609.64800000000002</v>
      </c>
      <c r="E21" s="65"/>
    </row>
    <row r="22" spans="2:5" ht="21" customHeight="1" thickBot="1" x14ac:dyDescent="0.25">
      <c r="B22" s="41">
        <v>14</v>
      </c>
      <c r="C22" s="6" t="s">
        <v>303</v>
      </c>
      <c r="D22" s="299">
        <v>215.447</v>
      </c>
      <c r="E22" s="65"/>
    </row>
    <row r="23" spans="2:5" ht="21" customHeight="1" thickBot="1" x14ac:dyDescent="0.25">
      <c r="B23" s="41">
        <v>15</v>
      </c>
      <c r="C23" s="6" t="s">
        <v>304</v>
      </c>
      <c r="D23" s="299">
        <v>99.012</v>
      </c>
      <c r="E23" s="65"/>
    </row>
    <row r="24" spans="2:5" ht="21" customHeight="1" thickBot="1" x14ac:dyDescent="0.25">
      <c r="B24" s="41"/>
      <c r="C24" s="69" t="s">
        <v>305</v>
      </c>
      <c r="D24" s="1">
        <f>SUM(D9:D23)</f>
        <v>21445.78947</v>
      </c>
      <c r="E24" s="65"/>
    </row>
    <row r="25" spans="2:5" x14ac:dyDescent="0.2">
      <c r="B25" s="65"/>
      <c r="C25" s="65"/>
      <c r="D25" s="65"/>
      <c r="E25" s="65"/>
    </row>
  </sheetData>
  <mergeCells count="6">
    <mergeCell ref="B6:E6"/>
    <mergeCell ref="B1:E1"/>
    <mergeCell ref="B2:E2"/>
    <mergeCell ref="B3:E3"/>
    <mergeCell ref="B4:E4"/>
    <mergeCell ref="B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пр№1</vt:lpstr>
      <vt:lpstr>пр№2</vt:lpstr>
      <vt:lpstr>пр№3</vt:lpstr>
      <vt:lpstr>пр№5</vt:lpstr>
      <vt:lpstr>пр№7</vt:lpstr>
      <vt:lpstr>Пр№8</vt:lpstr>
      <vt:lpstr>пр№9</vt:lpstr>
      <vt:lpstr>пр№10</vt:lpstr>
      <vt:lpstr>ПР№15</vt:lpstr>
      <vt:lpstr>ПР№17</vt:lpstr>
      <vt:lpstr>ПР№19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Zayka</cp:lastModifiedBy>
  <cp:lastPrinted>2022-02-17T08:04:29Z</cp:lastPrinted>
  <dcterms:created xsi:type="dcterms:W3CDTF">2016-12-16T07:53:17Z</dcterms:created>
  <dcterms:modified xsi:type="dcterms:W3CDTF">2022-02-17T08:06:53Z</dcterms:modified>
</cp:coreProperties>
</file>