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ЕКТ на 2024 год\"/>
    </mc:Choice>
  </mc:AlternateContent>
  <xr:revisionPtr revIDLastSave="0" documentId="13_ncr:1_{C5B5063A-21F1-44F1-8C77-2E9EF9FD3B9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пр№1" sheetId="5" r:id="rId1"/>
    <sheet name="пр№2" sheetId="16" r:id="rId2"/>
    <sheet name="пр№3" sheetId="6" r:id="rId3"/>
    <sheet name="пр№4" sheetId="19" r:id="rId4"/>
    <sheet name="пр№5" sheetId="11" r:id="rId5"/>
    <sheet name="пр№6" sheetId="23" r:id="rId6"/>
    <sheet name="пр№7" sheetId="1" r:id="rId7"/>
    <sheet name="Пр№8" sheetId="2" r:id="rId8"/>
    <sheet name="пр№9" sheetId="4" r:id="rId9"/>
    <sheet name="пр№10" sheetId="3" r:id="rId10"/>
    <sheet name="пр№11" sheetId="9" r:id="rId11"/>
    <sheet name="ПР№12" sheetId="10" r:id="rId12"/>
    <sheet name="ПР№13" sheetId="7" r:id="rId13"/>
    <sheet name="ПР№14" sheetId="8" r:id="rId14"/>
    <sheet name="ПР№16" sheetId="14" r:id="rId15"/>
    <sheet name="ПР№17" sheetId="15" r:id="rId16"/>
    <sheet name="ПР№18" sheetId="20" r:id="rId17"/>
    <sheet name="ПР№19" sheetId="21" r:id="rId18"/>
    <sheet name="ПР№20" sheetId="17" r:id="rId19"/>
    <sheet name="ПР№21" sheetId="18" r:id="rId20"/>
    <sheet name="ПР№22" sheetId="24" r:id="rId21"/>
    <sheet name="ПР№23" sheetId="25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54" i="1" l="1"/>
  <c r="H885" i="1"/>
  <c r="G238" i="3" l="1"/>
  <c r="F238" i="3"/>
  <c r="G239" i="3"/>
  <c r="F239" i="3"/>
  <c r="G240" i="3"/>
  <c r="F240" i="3"/>
  <c r="H75" i="2"/>
  <c r="G75" i="2"/>
  <c r="G106" i="3"/>
  <c r="F106" i="3"/>
  <c r="E30" i="6" l="1"/>
  <c r="D30" i="6"/>
  <c r="F223" i="4" l="1"/>
  <c r="F222" i="4" s="1"/>
  <c r="F224" i="4"/>
  <c r="H689" i="1"/>
  <c r="H690" i="1"/>
  <c r="H691" i="1"/>
  <c r="H692" i="1"/>
  <c r="H869" i="1"/>
  <c r="H877" i="1"/>
  <c r="H833" i="1" l="1"/>
  <c r="H744" i="1"/>
  <c r="H684" i="1"/>
  <c r="H648" i="1"/>
  <c r="H609" i="1"/>
  <c r="H504" i="1"/>
  <c r="H484" i="1"/>
  <c r="H462" i="1"/>
  <c r="H103" i="1"/>
  <c r="H98" i="1" s="1"/>
  <c r="H88" i="1"/>
  <c r="H63" i="1"/>
  <c r="H30" i="1"/>
  <c r="H26" i="1"/>
  <c r="F146" i="4" l="1"/>
  <c r="F217" i="4" l="1"/>
  <c r="F212" i="4" s="1"/>
  <c r="F168" i="4" l="1"/>
  <c r="F159" i="4"/>
  <c r="F158" i="4" s="1"/>
  <c r="F160" i="4"/>
  <c r="F161" i="4"/>
  <c r="F138" i="4" l="1"/>
  <c r="F135" i="4"/>
  <c r="F93" i="4"/>
  <c r="F36" i="4"/>
  <c r="F32" i="4"/>
  <c r="D10" i="14"/>
  <c r="F16" i="21"/>
  <c r="C16" i="21"/>
  <c r="C18" i="20"/>
  <c r="H447" i="2" l="1"/>
  <c r="G447" i="2"/>
  <c r="H663" i="2"/>
  <c r="G663" i="2"/>
  <c r="H687" i="2"/>
  <c r="H686" i="2"/>
  <c r="H685" i="2"/>
  <c r="H684" i="2"/>
  <c r="G684" i="2"/>
  <c r="G685" i="2"/>
  <c r="G686" i="2"/>
  <c r="G687" i="2"/>
  <c r="H825" i="2"/>
  <c r="G825" i="2"/>
  <c r="H739" i="2"/>
  <c r="G739" i="2"/>
  <c r="H679" i="2"/>
  <c r="G679" i="2"/>
  <c r="H642" i="2"/>
  <c r="G642" i="2" l="1"/>
  <c r="H605" i="2"/>
  <c r="G605" i="2"/>
  <c r="H504" i="2"/>
  <c r="G504" i="2"/>
  <c r="H484" i="2"/>
  <c r="G484" i="2"/>
  <c r="H464" i="2"/>
  <c r="G464" i="2"/>
  <c r="H401" i="2"/>
  <c r="G401" i="2"/>
  <c r="H385" i="2"/>
  <c r="G385" i="2"/>
  <c r="H369" i="2"/>
  <c r="G369" i="2"/>
  <c r="H353" i="2"/>
  <c r="G353" i="2"/>
  <c r="H337" i="2"/>
  <c r="G337" i="2"/>
  <c r="H321" i="2"/>
  <c r="G321" i="2"/>
  <c r="H305" i="2"/>
  <c r="G305" i="2"/>
  <c r="H289" i="2"/>
  <c r="G289" i="2"/>
  <c r="H273" i="2"/>
  <c r="G273" i="2"/>
  <c r="H257" i="2"/>
  <c r="G257" i="2"/>
  <c r="H241" i="2"/>
  <c r="G241" i="2"/>
  <c r="H142" i="2" l="1"/>
  <c r="H209" i="2"/>
  <c r="G209" i="2"/>
  <c r="H199" i="2"/>
  <c r="G199" i="2"/>
  <c r="H182" i="2"/>
  <c r="G182" i="2"/>
  <c r="H165" i="2"/>
  <c r="G165" i="2"/>
  <c r="H148" i="2"/>
  <c r="G148" i="2"/>
  <c r="H99" i="2"/>
  <c r="G99" i="2"/>
  <c r="H65" i="2"/>
  <c r="H64" i="2" s="1"/>
  <c r="G65" i="2"/>
  <c r="G64" i="2" s="1"/>
  <c r="G153" i="3" l="1"/>
  <c r="F153" i="3"/>
  <c r="G180" i="3" l="1"/>
  <c r="G179" i="3"/>
  <c r="G178" i="3"/>
  <c r="G177" i="3" s="1"/>
  <c r="F178" i="3"/>
  <c r="F177" i="3" s="1"/>
  <c r="F179" i="3"/>
  <c r="F180" i="3"/>
  <c r="G231" i="3"/>
  <c r="F231" i="3"/>
  <c r="G157" i="3"/>
  <c r="F157" i="3"/>
  <c r="G98" i="3"/>
  <c r="F98" i="3"/>
  <c r="H400" i="1" l="1"/>
  <c r="H384" i="1"/>
  <c r="H368" i="1"/>
  <c r="H352" i="1"/>
  <c r="H336" i="1"/>
  <c r="H320" i="1"/>
  <c r="H304" i="1"/>
  <c r="H288" i="1"/>
  <c r="H272" i="1"/>
  <c r="H256" i="1"/>
  <c r="H240" i="1"/>
  <c r="H224" i="1"/>
  <c r="H208" i="1"/>
  <c r="H198" i="1"/>
  <c r="H182" i="1"/>
  <c r="H142" i="1"/>
  <c r="H159" i="1"/>
  <c r="H176" i="1"/>
  <c r="H46" i="1"/>
  <c r="F193" i="4" l="1"/>
  <c r="F172" i="4"/>
  <c r="F123" i="4"/>
  <c r="F122" i="4"/>
  <c r="F121" i="4"/>
  <c r="F108" i="4"/>
  <c r="F109" i="4"/>
  <c r="F87" i="4"/>
  <c r="F63" i="4"/>
  <c r="F54" i="4"/>
  <c r="F47" i="4"/>
  <c r="F48" i="4"/>
  <c r="F24" i="4"/>
  <c r="H849" i="1"/>
  <c r="H830" i="1"/>
  <c r="H813" i="1"/>
  <c r="H796" i="1"/>
  <c r="H779" i="1"/>
  <c r="H762" i="1"/>
  <c r="H741" i="1"/>
  <c r="H724" i="1"/>
  <c r="H707" i="1"/>
  <c r="H681" i="1"/>
  <c r="H664" i="1"/>
  <c r="H645" i="1"/>
  <c r="H626" i="1"/>
  <c r="H606" i="1"/>
  <c r="H589" i="1"/>
  <c r="H570" i="1"/>
  <c r="H554" i="1"/>
  <c r="H538" i="1"/>
  <c r="H520" i="1"/>
  <c r="H501" i="1"/>
  <c r="H481" i="1"/>
  <c r="H459" i="1"/>
  <c r="H841" i="2" l="1"/>
  <c r="G841" i="2"/>
  <c r="H822" i="2"/>
  <c r="G822" i="2"/>
  <c r="H806" i="2"/>
  <c r="G806" i="2"/>
  <c r="H789" i="2"/>
  <c r="G789" i="2"/>
  <c r="H772" i="2"/>
  <c r="G772" i="2"/>
  <c r="H755" i="2"/>
  <c r="G755" i="2"/>
  <c r="H736" i="2"/>
  <c r="G736" i="2"/>
  <c r="H719" i="2"/>
  <c r="G719" i="2"/>
  <c r="H702" i="2"/>
  <c r="G702" i="2"/>
  <c r="H676" i="2"/>
  <c r="G676" i="2"/>
  <c r="H658" i="2"/>
  <c r="G658" i="2"/>
  <c r="H639" i="2"/>
  <c r="G639" i="2"/>
  <c r="H622" i="2"/>
  <c r="G622" i="2"/>
  <c r="H602" i="2"/>
  <c r="G602" i="2"/>
  <c r="H585" i="2"/>
  <c r="G585" i="2"/>
  <c r="H568" i="2"/>
  <c r="G568" i="2"/>
  <c r="H552" i="2"/>
  <c r="G552" i="2"/>
  <c r="H536" i="2"/>
  <c r="G536" i="2"/>
  <c r="H520" i="2"/>
  <c r="G520" i="2"/>
  <c r="H501" i="2"/>
  <c r="G501" i="2"/>
  <c r="H481" i="2"/>
  <c r="G481" i="2"/>
  <c r="H461" i="2"/>
  <c r="G461" i="2"/>
  <c r="G165" i="3" l="1"/>
  <c r="H847" i="2"/>
  <c r="G847" i="2"/>
  <c r="H880" i="2"/>
  <c r="G880" i="2"/>
  <c r="H866" i="2"/>
  <c r="G866" i="2"/>
  <c r="H279" i="2" l="1"/>
  <c r="H417" i="2"/>
  <c r="H175" i="2" l="1"/>
  <c r="G175" i="2"/>
  <c r="H158" i="2"/>
  <c r="G158" i="2"/>
  <c r="G142" i="2"/>
  <c r="H91" i="2" l="1"/>
  <c r="H72" i="2"/>
  <c r="G72" i="2"/>
  <c r="H17" i="21"/>
  <c r="G17" i="21"/>
  <c r="F17" i="21"/>
  <c r="H11" i="21"/>
  <c r="G11" i="21"/>
  <c r="F11" i="21"/>
  <c r="G18" i="3" l="1"/>
  <c r="G17" i="3"/>
  <c r="F18" i="3"/>
  <c r="F17" i="3"/>
  <c r="G212" i="3"/>
  <c r="F212" i="3"/>
  <c r="G191" i="3"/>
  <c r="F191" i="3"/>
  <c r="G139" i="3" l="1"/>
  <c r="G138" i="3"/>
  <c r="G137" i="3"/>
  <c r="F139" i="3"/>
  <c r="F138" i="3"/>
  <c r="F137" i="3"/>
  <c r="G119" i="3"/>
  <c r="G118" i="3"/>
  <c r="F119" i="3"/>
  <c r="F118" i="3"/>
  <c r="G92" i="3"/>
  <c r="F92" i="3"/>
  <c r="G84" i="3" l="1"/>
  <c r="F84" i="3"/>
  <c r="G85" i="3"/>
  <c r="F85" i="3"/>
  <c r="E17" i="21" l="1"/>
  <c r="D17" i="21"/>
  <c r="C17" i="21"/>
  <c r="E11" i="21"/>
  <c r="D11" i="21"/>
  <c r="C11" i="21"/>
  <c r="E19" i="20"/>
  <c r="D19" i="20"/>
  <c r="C19" i="20"/>
  <c r="E13" i="20"/>
  <c r="D13" i="20"/>
  <c r="C13" i="20"/>
  <c r="D28" i="6" l="1"/>
  <c r="D30" i="5" l="1"/>
  <c r="H831" i="2" l="1"/>
  <c r="G831" i="2"/>
  <c r="H812" i="2"/>
  <c r="G812" i="2"/>
  <c r="H795" i="2"/>
  <c r="G795" i="2"/>
  <c r="H778" i="2"/>
  <c r="G778" i="2"/>
  <c r="H761" i="2"/>
  <c r="G761" i="2"/>
  <c r="H745" i="2"/>
  <c r="G745" i="2"/>
  <c r="H725" i="2"/>
  <c r="G725" i="2"/>
  <c r="H708" i="2"/>
  <c r="G708" i="2"/>
  <c r="H692" i="2"/>
  <c r="G692" i="2"/>
  <c r="H665" i="2"/>
  <c r="G665" i="2"/>
  <c r="H648" i="2"/>
  <c r="G648" i="2"/>
  <c r="H628" i="2"/>
  <c r="G628" i="2"/>
  <c r="H611" i="2"/>
  <c r="G611" i="2"/>
  <c r="H591" i="2"/>
  <c r="G591" i="2"/>
  <c r="H574" i="2"/>
  <c r="G574" i="2"/>
  <c r="H558" i="2"/>
  <c r="G558" i="2"/>
  <c r="H542" i="2"/>
  <c r="G542" i="2"/>
  <c r="H526" i="2"/>
  <c r="G526" i="2"/>
  <c r="H510" i="2"/>
  <c r="G510" i="2"/>
  <c r="H490" i="2"/>
  <c r="G490" i="2"/>
  <c r="H470" i="2"/>
  <c r="G470" i="2"/>
  <c r="H449" i="2"/>
  <c r="G449" i="2"/>
  <c r="G144" i="3"/>
  <c r="G136" i="3" s="1"/>
  <c r="F144" i="3"/>
  <c r="F136" i="3" s="1"/>
  <c r="H225" i="2"/>
  <c r="G225" i="2"/>
  <c r="H80" i="2" l="1"/>
  <c r="G80" i="2"/>
  <c r="G20" i="3" l="1"/>
  <c r="G19" i="3"/>
  <c r="F20" i="3"/>
  <c r="F19" i="3"/>
  <c r="F165" i="3"/>
  <c r="G187" i="3"/>
  <c r="H77" i="1" l="1"/>
  <c r="H62" i="1" l="1"/>
  <c r="F128" i="4" l="1"/>
  <c r="F120" i="4" s="1"/>
  <c r="F100" i="4"/>
  <c r="H861" i="1"/>
  <c r="H839" i="1" l="1"/>
  <c r="H819" i="1"/>
  <c r="H818" i="1" s="1"/>
  <c r="H802" i="1"/>
  <c r="H801" i="1" s="1"/>
  <c r="H785" i="1"/>
  <c r="H768" i="1"/>
  <c r="H752" i="1"/>
  <c r="H730" i="1"/>
  <c r="H713" i="1"/>
  <c r="H697" i="1"/>
  <c r="H670" i="1"/>
  <c r="H654" i="1"/>
  <c r="H634" i="1"/>
  <c r="H615" i="1"/>
  <c r="H595" i="1" l="1"/>
  <c r="H578" i="1"/>
  <c r="H560" i="1"/>
  <c r="H544" i="1"/>
  <c r="H528" i="1"/>
  <c r="H490" i="1"/>
  <c r="H70" i="1" l="1"/>
  <c r="E28" i="6" l="1"/>
  <c r="G227" i="3" l="1"/>
  <c r="G221" i="3"/>
  <c r="G220" i="3"/>
  <c r="G219" i="3"/>
  <c r="G213" i="3"/>
  <c r="G202" i="3"/>
  <c r="G201" i="3" s="1"/>
  <c r="G200" i="3" s="1"/>
  <c r="G192" i="3"/>
  <c r="G186" i="3"/>
  <c r="G164" i="3"/>
  <c r="G140" i="3"/>
  <c r="G125" i="3"/>
  <c r="G120" i="3"/>
  <c r="G93" i="3"/>
  <c r="G91" i="3"/>
  <c r="G68" i="3"/>
  <c r="G58" i="3"/>
  <c r="G51" i="3"/>
  <c r="G41" i="3"/>
  <c r="G37" i="3"/>
  <c r="G24" i="3"/>
  <c r="F227" i="3"/>
  <c r="F221" i="3"/>
  <c r="F220" i="3"/>
  <c r="F219" i="3"/>
  <c r="F213" i="3"/>
  <c r="F202" i="3"/>
  <c r="F201" i="3" s="1"/>
  <c r="F192" i="3"/>
  <c r="F187" i="3"/>
  <c r="F186" i="3" s="1"/>
  <c r="F164" i="3"/>
  <c r="F140" i="3"/>
  <c r="F125" i="3"/>
  <c r="F120" i="3"/>
  <c r="F91" i="3"/>
  <c r="F93" i="3"/>
  <c r="F68" i="3"/>
  <c r="F58" i="3"/>
  <c r="F51" i="3"/>
  <c r="F41" i="3"/>
  <c r="F37" i="3"/>
  <c r="F24" i="3"/>
  <c r="H890" i="2"/>
  <c r="H874" i="2"/>
  <c r="H867" i="2"/>
  <c r="H859" i="2"/>
  <c r="H853" i="2"/>
  <c r="H837" i="2"/>
  <c r="H830" i="2" s="1"/>
  <c r="H818" i="2"/>
  <c r="H811" i="2" s="1"/>
  <c r="H802" i="2"/>
  <c r="H794" i="2" s="1"/>
  <c r="H785" i="2"/>
  <c r="H777" i="2" s="1"/>
  <c r="H768" i="2"/>
  <c r="H760" i="2" s="1"/>
  <c r="H751" i="2"/>
  <c r="H744" i="2" s="1"/>
  <c r="H732" i="2"/>
  <c r="H724" i="2" s="1"/>
  <c r="H715" i="2"/>
  <c r="H707" i="2" s="1"/>
  <c r="H698" i="2"/>
  <c r="H691" i="2" s="1"/>
  <c r="H672" i="2"/>
  <c r="H664" i="2" s="1"/>
  <c r="H654" i="2"/>
  <c r="H647" i="2" s="1"/>
  <c r="H635" i="2"/>
  <c r="H627" i="2" s="1"/>
  <c r="H618" i="2"/>
  <c r="H610" i="2" s="1"/>
  <c r="H598" i="2"/>
  <c r="H590" i="2" s="1"/>
  <c r="H581" i="2"/>
  <c r="H573" i="2" s="1"/>
  <c r="H564" i="2"/>
  <c r="H557" i="2" s="1"/>
  <c r="H548" i="2"/>
  <c r="H541" i="2" s="1"/>
  <c r="H532" i="2"/>
  <c r="H525" i="2" s="1"/>
  <c r="H516" i="2"/>
  <c r="H509" i="2" s="1"/>
  <c r="H497" i="2"/>
  <c r="H489" i="2" s="1"/>
  <c r="H477" i="2"/>
  <c r="H469" i="2" s="1"/>
  <c r="H457" i="2"/>
  <c r="H448" i="2" s="1"/>
  <c r="H439" i="2"/>
  <c r="H433" i="2"/>
  <c r="H423" i="2"/>
  <c r="H407" i="2"/>
  <c r="H391" i="2"/>
  <c r="H375" i="2"/>
  <c r="H359" i="2"/>
  <c r="H343" i="2"/>
  <c r="H327" i="2"/>
  <c r="H311" i="2"/>
  <c r="H295" i="2"/>
  <c r="H263" i="2"/>
  <c r="H247" i="2"/>
  <c r="H231" i="2"/>
  <c r="H215" i="2"/>
  <c r="H192" i="2"/>
  <c r="H133" i="2"/>
  <c r="H132" i="2" s="1"/>
  <c r="H125" i="2"/>
  <c r="H124" i="2" s="1"/>
  <c r="H117" i="2"/>
  <c r="H95" i="2"/>
  <c r="H90" i="2"/>
  <c r="H79" i="2" s="1"/>
  <c r="H48" i="2"/>
  <c r="H41" i="2"/>
  <c r="H40" i="2" s="1"/>
  <c r="H32" i="2"/>
  <c r="H28" i="2"/>
  <c r="H19" i="2"/>
  <c r="H15" i="2"/>
  <c r="H14" i="2" s="1"/>
  <c r="H846" i="2" l="1"/>
  <c r="F200" i="3"/>
  <c r="H131" i="2"/>
  <c r="H873" i="2"/>
  <c r="F36" i="3"/>
  <c r="F23" i="3" s="1"/>
  <c r="G50" i="3"/>
  <c r="H174" i="2"/>
  <c r="H173" i="2" s="1"/>
  <c r="H157" i="2"/>
  <c r="H156" i="2" s="1"/>
  <c r="H141" i="2"/>
  <c r="H140" i="2" s="1"/>
  <c r="H18" i="2"/>
  <c r="H13" i="2" s="1"/>
  <c r="H12" i="2" s="1"/>
  <c r="H191" i="2"/>
  <c r="H190" i="2" s="1"/>
  <c r="H208" i="2"/>
  <c r="H207" i="2" s="1"/>
  <c r="H224" i="2"/>
  <c r="H223" i="2" s="1"/>
  <c r="H240" i="2"/>
  <c r="H239" i="2" s="1"/>
  <c r="H256" i="2"/>
  <c r="H255" i="2" s="1"/>
  <c r="H272" i="2"/>
  <c r="H271" i="2" s="1"/>
  <c r="H288" i="2"/>
  <c r="H287" i="2" s="1"/>
  <c r="H304" i="2"/>
  <c r="H303" i="2" s="1"/>
  <c r="H320" i="2"/>
  <c r="H319" i="2" s="1"/>
  <c r="H336" i="2"/>
  <c r="H335" i="2" s="1"/>
  <c r="H352" i="2"/>
  <c r="H351" i="2" s="1"/>
  <c r="H368" i="2"/>
  <c r="H367" i="2" s="1"/>
  <c r="H384" i="2"/>
  <c r="H383" i="2" s="1"/>
  <c r="H400" i="2"/>
  <c r="H399" i="2" s="1"/>
  <c r="H416" i="2"/>
  <c r="H415" i="2" s="1"/>
  <c r="H432" i="2"/>
  <c r="H431" i="2" s="1"/>
  <c r="G36" i="3"/>
  <c r="G23" i="3" s="1"/>
  <c r="F117" i="3"/>
  <c r="F116" i="3" s="1"/>
  <c r="F50" i="3"/>
  <c r="G117" i="3"/>
  <c r="G116" i="3" s="1"/>
  <c r="G16" i="3" l="1"/>
  <c r="G259" i="3" s="1"/>
  <c r="G261" i="3" s="1"/>
  <c r="F16" i="3"/>
  <c r="F259" i="3" s="1"/>
  <c r="F261" i="3" s="1"/>
  <c r="H139" i="2"/>
  <c r="H138" i="2" l="1"/>
  <c r="G890" i="2"/>
  <c r="G874" i="2"/>
  <c r="G867" i="2"/>
  <c r="G859" i="2"/>
  <c r="G853" i="2"/>
  <c r="G837" i="2"/>
  <c r="G830" i="2" s="1"/>
  <c r="G818" i="2"/>
  <c r="G811" i="2" s="1"/>
  <c r="G802" i="2"/>
  <c r="G794" i="2" s="1"/>
  <c r="G785" i="2"/>
  <c r="G777" i="2" s="1"/>
  <c r="G768" i="2"/>
  <c r="G760" i="2" s="1"/>
  <c r="G751" i="2"/>
  <c r="G744" i="2" s="1"/>
  <c r="G732" i="2"/>
  <c r="G724" i="2" s="1"/>
  <c r="G715" i="2"/>
  <c r="G707" i="2" s="1"/>
  <c r="G698" i="2"/>
  <c r="G691" i="2" s="1"/>
  <c r="G672" i="2"/>
  <c r="G664" i="2" s="1"/>
  <c r="G654" i="2"/>
  <c r="G647" i="2" s="1"/>
  <c r="G635" i="2"/>
  <c r="G627" i="2" s="1"/>
  <c r="G618" i="2"/>
  <c r="G610" i="2" s="1"/>
  <c r="G598" i="2"/>
  <c r="G590" i="2" s="1"/>
  <c r="G581" i="2"/>
  <c r="G573" i="2" s="1"/>
  <c r="G564" i="2"/>
  <c r="G557" i="2" s="1"/>
  <c r="G548" i="2"/>
  <c r="G541" i="2" s="1"/>
  <c r="G532" i="2"/>
  <c r="G525" i="2" s="1"/>
  <c r="G516" i="2"/>
  <c r="G509" i="2" s="1"/>
  <c r="G497" i="2"/>
  <c r="G489" i="2" s="1"/>
  <c r="G477" i="2"/>
  <c r="G469" i="2" s="1"/>
  <c r="G457" i="2"/>
  <c r="G448" i="2" s="1"/>
  <c r="G439" i="2"/>
  <c r="G433" i="2"/>
  <c r="G423" i="2"/>
  <c r="G417" i="2"/>
  <c r="G407" i="2"/>
  <c r="G391" i="2"/>
  <c r="G375" i="2"/>
  <c r="G359" i="2"/>
  <c r="G343" i="2"/>
  <c r="G327" i="2"/>
  <c r="G311" i="2"/>
  <c r="G295" i="2"/>
  <c r="G279" i="2"/>
  <c r="G263" i="2"/>
  <c r="G247" i="2"/>
  <c r="G231" i="2"/>
  <c r="G215" i="2"/>
  <c r="G192" i="2"/>
  <c r="G133" i="2"/>
  <c r="G132" i="2" s="1"/>
  <c r="G125" i="2"/>
  <c r="G124" i="2" s="1"/>
  <c r="G117" i="2"/>
  <c r="G95" i="2"/>
  <c r="G91" i="2"/>
  <c r="G90" i="2" s="1"/>
  <c r="G79" i="2" s="1"/>
  <c r="G48" i="2"/>
  <c r="G41" i="2"/>
  <c r="G40" i="2" s="1"/>
  <c r="G32" i="2"/>
  <c r="G28" i="2"/>
  <c r="G19" i="2"/>
  <c r="G15" i="2"/>
  <c r="G14" i="2" s="1"/>
  <c r="D25" i="8"/>
  <c r="E25" i="8"/>
  <c r="H896" i="2" l="1"/>
  <c r="G846" i="2"/>
  <c r="G131" i="2"/>
  <c r="G141" i="2"/>
  <c r="G140" i="2" s="1"/>
  <c r="G157" i="2"/>
  <c r="G156" i="2" s="1"/>
  <c r="G174" i="2"/>
  <c r="G173" i="2" s="1"/>
  <c r="G191" i="2"/>
  <c r="G190" i="2" s="1"/>
  <c r="G208" i="2"/>
  <c r="G207" i="2" s="1"/>
  <c r="G224" i="2"/>
  <c r="G223" i="2" s="1"/>
  <c r="G240" i="2"/>
  <c r="G239" i="2" s="1"/>
  <c r="G256" i="2"/>
  <c r="G255" i="2" s="1"/>
  <c r="G272" i="2"/>
  <c r="G271" i="2" s="1"/>
  <c r="G288" i="2"/>
  <c r="G287" i="2" s="1"/>
  <c r="G304" i="2"/>
  <c r="G303" i="2" s="1"/>
  <c r="G320" i="2"/>
  <c r="G319" i="2" s="1"/>
  <c r="G336" i="2"/>
  <c r="G335" i="2" s="1"/>
  <c r="G352" i="2"/>
  <c r="G351" i="2" s="1"/>
  <c r="G368" i="2"/>
  <c r="G367" i="2" s="1"/>
  <c r="G384" i="2"/>
  <c r="G383" i="2" s="1"/>
  <c r="G400" i="2"/>
  <c r="G399" i="2" s="1"/>
  <c r="G416" i="2"/>
  <c r="G415" i="2" s="1"/>
  <c r="G432" i="2"/>
  <c r="G431" i="2" s="1"/>
  <c r="G18" i="2"/>
  <c r="G13" i="2" s="1"/>
  <c r="G12" i="2" s="1"/>
  <c r="G873" i="2"/>
  <c r="E14" i="15"/>
  <c r="D14" i="15"/>
  <c r="G139" i="2" l="1"/>
  <c r="F208" i="4"/>
  <c r="F202" i="4"/>
  <c r="F201" i="4"/>
  <c r="F200" i="4"/>
  <c r="F194" i="4"/>
  <c r="F181" i="4"/>
  <c r="F180" i="4" s="1"/>
  <c r="F173" i="4"/>
  <c r="F167" i="4"/>
  <c r="F145" i="4"/>
  <c r="F124" i="4"/>
  <c r="F114" i="4"/>
  <c r="F110" i="4"/>
  <c r="F86" i="4"/>
  <c r="F88" i="4"/>
  <c r="F80" i="4"/>
  <c r="F79" i="4" s="1"/>
  <c r="F53" i="4"/>
  <c r="F46" i="4"/>
  <c r="F23" i="4"/>
  <c r="F179" i="4" l="1"/>
  <c r="G138" i="2"/>
  <c r="F107" i="4"/>
  <c r="F106" i="4" s="1"/>
  <c r="F31" i="4"/>
  <c r="F22" i="4" s="1"/>
  <c r="F45" i="4"/>
  <c r="G896" i="2" l="1"/>
  <c r="F15" i="4"/>
  <c r="F242" i="4" l="1"/>
  <c r="F244" i="4" s="1"/>
  <c r="H438" i="1"/>
  <c r="H432" i="1"/>
  <c r="H431" i="1" l="1"/>
  <c r="H430" i="1" s="1"/>
  <c r="H862" i="1" l="1"/>
  <c r="H855" i="1"/>
  <c r="H898" i="1"/>
  <c r="H892" i="1"/>
  <c r="H845" i="1"/>
  <c r="H838" i="1" s="1"/>
  <c r="H826" i="1"/>
  <c r="H809" i="1"/>
  <c r="H792" i="1"/>
  <c r="H784" i="1" s="1"/>
  <c r="H775" i="1"/>
  <c r="H767" i="1" s="1"/>
  <c r="H758" i="1"/>
  <c r="H751" i="1" s="1"/>
  <c r="H737" i="1"/>
  <c r="H729" i="1" s="1"/>
  <c r="H720" i="1"/>
  <c r="H712" i="1" s="1"/>
  <c r="H703" i="1"/>
  <c r="H696" i="1" s="1"/>
  <c r="H677" i="1"/>
  <c r="H669" i="1" s="1"/>
  <c r="H660" i="1"/>
  <c r="H653" i="1" s="1"/>
  <c r="H641" i="1"/>
  <c r="H633" i="1" s="1"/>
  <c r="H622" i="1"/>
  <c r="H614" i="1" s="1"/>
  <c r="H602" i="1"/>
  <c r="H594" i="1" s="1"/>
  <c r="H585" i="1"/>
  <c r="H577" i="1" s="1"/>
  <c r="H566" i="1"/>
  <c r="H559" i="1" s="1"/>
  <c r="H550" i="1"/>
  <c r="H543" i="1" s="1"/>
  <c r="H534" i="1"/>
  <c r="H527" i="1" s="1"/>
  <c r="H516" i="1"/>
  <c r="H510" i="1"/>
  <c r="H497" i="1"/>
  <c r="H489" i="1" s="1"/>
  <c r="H477" i="1"/>
  <c r="H470" i="1"/>
  <c r="H455" i="1"/>
  <c r="H448" i="1"/>
  <c r="H422" i="1"/>
  <c r="H416" i="1"/>
  <c r="H406" i="1"/>
  <c r="H390" i="1"/>
  <c r="H383" i="1" s="1"/>
  <c r="H382" i="1" s="1"/>
  <c r="H374" i="1"/>
  <c r="H358" i="1"/>
  <c r="H351" i="1" s="1"/>
  <c r="H350" i="1" s="1"/>
  <c r="H342" i="1"/>
  <c r="H326" i="1"/>
  <c r="H310" i="1"/>
  <c r="H294" i="1"/>
  <c r="H278" i="1"/>
  <c r="H262" i="1"/>
  <c r="H246" i="1"/>
  <c r="H230" i="1"/>
  <c r="H214" i="1"/>
  <c r="H192" i="1"/>
  <c r="H165" i="1"/>
  <c r="H148" i="1"/>
  <c r="H133" i="1"/>
  <c r="H132" i="1" s="1"/>
  <c r="H125" i="1"/>
  <c r="H124" i="1" s="1"/>
  <c r="H118" i="1"/>
  <c r="H94" i="1"/>
  <c r="H39" i="1"/>
  <c r="H38" i="1" s="1"/>
  <c r="H19" i="1"/>
  <c r="H15" i="1"/>
  <c r="H14" i="1" s="1"/>
  <c r="H469" i="1" l="1"/>
  <c r="H891" i="1"/>
  <c r="H447" i="1"/>
  <c r="H509" i="1"/>
  <c r="H87" i="1"/>
  <c r="H76" i="1" s="1"/>
  <c r="H175" i="1"/>
  <c r="H174" i="1" s="1"/>
  <c r="H158" i="1"/>
  <c r="H157" i="1" s="1"/>
  <c r="H191" i="1"/>
  <c r="H190" i="1" s="1"/>
  <c r="H207" i="1"/>
  <c r="H206" i="1" s="1"/>
  <c r="H141" i="1"/>
  <c r="H140" i="1" s="1"/>
  <c r="H868" i="1"/>
  <c r="H223" i="1"/>
  <c r="H222" i="1" s="1"/>
  <c r="H239" i="1"/>
  <c r="H238" i="1" s="1"/>
  <c r="H255" i="1"/>
  <c r="H254" i="1" s="1"/>
  <c r="H271" i="1"/>
  <c r="H270" i="1" s="1"/>
  <c r="H287" i="1"/>
  <c r="H286" i="1" s="1"/>
  <c r="H303" i="1"/>
  <c r="H302" i="1" s="1"/>
  <c r="H319" i="1"/>
  <c r="H318" i="1" s="1"/>
  <c r="H335" i="1"/>
  <c r="H334" i="1" s="1"/>
  <c r="H367" i="1"/>
  <c r="H366" i="1" s="1"/>
  <c r="H18" i="1"/>
  <c r="H13" i="1" s="1"/>
  <c r="H12" i="1" s="1"/>
  <c r="H399" i="1"/>
  <c r="H398" i="1" s="1"/>
  <c r="H415" i="1"/>
  <c r="H414" i="1" s="1"/>
  <c r="H131" i="1"/>
  <c r="H139" i="1" l="1"/>
  <c r="H446" i="1"/>
  <c r="H138" i="1" l="1"/>
  <c r="H904" i="1" s="1"/>
  <c r="D20" i="5"/>
  <c r="D32" i="5" s="1"/>
  <c r="E27" i="10" l="1"/>
  <c r="E27" i="9"/>
  <c r="F27" i="10" l="1"/>
  <c r="D24" i="7" l="1"/>
  <c r="E21" i="6" l="1"/>
  <c r="D21" i="6"/>
</calcChain>
</file>

<file path=xl/sharedStrings.xml><?xml version="1.0" encoding="utf-8"?>
<sst xmlns="http://schemas.openxmlformats.org/spreadsheetml/2006/main" count="9807" uniqueCount="714">
  <si>
    <t>Гл</t>
  </si>
  <si>
    <t>Рз</t>
  </si>
  <si>
    <t>ПР</t>
  </si>
  <si>
    <t>ЦСР</t>
  </si>
  <si>
    <t>ВР</t>
  </si>
  <si>
    <t>Сумма</t>
  </si>
  <si>
    <t>ОБЩЕГОСУДАРСТВЕННЫЕ ВОПРОСЫ</t>
  </si>
  <si>
    <t>Функционирование высшего должностного лица органа местного самоуправления</t>
  </si>
  <si>
    <t>Глава муниципального образования</t>
  </si>
  <si>
    <t>Расходы на выплаты персоналу в целях обеспечения выполнения функций муниципальными органами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</si>
  <si>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</si>
  <si>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Функционирование местной администрации</t>
  </si>
  <si>
    <t>Центральный аппарат</t>
  </si>
  <si>
    <t>Закупка товаров, работ и услуг для обеспечения муниципальных нужд</t>
  </si>
  <si>
    <t>Субвенции на осуществление переданных государственных полномочий РД по образованию и осуществлению деятельности административных комиссий</t>
  </si>
  <si>
    <t xml:space="preserve">Расходы на выплаты персоналу в целях обеспечения выполнения переданных функций </t>
  </si>
  <si>
    <t>Субвенции на осуществление переданных государственных полномочий РД по образованию и осуществлению деятельности  комиссий по делам несовершеннолетних и защите их прав</t>
  </si>
  <si>
    <t>Обеспечение деятельности финансового органа и контрольной счетной палаты</t>
  </si>
  <si>
    <t>Обеспечение деятельности контрольно-счетной палаты</t>
  </si>
  <si>
    <t>Другие общегосударственные вопросы</t>
  </si>
  <si>
    <t>АРХИВ</t>
  </si>
  <si>
    <t>Мероприятия на осуществление переданных государственных полномочий Республики Дагестан по хранению, комплектованию, учету и использованию архивных документов, относящихся к государственной собственности Республики Дагестан и находящихся на территории муниципальных образований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</si>
  <si>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</si>
  <si>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</si>
  <si>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</si>
  <si>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</si>
  <si>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Молодежная политика и оздоровление детей</t>
  </si>
  <si>
    <t>Проведение мероприятий для детей и молодежи</t>
  </si>
  <si>
    <t>Другие вопросы в области образования</t>
  </si>
  <si>
    <t>Субвенции на осуществление государственных полномочий РД по организации и осуществлению деятельности по опеке и попечительству</t>
  </si>
  <si>
    <t>Расходы на выплаты персоналу в целях обеспечения выполнения функций казенными учреждениями.</t>
  </si>
  <si>
    <t>СОЦИАЛЬНАЯ ПОЛИТИКА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</si>
  <si>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</si>
  <si>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</si>
  <si>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</si>
  <si>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Охрана семьи и детства</t>
  </si>
  <si>
    <t>Выплата ежемесячного пособия детям-сиротам, оставшимся без попечения родителей.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</si>
  <si>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</si>
  <si>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ФИЗИЧЕСКАЯ КУЛЬТУРА И СПОРТ</t>
  </si>
  <si>
    <t>Физическая культура</t>
  </si>
  <si>
    <t>Мероприятия в области  физической культуры и спорта</t>
  </si>
  <si>
    <t>СРЕДСТВА МАССОВОЙ ИНФОРМАЦИИ</t>
  </si>
  <si>
    <t>Периодическая печать и издательства</t>
  </si>
  <si>
    <t>Предоставление субсидий бюджетным учреждениям</t>
  </si>
  <si>
    <t>ОБСЛУЖИВАНИЕ ГОСУДАРСТВЕННОГО И МУНИЦИПАЛЬНОГО ДОЛГА</t>
  </si>
  <si>
    <t>Обслуживание муниципального долга</t>
  </si>
  <si>
    <t>Процентные платежи по государственному долгу</t>
  </si>
  <si>
    <t>Иные выплаты персоналу учреждений, за исключением фонда оплаты труда</t>
  </si>
  <si>
    <t>Уплата налогов, сборов и иных платежей</t>
  </si>
  <si>
    <t>Защита населения и территории от чрезвычайных ситуаций природного и техногенного характера, гражданская оборона</t>
  </si>
  <si>
    <t>Сельское хозяйство и рыболовство</t>
  </si>
  <si>
    <t>Управление сельского хозяйства</t>
  </si>
  <si>
    <t>Дошкольное образование</t>
  </si>
  <si>
    <t>МКДОУ «Детский сад №1 с Сергокала</t>
  </si>
  <si>
    <t xml:space="preserve">Расходы на обеспечение деятельности (оказание услуг) дошкольных образовательных учреждений </t>
  </si>
  <si>
    <t>Обеспечение гос-х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</t>
  </si>
  <si>
    <t>Расходы на выплаты персоналу в целях обеспечения выполнения функций казенными учреждениями</t>
  </si>
  <si>
    <t>Компенсации части родительской платы на содержание ребенка в дошкольном учреждении</t>
  </si>
  <si>
    <t>МКДОУ «Детский сад №2 с Сергокала</t>
  </si>
  <si>
    <t>Расходы на обеспечение деятельности (оказание услуг) дошкольных образовательных учреждений</t>
  </si>
  <si>
    <t>МКДОУ «Детский сад №3 с Сергокала</t>
  </si>
  <si>
    <t>КУЛЬТУРА</t>
  </si>
  <si>
    <t>Дворцы и дома культуры, другие учреждения культуры</t>
  </si>
  <si>
    <t>Общее образование</t>
  </si>
  <si>
    <t>Обеспечение государственных гарантий реализации прав на получение общедоступного начального общего, основного общего, среднего общего образования в муниципальных общеобразовательных организациях, включая расходы на оплату труда, средств обучения</t>
  </si>
  <si>
    <t>Школы-детские сады, школы начальные, неполные средние и средние</t>
  </si>
  <si>
    <t>Учреждения по внешкольной работе с детьми</t>
  </si>
  <si>
    <t>ИТОГО РАСХОДОВ</t>
  </si>
  <si>
    <t>Дотация</t>
  </si>
  <si>
    <t>Субвенции на осуществление первичного воинского учета на территориях, где отсутствуют военные комиссариаты</t>
  </si>
  <si>
    <t>ВСЕГО РАСХОДОВ</t>
  </si>
  <si>
    <t>007</t>
  </si>
  <si>
    <t>008</t>
  </si>
  <si>
    <t>04</t>
  </si>
  <si>
    <t>05</t>
  </si>
  <si>
    <t>07</t>
  </si>
  <si>
    <t>01</t>
  </si>
  <si>
    <t>009</t>
  </si>
  <si>
    <t>010</t>
  </si>
  <si>
    <t>011</t>
  </si>
  <si>
    <t>111</t>
  </si>
  <si>
    <t>МКДОУ «Детский сад №4 с Сергокала</t>
  </si>
  <si>
    <t>013</t>
  </si>
  <si>
    <t>МКДОУ «Детский сад с Кадыркент"</t>
  </si>
  <si>
    <t>014</t>
  </si>
  <si>
    <t>МКДОУ «Детский сад с Мюрего"</t>
  </si>
  <si>
    <t>016</t>
  </si>
  <si>
    <t>МКДОУ «Детский сад  "Теремок"с Н-Мугри"</t>
  </si>
  <si>
    <t>017</t>
  </si>
  <si>
    <t>МКДОУ «Детский сад с Ванашимахи"</t>
  </si>
  <si>
    <t>018</t>
  </si>
  <si>
    <t>МКДОУ «Детский сад с Дегва"</t>
  </si>
  <si>
    <t>019</t>
  </si>
  <si>
    <t>МКДОУ «Урахинский детский сад общеразвивающего вида"</t>
  </si>
  <si>
    <t>023</t>
  </si>
  <si>
    <t>024</t>
  </si>
  <si>
    <t>МКДОУ «Детский сад с Бурдеки"</t>
  </si>
  <si>
    <t>МКДОУ «Детский сад с Н-Махарги"</t>
  </si>
  <si>
    <t>025</t>
  </si>
  <si>
    <t>МКДОУ «Детский сад с Кичигамри"</t>
  </si>
  <si>
    <t>026</t>
  </si>
  <si>
    <t>МКДОУ «Детский сад с Миглакаси"</t>
  </si>
  <si>
    <t>027</t>
  </si>
  <si>
    <t>МКДОУ «Детский сад с Аялизимахи"</t>
  </si>
  <si>
    <t>028</t>
  </si>
  <si>
    <t>МКДОУ «Детский сад с Краснопартизанск"</t>
  </si>
  <si>
    <t>029</t>
  </si>
  <si>
    <t>МКДОУ «Детский сад с Маммаул"</t>
  </si>
  <si>
    <t>030</t>
  </si>
  <si>
    <t>МКДОУ «Детский сад Олимпийский"</t>
  </si>
  <si>
    <t>031</t>
  </si>
  <si>
    <t>03</t>
  </si>
  <si>
    <t>09</t>
  </si>
  <si>
    <t>004</t>
  </si>
  <si>
    <t>06</t>
  </si>
  <si>
    <t>Отдел по финансам и налоговым вопросам Администрации МР "Сергокалинский район"</t>
  </si>
  <si>
    <t>001</t>
  </si>
  <si>
    <t>02</t>
  </si>
  <si>
    <t xml:space="preserve">Наименование главного распорядителя </t>
  </si>
  <si>
    <t>033</t>
  </si>
  <si>
    <t>850</t>
  </si>
  <si>
    <t>244</t>
  </si>
  <si>
    <t>112</t>
  </si>
  <si>
    <t>034</t>
  </si>
  <si>
    <t>МКОУ "Лицей Мюрего"</t>
  </si>
  <si>
    <t>035</t>
  </si>
  <si>
    <t>МКОУ "Новомугринская СОШ"</t>
  </si>
  <si>
    <t>036</t>
  </si>
  <si>
    <t>МКОУ "Ванашимахинская СОШ им. С.Омарова"</t>
  </si>
  <si>
    <t>037</t>
  </si>
  <si>
    <t>МКОУ "Дегвинская СОШ"</t>
  </si>
  <si>
    <t>038</t>
  </si>
  <si>
    <t>МКОУ "Аймаумахинская СОШ"</t>
  </si>
  <si>
    <t>039</t>
  </si>
  <si>
    <t>МКОУ "Урахинская СОШ им. А. Тахо-Годи"</t>
  </si>
  <si>
    <t>040</t>
  </si>
  <si>
    <t>МКОУ "Н-Мулебкинская СОШ"</t>
  </si>
  <si>
    <t>041</t>
  </si>
  <si>
    <t>МКОУ "Цурмахинская начальная общеобразовательная школа"</t>
  </si>
  <si>
    <t>070</t>
  </si>
  <si>
    <t>МКОУ "Бурхимахинская СОШ"</t>
  </si>
  <si>
    <t>072</t>
  </si>
  <si>
    <t>МКОУ "Канасирагинская СОШ"</t>
  </si>
  <si>
    <t>073</t>
  </si>
  <si>
    <t>МКОУ "Мургукская СОШ"</t>
  </si>
  <si>
    <t>078</t>
  </si>
  <si>
    <t>МКОУ "Бурдекинская СОШ"</t>
  </si>
  <si>
    <t>079</t>
  </si>
  <si>
    <t>МКОУ "Н-Махаргинская средняя образовательная школа им. Сулейманова Х.Г."</t>
  </si>
  <si>
    <t>080</t>
  </si>
  <si>
    <t>МКОУ "Кичигамринская СОШ"</t>
  </si>
  <si>
    <t>083</t>
  </si>
  <si>
    <t>МКОУ "Балтамахинская СОШ"</t>
  </si>
  <si>
    <t>085</t>
  </si>
  <si>
    <t>МКОУ "Миглакасимахинская СОШ"</t>
  </si>
  <si>
    <t>086</t>
  </si>
  <si>
    <t>МКОУ "Маммаульская СОШ"</t>
  </si>
  <si>
    <t>087</t>
  </si>
  <si>
    <t>МКОУ "Аялизимахинская СОШ"</t>
  </si>
  <si>
    <t>088</t>
  </si>
  <si>
    <t>МКОУ "Кадиркентская СОШ"</t>
  </si>
  <si>
    <t>090</t>
  </si>
  <si>
    <t>МКОУ "Краснопартизанская СОШ"</t>
  </si>
  <si>
    <t>МКУДОД "Детско-юнощеская спортивная школа с Сергокала"</t>
  </si>
  <si>
    <t>093</t>
  </si>
  <si>
    <t>094</t>
  </si>
  <si>
    <t>097</t>
  </si>
  <si>
    <t>МКУДОД "ДЮСШ с Мюрего"</t>
  </si>
  <si>
    <t>098</t>
  </si>
  <si>
    <t>МКУДО  ДОД "ДШИ с Сергокала"</t>
  </si>
  <si>
    <t>101</t>
  </si>
  <si>
    <t>МКУ "Управление образования"</t>
  </si>
  <si>
    <t>08</t>
  </si>
  <si>
    <t>102</t>
  </si>
  <si>
    <t>МКУ "ЦБС"</t>
  </si>
  <si>
    <t>104</t>
  </si>
  <si>
    <t>МКУ "МЦБ"</t>
  </si>
  <si>
    <t>105</t>
  </si>
  <si>
    <t>000</t>
  </si>
  <si>
    <t>к  решению  Собрания депутатов</t>
  </si>
  <si>
    <t>МР «Сергокалинский район»</t>
  </si>
  <si>
    <t>Распределение</t>
  </si>
  <si>
    <t>(тыс. руб.)</t>
  </si>
  <si>
    <t>Наименование</t>
  </si>
  <si>
    <t>показателя</t>
  </si>
  <si>
    <t>Функционирование высшего должностного лица муниципального образования</t>
  </si>
  <si>
    <t>Обеспечение функционирования Главы муниципального образования.</t>
  </si>
  <si>
    <t>88 2</t>
  </si>
  <si>
    <t>Финансовое обеспечение выполнения функций муниципальных органов</t>
  </si>
  <si>
    <t>88 2 00 20000</t>
  </si>
  <si>
    <t xml:space="preserve">Обеспечение деятельности администрации </t>
  </si>
  <si>
    <t>88 3</t>
  </si>
  <si>
    <t>88 3 00 20000</t>
  </si>
  <si>
    <t>Расходы на выплаты персоналу в целях обеспечения выполнения функций муниципальными органами.</t>
  </si>
  <si>
    <t>Реализация функций органов государственной власти Республики Дагестан</t>
  </si>
  <si>
    <t>Субвенции на осуществление переданных государственных полномочий Республики Дагестан по образованию и осуществлению деятельности административных комиссий</t>
  </si>
  <si>
    <t>99 8 00 77710</t>
  </si>
  <si>
    <t>99 8 00 77720</t>
  </si>
  <si>
    <t>Обеспечение деятельности финансового органа и органа финансового надзора</t>
  </si>
  <si>
    <t>Председатель контрольно счетной палаты.</t>
  </si>
  <si>
    <t>93 7</t>
  </si>
  <si>
    <t>93 7 00 20000</t>
  </si>
  <si>
    <t>Обеспечение деятельности финансового органа</t>
  </si>
  <si>
    <t>Реализация функций органов местного самоуправления</t>
  </si>
  <si>
    <t xml:space="preserve">99 8 </t>
  </si>
  <si>
    <t>99 8 00 20000</t>
  </si>
  <si>
    <t>Иные выплаты персоналу муниципальных органов</t>
  </si>
  <si>
    <t>Закупка товаров, работ и услуг для обеспечения муниципальных нужд.</t>
  </si>
  <si>
    <t>99 8 00 77730</t>
  </si>
  <si>
    <t>07 4 01 20000</t>
  </si>
  <si>
    <t>Расходы на обеспечение деятельности (оказание услуг) учреждений в области сельского хозяйства</t>
  </si>
  <si>
    <t>14 1 02 11000</t>
  </si>
  <si>
    <t>16 4 01 15200</t>
  </si>
  <si>
    <t>Государственная программа Республики Дагестан «Развитие образования в Республике Дагестан на 2015-2020 годы»</t>
  </si>
  <si>
    <t>Подпрограмма «Развитие дошкольного образования детей»</t>
  </si>
  <si>
    <t>19 1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</si>
  <si>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</si>
  <si>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19 1 01 06590</t>
  </si>
  <si>
    <t>Финансовое обеспечение выполнения функций казенных учреждений дошкольного образования</t>
  </si>
  <si>
    <t>19 1 01 01590</t>
  </si>
  <si>
    <t>Подпрограмма «Развитие общего образования детей»</t>
  </si>
  <si>
    <t>19 2</t>
  </si>
  <si>
    <t>Основное мероприятие «Развитие образования в общеобразовательных учреждениях»</t>
  </si>
  <si>
    <t>19 2 02</t>
  </si>
  <si>
    <t>Обеспечение государственных гарантий реализации прав на получение общедоступного 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</t>
  </si>
  <si>
    <t>19 2 02 06590</t>
  </si>
  <si>
    <t>19 2 02 02590</t>
  </si>
  <si>
    <t>Закупка товаров, работ и услуг для обеспечения государственных (муниципальных) нужд</t>
  </si>
  <si>
    <t>19 3 06 06590</t>
  </si>
  <si>
    <t>Финансовое обеспечение выполнения функций  учреждений</t>
  </si>
  <si>
    <t>Расходы на выплаты персоналу в целях обеспечения выполнения функций  казенными учреждениями.</t>
  </si>
  <si>
    <t>Мероприятия в сфере молодежной политики</t>
  </si>
  <si>
    <t>33 1 01 99000</t>
  </si>
  <si>
    <t>Субвенции на осуществление государственных полномочий Республики Дагестан по организации и осуществлению деятельности по опеке и попечительству</t>
  </si>
  <si>
    <t>99 8 00 77740</t>
  </si>
  <si>
    <t>Отдел образования</t>
  </si>
  <si>
    <t>19 2 11 10590</t>
  </si>
  <si>
    <t>Финансовое обеспечение выполнения функций учреждений</t>
  </si>
  <si>
    <t>КУЛЬТУРА и КИНЕМАТОГРАФИЯ</t>
  </si>
  <si>
    <t>20 2 01 00590</t>
  </si>
  <si>
    <t>Библиотеки</t>
  </si>
  <si>
    <t>20 2 05 00590</t>
  </si>
  <si>
    <t>Другие вопросы в области культуры и кинематографии</t>
  </si>
  <si>
    <t>Прочие учреждения культуры</t>
  </si>
  <si>
    <t>20 3 01 20000</t>
  </si>
  <si>
    <t>МЦБ</t>
  </si>
  <si>
    <t>Ежемесячная доплата к пенсиям лицам, замещавшим муниципальные должности.</t>
  </si>
  <si>
    <t>22 1 07 28960</t>
  </si>
  <si>
    <t>Компенсация части родительской платы за содержание ребенка в государственных, муниципальных учреждениях и иных образовательных организациях в Республике Дагестан, реализующих основную общеобразовательную программу дошкольного образования</t>
  </si>
  <si>
    <t>24 6 01 20000</t>
  </si>
  <si>
    <t>25 2 02 00190</t>
  </si>
  <si>
    <t>Предоставление субсидий бюджетным, учреждениям/</t>
  </si>
  <si>
    <t>Обслуживание государственного внутреннего и муниципального долга</t>
  </si>
  <si>
    <t>Основное мероприятие «Обслуживание государственного внутреннего долга»</t>
  </si>
  <si>
    <t>26 1 02</t>
  </si>
  <si>
    <t>26 1 02 27880</t>
  </si>
  <si>
    <t>Обслуживание государственного (муниципального) долга</t>
  </si>
  <si>
    <t>99 8 00 51180</t>
  </si>
  <si>
    <t>10</t>
  </si>
  <si>
    <t>МКДЦ</t>
  </si>
  <si>
    <t>Cумма</t>
  </si>
  <si>
    <t>Субвенции на осуществление переданных государственных полномочий Республики Дагестан по образованию и осуществлению деятельности комиссий по делам</t>
  </si>
  <si>
    <t>несовершеннолетних и защите их прав</t>
  </si>
  <si>
    <t>Единовременные денежные пособия гражданам взявшим под опеку детей из организаций для детей сирот</t>
  </si>
  <si>
    <t>к решению Собрания депутатов</t>
  </si>
  <si>
    <t>Бюджет</t>
  </si>
  <si>
    <t>(тыс. рублей)</t>
  </si>
  <si>
    <t>КОД  БЮДЖЕТНОЙ КЛАССИФИКАЦИИ РОССИЙСКОЙ ФЕДЕРАЦИИ</t>
  </si>
  <si>
    <t>НАИМЕНОВАНИЕ   ДОХОДОВ</t>
  </si>
  <si>
    <t>СУММА</t>
  </si>
  <si>
    <t>Доходы</t>
  </si>
  <si>
    <t>1 01 02000 01 0000 110</t>
  </si>
  <si>
    <t>Налог на доходы физических лиц</t>
  </si>
  <si>
    <t>1 05 02000 02 0000 110</t>
  </si>
  <si>
    <t>1 05 03000 01 0000 110</t>
  </si>
  <si>
    <t>Единый сельскохозяйственный налог</t>
  </si>
  <si>
    <t>1 05 01000 00 0000 110</t>
  </si>
  <si>
    <t>УСН</t>
  </si>
  <si>
    <t>1 08 00000 00 0000 000</t>
  </si>
  <si>
    <t>Государственная пошлина</t>
  </si>
  <si>
    <t>1 17 00000 00 0000 000</t>
  </si>
  <si>
    <t>Неналоговые доходы и прочие</t>
  </si>
  <si>
    <t>1 03 02000 01 0000 110</t>
  </si>
  <si>
    <t>Акцизы</t>
  </si>
  <si>
    <t>ИТОГО Собственных доходов</t>
  </si>
  <si>
    <t>Субвенция</t>
  </si>
  <si>
    <t>ВСЕГО финансовая помощь</t>
  </si>
  <si>
    <t>ВСЕГО ДОХОДОВ</t>
  </si>
  <si>
    <t>к решению Собрания          депутатов</t>
  </si>
  <si>
    <t>№ п/п</t>
  </si>
  <si>
    <t>Наименование поселений</t>
  </si>
  <si>
    <t>Адм. МО с Сергокала</t>
  </si>
  <si>
    <t>Адм. МО с Мюрего</t>
  </si>
  <si>
    <t>Адм. МО с Н- Мугри</t>
  </si>
  <si>
    <t>Адм. МО с Ванашимахи</t>
  </si>
  <si>
    <t>Адм МО с Дегва</t>
  </si>
  <si>
    <t>Адм. МО с Аймаумахи</t>
  </si>
  <si>
    <t>Адм. МО с Урахи</t>
  </si>
  <si>
    <t>Адм. МО с Н-Мулебки</t>
  </si>
  <si>
    <t>Адм. МО с Канасираги</t>
  </si>
  <si>
    <t>Адм. МО с Мургук</t>
  </si>
  <si>
    <t>Адм. МО с Бурдеки</t>
  </si>
  <si>
    <t>Адм. МО с Кичигамри</t>
  </si>
  <si>
    <t>Адм. МО с Миглакаси</t>
  </si>
  <si>
    <t>Адм. МО с Маммаул</t>
  </si>
  <si>
    <t>Адм. МО с Аялизимахи</t>
  </si>
  <si>
    <t>ВСЕГО</t>
  </si>
  <si>
    <t xml:space="preserve">         (тыс. рублей)</t>
  </si>
  <si>
    <t>Код бюджетной классификации Российской Федерации</t>
  </si>
  <si>
    <t>Администрация Сергокалинского района</t>
  </si>
  <si>
    <t>Дотации бюджетам муниципальных районов на выравнивание  бюджетной обеспеченности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</si>
  <si>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</si>
  <si>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субсидии бюджетам муниципальных районов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</si>
  <si>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</si>
  <si>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районов,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</si>
  <si>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</si>
  <si>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</si>
  <si>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</si>
  <si>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Субвенции бюджетам муниципальных районов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</si>
  <si>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Прочие субвенции бюджетам муниципальных районов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</si>
  <si>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</si>
  <si>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Межбюджетные трансферты, передаваемые бюджетам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</si>
  <si>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Межбюджетные трансферты, передаваемые бюджетам муниципальных районов  на государственную поддержку муниципальных учреждений культуры, находящихся на территориях сельских поселений</t>
  </si>
  <si>
    <t>Прочие межбюджетные трансферты, передаваемые бюджетам муниципальных районов</t>
  </si>
  <si>
    <t>1 17 01050 05 0000 180</t>
  </si>
  <si>
    <t>Невыясненные поступления, зачисляемые в бюджеты муниципальных районов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</si>
  <si>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</si>
  <si>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</si>
  <si>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1 12 01020 01 0000 120</t>
  </si>
  <si>
    <t>Плата за выбросы загрязняющих веществ в атмосферный воздух передвижными объектами</t>
  </si>
  <si>
    <t>1 12 01040 01 0000 120</t>
  </si>
  <si>
    <t>Плата за размещение отходов производства и потребления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</si>
  <si>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</si>
  <si>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</si>
  <si>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1 14 02050 05 0000 410</t>
  </si>
  <si>
    <t>1 14 02053 05 0000 440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</si>
  <si>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</si>
  <si>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1 14 02050 05 0000 440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</si>
  <si>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</si>
  <si>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</si>
  <si>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</si>
  <si>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</si>
  <si>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</si>
  <si>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</si>
  <si>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</si>
  <si>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</si>
  <si>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</si>
  <si>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</si>
  <si>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</si>
  <si>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1 17 05050 05 0000 180</t>
  </si>
  <si>
    <t>Прочие неналоговые доходы бюджетов муниципальных районов</t>
  </si>
  <si>
    <t>Субсидии бюджетам муниципальных районов на реализацию мероприятий государственной программы Российской Федерации "Доступная среда" 2011-2020годы</t>
  </si>
  <si>
    <t>Прочие доходы от оказания платных услуг получателями средств бюджетов муниципальных районов (Родительская плата)</t>
  </si>
  <si>
    <t>Межбюджетные трансферты, передаваемые бюджетам муниципальных районов  на государственную поддержку  лучших работников муниципальных учреждений культуры, находящихся на территориях сельских поселений</t>
  </si>
  <si>
    <t>Резервный фонд</t>
  </si>
  <si>
    <t>Приложение №12</t>
  </si>
  <si>
    <t>Приложение №10</t>
  </si>
  <si>
    <t>Приложение №11</t>
  </si>
  <si>
    <t>Приложение №14</t>
  </si>
  <si>
    <t>Приложение №13</t>
  </si>
  <si>
    <t>22 5 00 R0820</t>
  </si>
  <si>
    <t>Дорожное хозяйство</t>
  </si>
  <si>
    <t>Межбюджетные трансферты</t>
  </si>
  <si>
    <t>Субвенции</t>
  </si>
  <si>
    <t>НАЦИОНАЛЬНАЯ ОБОРОНА</t>
  </si>
  <si>
    <t>Мобилизационная и вневойсковая подготовка</t>
  </si>
  <si>
    <t>Благоустройство</t>
  </si>
  <si>
    <t>15 3 00 22260</t>
  </si>
  <si>
    <t xml:space="preserve">Иные выплаты персоналу </t>
  </si>
  <si>
    <t>Иные выплаты персоналу</t>
  </si>
  <si>
    <t>СУДЕБНАЯ СИСТЕМА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</si>
  <si>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</si>
  <si>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99 8 00 51200</t>
  </si>
  <si>
    <t>14</t>
  </si>
  <si>
    <t>1910106590</t>
  </si>
  <si>
    <t>Межбюджетные трансферты, передаваемые бюджетам муниципальных районов  на выполнение переданных полномочий из бюджетов сельских поселений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</si>
  <si>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</si>
  <si>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Возврат остатков иных межбюджетных трансфертов, передаваемых для компенсации дополнительных расходов, возникших в результате решений, принятых органами власти другого уровня,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</si>
  <si>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</si>
  <si>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</si>
  <si>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</si>
  <si>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</si>
  <si>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</si>
  <si>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</si>
  <si>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</si>
  <si>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1 12 01010 01 0000 120</t>
  </si>
  <si>
    <t xml:space="preserve">Плата за выбросы загрязняющих веществ в атмосферный воздух стационарными объектами </t>
  </si>
  <si>
    <t>1 13 01995 05 0000 130</t>
  </si>
  <si>
    <t>1 13 02995 05 0000 130</t>
  </si>
  <si>
    <t>Прочие доходы от компенсации затрат бюджетов муниципальных районов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</si>
  <si>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</si>
  <si>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1 16 03010 01 0000 140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</si>
  <si>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</si>
  <si>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</si>
  <si>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</si>
  <si>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1 16 06000 01 0000 140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</si>
  <si>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</si>
  <si>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1 16 08010 01 0000 140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</si>
  <si>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</si>
  <si>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1 16 08020 01 0000 140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</si>
  <si>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</si>
  <si>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1 16 21050 05 0000 140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</si>
  <si>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</si>
  <si>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1 16 25050 01 0000 140</t>
  </si>
  <si>
    <t>Денежные взыскания (штрафы) за нарушение законодательства в области охраны окружающей среды</t>
  </si>
  <si>
    <t>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</si>
  <si>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</si>
  <si>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1 17 14030 05 0000 180</t>
  </si>
  <si>
    <t>Средства самообложения граждан, зачисляемые в бюджеты муниципальных районов</t>
  </si>
  <si>
    <t>0 10 30100 05 0000 710</t>
  </si>
  <si>
    <t>Получение кредитов от других бюджетов бюджетной системы Российской Федерации, бюджетами  муниципальных районов в валюте Российской Федерации</t>
  </si>
  <si>
    <t>0 10 30100 05 0000 810</t>
  </si>
  <si>
    <t>Погащение кредитов от других бюджетов бюджетной системы Российской Федерации, бюджетами  муниципальных районов в валюте Российской Федерации</t>
  </si>
  <si>
    <t>Увеличение прочих остатков денежных средств бюджетов муниципальных районов</t>
  </si>
  <si>
    <t>01 05 02 01 05 0000 510</t>
  </si>
  <si>
    <t>01 05 02 01 05 0000 610</t>
  </si>
  <si>
    <t>0 10 00000 00 0000 000</t>
  </si>
  <si>
    <t>ИСТОЧНИКИ ВНУТРЕННЕГО ФИНАНСИРОВАНИЯ ДЕФИЦИТОВ БЮДЖЕТОВ</t>
  </si>
  <si>
    <t>1 09 07053 05 0000 110</t>
  </si>
  <si>
    <t>Прочие местные налоги и сборы, мобилизуемые на территориях муниципальных районов</t>
  </si>
  <si>
    <t>1 16 30030 01 0000 140</t>
  </si>
  <si>
    <t>Прочие денежные взыскания, (штрафы) за правонарушения в области дорожного движения</t>
  </si>
  <si>
    <t>Межбюджетные трансферты, передаваемые бюджетам муниципальных районов  для компенсации дополнительных расходов, возникщих в результате решений, принятыми органами власти другого уровня</t>
  </si>
  <si>
    <t xml:space="preserve">                                                                                                      (тыс. рублей)</t>
  </si>
  <si>
    <t>Приложение №16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</si>
  <si>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№7</t>
    </r>
  </si>
  <si>
    <t>Приложение №4</t>
  </si>
  <si>
    <t>11</t>
  </si>
  <si>
    <t>99 9 00 20690</t>
  </si>
  <si>
    <t>Резервные средства</t>
  </si>
  <si>
    <t>Администрация МР "Сергокалинский район"</t>
  </si>
  <si>
    <t>Основное мероприятие "Противодействия коррупции в МР "Сергокалинский район"</t>
  </si>
  <si>
    <t>Финансовое обеспечение выполнения функций государственных органов и учреждений</t>
  </si>
  <si>
    <t>13</t>
  </si>
  <si>
    <t>42 0 01 99900</t>
  </si>
  <si>
    <t>42 0 01</t>
  </si>
  <si>
    <t>ПРОГРАММА</t>
  </si>
  <si>
    <t>ГОСУДАРСТВЕННЫХ ВНУТРЕННИХ ЗАИМСТВОВАНИЙ</t>
  </si>
  <si>
    <t>Государственные внутренние заимствования</t>
  </si>
  <si>
    <t>в том числе</t>
  </si>
  <si>
    <t>Приложение №17</t>
  </si>
  <si>
    <t>ИСТОЧНИКИ ФИНАНСИРОВАНИЯ ДЕФИЦИТА</t>
  </si>
  <si>
    <t>РАЙОННОГО БЮДЖЕТА СЕРГОКАЛИНСКОГО РАЙОНА</t>
  </si>
  <si>
    <t>ИСТОЧНИКИ ВНУТРЕННЕГО ФИНАНСИРОВАНИЯ ДЕФИЦИТА БЮДЖЕТА</t>
  </si>
  <si>
    <t>Получение кредитов от других бюджетов бюджетной системы Российской Федерации бюджетами субъектов Российской Федерации в валюте  Российской Федерации</t>
  </si>
  <si>
    <t>Погащение бюджетами субъектов  Российской Федерации  кредитов от других бюджетов бюджетной системы  Российской Федерации в валюте  Российской Федерации</t>
  </si>
  <si>
    <t>Приложение №18</t>
  </si>
  <si>
    <t xml:space="preserve">СЕРГОКАЛИНСКОГО РАЙОНА </t>
  </si>
  <si>
    <t>(тыс.рублей)</t>
  </si>
  <si>
    <t>Погащение бюджетных кредитов, полученных от других бюджетов бюджетной системы Российской Федерации в валюте Российской Федерации</t>
  </si>
  <si>
    <t>Дотации бюджетам муниципальных районов на выравнивание бюджетной обеспеченности</t>
  </si>
  <si>
    <t>Наименование главного администратора доходов и источников финансирования дефицита местного бюджета</t>
  </si>
  <si>
    <t>Главного администратора доходов и источников финансирования дефицита местного бюджета</t>
  </si>
  <si>
    <t>доходов и источников финансирования дефицита местного бюджета</t>
  </si>
  <si>
    <t>Иные выплаты населению</t>
  </si>
  <si>
    <t>Иные межбюджетные трансферты</t>
  </si>
  <si>
    <t>Закупка товаров, работ, услуг в целях капитального ремонта государственного (муниципального) имущества</t>
  </si>
  <si>
    <t>243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</si>
  <si>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по дорожному фонду</t>
  </si>
  <si>
    <t>Перечень кодов и администраторов доходов районного бюджета</t>
  </si>
  <si>
    <t>МКОУ "СОШ №1"</t>
  </si>
  <si>
    <t>МКОУ "СОШ №2"</t>
  </si>
  <si>
    <t>26 1 01 60020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</si>
  <si>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</si>
  <si>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</si>
  <si>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2 02 25555 05 0000 150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</si>
  <si>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</si>
  <si>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2 02 25519 05 0000 150</t>
  </si>
  <si>
    <t>Субсидия бюджетам муниципальных районов на поддержку отрасли культуры</t>
  </si>
  <si>
    <t>2 02 15001 05 0000 150</t>
  </si>
  <si>
    <t>2 02 20041 05 0000 150</t>
  </si>
  <si>
    <t>2 02 25027 05 0000 150</t>
  </si>
  <si>
    <t>2 02 29999 05 0000 150</t>
  </si>
  <si>
    <t>2 02 35120 05 0000 150</t>
  </si>
  <si>
    <t>2 02 35118 05 0000 150</t>
  </si>
  <si>
    <t>2 02 30024 05 0000 150</t>
  </si>
  <si>
    <t>2 02 30027 05 0000 150</t>
  </si>
  <si>
    <t>2 02 30029 05 0000 150</t>
  </si>
  <si>
    <t>2 02 35082 05 0000 150</t>
  </si>
  <si>
    <t>2 02 39999 05 0000 150</t>
  </si>
  <si>
    <t>2 02 40014 05 0000 150</t>
  </si>
  <si>
    <t>2 02 45144 05 0000 150</t>
  </si>
  <si>
    <t>2 02 45146 05 0000 150</t>
  </si>
  <si>
    <t>2 02 45147 05 0000 150</t>
  </si>
  <si>
    <t>2 02 45148 05 0000 150</t>
  </si>
  <si>
    <t>2 02 45160 05 0000 150</t>
  </si>
  <si>
    <t>2 02 49999 05 0000 150</t>
  </si>
  <si>
    <t>2 04 05020 05 0000 150</t>
  </si>
  <si>
    <t>2 07 05020 05 0000 150</t>
  </si>
  <si>
    <t>2 18 60010 05 0000 150</t>
  </si>
  <si>
    <t>2 19 45160 05 0000 150</t>
  </si>
  <si>
    <t>2 19 60010 05 0000 150</t>
  </si>
  <si>
    <t>22500R0820</t>
  </si>
  <si>
    <t>2 02 30000 00 0000 150</t>
  </si>
  <si>
    <t>Иные выплаты, за исключением ФОТ МО, лицам, привлекаемым согласно законодательству для выполнения отдельных полномочий</t>
  </si>
  <si>
    <t>Премии и гранты</t>
  </si>
  <si>
    <t>На прочие мероприятия администрации</t>
  </si>
  <si>
    <t>На ремонт автомобильных дорог общего пользования местного значения</t>
  </si>
  <si>
    <t>Другие вопросы в области национальной экономики</t>
  </si>
  <si>
    <t>12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</si>
  <si>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</si>
  <si>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Формирование современной городской среды</t>
  </si>
  <si>
    <t>460F255550</t>
  </si>
  <si>
    <t>Капитальные вложения в объекты муниципальной собственности (СОШ с Мургук)</t>
  </si>
  <si>
    <t>Бюджетные инвестиции в объекты капитального строительства муниципальной собственности (строительство школы в с Мургук)</t>
  </si>
  <si>
    <t>На реализацию мероприятий по созданию в дошкольных образовательных организациях  для получения детьми-инвалидами качественного образования ("Доступная среда")</t>
  </si>
  <si>
    <t>Прочая закупка товаров, работ и услуг</t>
  </si>
  <si>
    <t>Капитальное строительство</t>
  </si>
  <si>
    <t>Подключение муниципальных общедоступных библиотек к информационно-телекоммуникационной сети "Интернет" и развитие библиотечного дела</t>
  </si>
  <si>
    <t>20209R5193</t>
  </si>
  <si>
    <t>Комплектование книжных фондов муниципальных общедоступных библиотек</t>
  </si>
  <si>
    <t>20209R5194</t>
  </si>
  <si>
    <t>Государственная программа МР "Сергокалинский район" о противодействии коррупции в МР "Сергокалинский район" на 2020 год</t>
  </si>
  <si>
    <t>МКДОУ «Детский сад c.Мургук"</t>
  </si>
  <si>
    <t>Расходы на выплаты персоналу в целях обеспечения выполнения функций МО</t>
  </si>
  <si>
    <t>Взносы по обязательному социальному страхованию на выплаты по оплате труда работников и иные выплаты</t>
  </si>
  <si>
    <t>Взносы по обязательному социальному страхованию на выплаты по оплате труда</t>
  </si>
  <si>
    <t>Закупка товаров, работ, услуг в целях капитального ремонта мун. имущества</t>
  </si>
  <si>
    <t>15 3 00 53900</t>
  </si>
  <si>
    <t>9 98 00 40002</t>
  </si>
  <si>
    <t>46 0 F2 55550</t>
  </si>
  <si>
    <t>30 0 00 R0271</t>
  </si>
  <si>
    <t>19 2 38 41120</t>
  </si>
  <si>
    <t>99 9 00 40090</t>
  </si>
  <si>
    <t>20209R85193</t>
  </si>
  <si>
    <t>тыс. руб.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</si>
  <si>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№1</t>
    </r>
  </si>
  <si>
    <t>15</t>
  </si>
  <si>
    <t>119</t>
  </si>
  <si>
    <t xml:space="preserve">25 2 02 00190 </t>
  </si>
  <si>
    <t>МБУ "ЦБ"</t>
  </si>
  <si>
    <t>109</t>
  </si>
  <si>
    <t>Субсидии бюджетам муниципальных районов на реализацию программ формирования современной городской среды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</si>
  <si>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</si>
  <si>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</si>
  <si>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2 02 35469 05 0000 150</t>
  </si>
  <si>
    <t>Субвенции бюджетам муниципальных районов на проведение Всероссийской переписи населения 2020 года</t>
  </si>
  <si>
    <t>Программа 100 школ</t>
  </si>
  <si>
    <t>99 9 60 06000</t>
  </si>
  <si>
    <t>Субсидии ДДТ</t>
  </si>
  <si>
    <t>Муниципальная программа успех каждого ребенка</t>
  </si>
  <si>
    <t>Субсидии БУ ДДТ</t>
  </si>
  <si>
    <t>Бесплатное двухразовое питание обучающихся с ОВЗ, в том числе детей инвалидов</t>
  </si>
  <si>
    <t>321</t>
  </si>
  <si>
    <t>Патент</t>
  </si>
  <si>
    <t>2024 год</t>
  </si>
  <si>
    <t>2024 г</t>
  </si>
  <si>
    <t>247</t>
  </si>
  <si>
    <t>М Е Р О П Р И Я Т И Я</t>
  </si>
  <si>
    <t>Источники формирования</t>
  </si>
  <si>
    <t>В том числе:</t>
  </si>
  <si>
    <t>Республиканский бюджет</t>
  </si>
  <si>
    <t>Местный бюджет</t>
  </si>
  <si>
    <t>Доходная часть, всего:</t>
  </si>
  <si>
    <t>в том числе:</t>
  </si>
  <si>
    <t>Остатки бюджетных средств на 01.01.2021г</t>
  </si>
  <si>
    <t>Акцизы по подакцизным товарам (продукции), производимым на территории Республики Дагестан</t>
  </si>
  <si>
    <t>Собственные доходы МР "Сергокалинский район"</t>
  </si>
  <si>
    <t>Расходная часть, всего:</t>
  </si>
  <si>
    <t>Капитальный ремонт внутрисельских дорог в с.Сергокала Сергокалинского района Республики Дагестан</t>
  </si>
  <si>
    <t xml:space="preserve">МЕЖБЮДЖЕТНЫЕ ТРАНСФЕРТЫ </t>
  </si>
  <si>
    <t>Дотации на выравнивание бюджетной обеспеченности</t>
  </si>
  <si>
    <t>Закупка энергетических ресурсов</t>
  </si>
  <si>
    <t>Коммунальное хозяйство</t>
  </si>
  <si>
    <t>1896</t>
  </si>
  <si>
    <t>572,6</t>
  </si>
  <si>
    <t>2778</t>
  </si>
  <si>
    <t>761</t>
  </si>
  <si>
    <t>604</t>
  </si>
  <si>
    <t>280</t>
  </si>
  <si>
    <t>1332</t>
  </si>
  <si>
    <t>402,3</t>
  </si>
  <si>
    <t>1136</t>
  </si>
  <si>
    <t>290</t>
  </si>
  <si>
    <t>140</t>
  </si>
  <si>
    <t>Дотация на выравнивание уровня бюджетной обеспеченности</t>
  </si>
  <si>
    <t xml:space="preserve">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</si>
  <si>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19 2 02 R3030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</si>
  <si>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</si>
  <si>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19202R3040</t>
  </si>
  <si>
    <t>19202R3030</t>
  </si>
  <si>
    <t>Код бюджетной классификации</t>
  </si>
  <si>
    <t>главного администратора источника финансирования дефицита</t>
  </si>
  <si>
    <t>источников финансирования дефицита районного бюджета</t>
  </si>
  <si>
    <t>Наименование главного администратора источника финансирования дефицита районного бюджета</t>
  </si>
  <si>
    <t>наименование главного администратора доходов районного бюджета</t>
  </si>
  <si>
    <t>Приложение №2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</si>
  <si>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№3</t>
    </r>
  </si>
  <si>
    <t>Приложение №5</t>
  </si>
  <si>
    <t>Приложение №6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</si>
  <si>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№8</t>
    </r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</si>
  <si>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№9</t>
    </r>
  </si>
  <si>
    <t>Приложение №19</t>
  </si>
  <si>
    <t>Приложение №20</t>
  </si>
  <si>
    <t>Приложение №22</t>
  </si>
  <si>
    <t>2025г</t>
  </si>
  <si>
    <t>2025 год</t>
  </si>
  <si>
    <t>2025г.</t>
  </si>
  <si>
    <t>расходов местного бюджета по разделам, подразделам, целевым статьям расходов, видам расходов функциональной классификации расходов Российской Федерации на 2024 - 2025 годов</t>
  </si>
  <si>
    <t>2025 г</t>
  </si>
  <si>
    <t>ВСЕГО-2025 год</t>
  </si>
  <si>
    <t>Субсидии бюджетам муниципальных районов на реализацию мероприятий по модернизации школьных систем образования</t>
  </si>
  <si>
    <t>2 02 25750 05 0000 150</t>
  </si>
  <si>
    <t>Субсидии бюджетам муниципальных районов на поддержку отрасли культуры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</si>
  <si>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нового строительства и реконструкции</t>
  </si>
  <si>
    <t>2 02 27227 05 0000 150</t>
  </si>
  <si>
    <t>Cубсидии на ремонт и содержание автомобильных дорог</t>
  </si>
  <si>
    <t>15 3 00 20760</t>
  </si>
  <si>
    <t>16 4 01 15300</t>
  </si>
  <si>
    <t>Муниципальная программа "Организация отдыха и оздоровления детей</t>
  </si>
  <si>
    <t>Основные мероприятия "Оздоровительные -образовательные лагеря"</t>
  </si>
  <si>
    <t>19 7</t>
  </si>
  <si>
    <t>19 7 10 99980</t>
  </si>
  <si>
    <t>На обеспечение деятельности советников директора по воспитанию и взаимодействию с ДОО</t>
  </si>
  <si>
    <t>19 2 ЕВ 5179F</t>
  </si>
  <si>
    <t>19 2 EB 5179F</t>
  </si>
  <si>
    <t>22 3 07 81520</t>
  </si>
  <si>
    <t>6800</t>
  </si>
  <si>
    <t>2053</t>
  </si>
  <si>
    <t>185</t>
  </si>
  <si>
    <t>4321</t>
  </si>
  <si>
    <t>1304</t>
  </si>
  <si>
    <t>78</t>
  </si>
  <si>
    <t>693,169</t>
  </si>
  <si>
    <t>192ЕВ5179F</t>
  </si>
  <si>
    <t>Субсидия из Республиканского бюджета на поддержку дорожной деятельности МО "Сергокалинский район" в 2023 году</t>
  </si>
  <si>
    <t>Субсидия из Республиканского бюджета на поддержку дорожной деятельности МО "Сергокалинский район" в 2024-2025гг</t>
  </si>
  <si>
    <t>Капитальный ремонт внутрисельских дорог в с.Аялизимахи Сергокалинского района Республики Дагестан</t>
  </si>
  <si>
    <t>Капитальный ремонт внутрисельских дорог в с.Урахи Сергокалинского района Республики Дагестан</t>
  </si>
  <si>
    <t>Единовременные  пособие гражданам, усыновившим взявшим под опеку в приемную семью ребенка из числа детей сирот</t>
  </si>
  <si>
    <t>22 3 07 81530</t>
  </si>
  <si>
    <t>22 5 00 40820</t>
  </si>
  <si>
    <t>22 5</t>
  </si>
  <si>
    <t>Модернизация библиотек в части комплектования книжного фонда</t>
  </si>
  <si>
    <t>Капитальные вложения в объекты муниципальной собственности в рамках государственной инветиционной программы (Дом Культура в с.Сергокала)</t>
  </si>
  <si>
    <t>20 2 02 4112R</t>
  </si>
  <si>
    <t>Бюджетные инвестиции в объекты капитального строительства муниципальной собственности</t>
  </si>
  <si>
    <t>20 2 09 R4670</t>
  </si>
  <si>
    <t>На обеспечение и укрепление материально-технической базы Дома культуры</t>
  </si>
  <si>
    <t>Модернизация школьных систем образования</t>
  </si>
  <si>
    <t>19202R7500</t>
  </si>
  <si>
    <t>556</t>
  </si>
  <si>
    <t>300</t>
  </si>
  <si>
    <t>192EB5179F</t>
  </si>
  <si>
    <t>Спорт высших достижений</t>
  </si>
  <si>
    <t>Средства передаваемые из бюджетов СП в бюджет муниципального района на выполнение переданных полномочий по культуре</t>
  </si>
  <si>
    <t>2 02 25513 05 0000 150</t>
  </si>
  <si>
    <t>Субсидии бюджетам муниципальных районов на развитие сети учреждений культурно-досугового типа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</si>
  <si>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</si>
  <si>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2 02 35303 05 0000 150</t>
  </si>
  <si>
    <t>Подпрограмма «Автомобильные дороги»</t>
  </si>
  <si>
    <t>15 3</t>
  </si>
  <si>
    <t>Реализация мероприятий подпрограммы «Автомобильные дороги»</t>
  </si>
  <si>
    <t>Подпрограмма «Культура и искусство»</t>
  </si>
  <si>
    <t>20 2</t>
  </si>
  <si>
    <t>20 2 09</t>
  </si>
  <si>
    <t>Приложение №21</t>
  </si>
  <si>
    <t>Распределение бюджетных ассигнований</t>
  </si>
  <si>
    <t>ЦС</t>
  </si>
  <si>
    <t>Муниципальная программа "Формирование комфортной городской среды"</t>
  </si>
  <si>
    <t>Федеральный проект "Формирование комфортной городской среды"</t>
  </si>
  <si>
    <t>46 0 F2</t>
  </si>
  <si>
    <t>Муниципальная программа  «Развитие культуры"</t>
  </si>
  <si>
    <t>Муниципальная программа  «Развитие территориальных автомобильных дорог местного значения »</t>
  </si>
  <si>
    <t>Основное мероприятие «Поддержка мероприятий  муниципальных учреждений в сфере культуры»</t>
  </si>
  <si>
    <t>Обеспечение развития и укрепления материально-технической базы муниципальных домов культуры</t>
  </si>
  <si>
    <t>Муниципальная программа "Формирование современной городской среды"</t>
  </si>
  <si>
    <t>Приложение №23</t>
  </si>
  <si>
    <t>на реализацию муниципальных программ  на плановый период 2024 и 2025годов</t>
  </si>
  <si>
    <t>22 3 01 71540</t>
  </si>
  <si>
    <t>19202И2590</t>
  </si>
  <si>
    <t>19 2 02 И2590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</si>
  <si>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</si>
  <si>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2 02 25467 05 0000 150</t>
  </si>
  <si>
    <t xml:space="preserve">№ 76 от 27.12.2022 года </t>
  </si>
  <si>
    <t xml:space="preserve">№76 от 27.12.2022 года </t>
  </si>
  <si>
    <t>Субвенция бюджетам  муниципальных районов на проведение мероприятий по обеспечению деятельности советников директора по воспитанию и взаимодействию с детскими общетвенными объединениями в общеобрпзовательных организациях</t>
  </si>
  <si>
    <t>2 02 35179 05 0000 150</t>
  </si>
  <si>
    <t>МО «Сергокалинский район» по доходам на 2024 год</t>
  </si>
  <si>
    <t>расходов местного бюджета по разделам, подразделам, целевым статьям расходов, видам расходов функциональной классификации расходов Российской Федерации на 2024 год</t>
  </si>
  <si>
    <t xml:space="preserve">№  от  15.11.2023 года </t>
  </si>
  <si>
    <t>по поддержке дорожного хозяйства МО "Сергокалинский район на 2024 год</t>
  </si>
  <si>
    <t xml:space="preserve">№ от 15.11.2023 года </t>
  </si>
  <si>
    <t>СЕРГОКАЛИНСКОГО РАЙОНА НА 2024 ГОД</t>
  </si>
  <si>
    <t xml:space="preserve">№  от 15.11.2023 года </t>
  </si>
  <si>
    <t xml:space="preserve"> НА 2024 ГОД</t>
  </si>
  <si>
    <t xml:space="preserve"> НА 2025 и 2026 годов</t>
  </si>
  <si>
    <t>2026 год</t>
  </si>
  <si>
    <t>ПЕРЕЧЕНЬ ГЛАВНЫХ АДМИНИСТРАТОРОВ ИСТОЧНИКОВ ФИНАНСИРОВАНИЯ ДЕФИЦИТА РАЙОННОГО БЮДЖЕТА АДМИНИСТРАЦИИ "МР" СЕРГОКАЛИНСКИЙ РАЙОН НА 2024 ГОД И НА ПЛАНОВЫЙ ПЕРИОД 2025 И 2026 ГОДОВ</t>
  </si>
  <si>
    <t xml:space="preserve">№   от 15.11.2023 года </t>
  </si>
  <si>
    <t xml:space="preserve">№ от 15.11 .2023 года </t>
  </si>
  <si>
    <t>расходов местного бюджета по ведомственной  классификации расходов районного бюджета Сергокалинского района на 2024 год</t>
  </si>
  <si>
    <t>2638</t>
  </si>
  <si>
    <t>796,7</t>
  </si>
  <si>
    <t>2878</t>
  </si>
  <si>
    <t>1770</t>
  </si>
  <si>
    <t>534,5</t>
  </si>
  <si>
    <t>1340</t>
  </si>
  <si>
    <t>1830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</si>
  <si>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по дорожному фонду 2025 и 2026 годов</t>
  </si>
  <si>
    <t>по поддержке дорожного хозяйства МО "Сергокалинский район на 2025-2026 годов</t>
  </si>
  <si>
    <t>ВСЕГО-2026 год</t>
  </si>
  <si>
    <t>НА ПЛАНОВЫЙ ПЕРИОД 2025 И 2026 ГОДОВ</t>
  </si>
  <si>
    <t>на реализацию муниципальных программ  на 2024 год</t>
  </si>
  <si>
    <t>Распределение субвенций бюджетам поселений на осуществление полномочий по первичному воинскому учету, где отсутствуют военные комиссариаты на 2024 год</t>
  </si>
  <si>
    <t>Распределение субвенций бюджетам поселений на осуществление полномочий по первичному воинскому учету, где отсутствуют военные комиссариаты на плановый 2025-2026 годов</t>
  </si>
  <si>
    <t>Распределение дотаций поселениям из Фонда Компенсации на выравнивание бюджетной обеспеченности на 2024 год</t>
  </si>
  <si>
    <t>Распределение дотаций поселениям из Фонда Компенсации на выравнивание бюджетной обеспеченности на 2025 и 2026 годов.</t>
  </si>
  <si>
    <t>2026 г</t>
  </si>
  <si>
    <t xml:space="preserve">№  от 15.11.2023 года  </t>
  </si>
  <si>
    <t>МО «Сергокалинский район» по доходам на плановый период 2025-2026 годов</t>
  </si>
  <si>
    <t>2026г</t>
  </si>
  <si>
    <t>2026г.</t>
  </si>
  <si>
    <t>расходов местного бюджета по ведомственной  классификации расходов районного бюджета Сергокалинского района на плановый 2025 и 2026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</si>
</sst>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000"/>
    <numFmt numFmtId="166" formatCode="0.000"/>
    <numFmt numFmtId="167" formatCode="#,##0.000"/>
    <numFmt numFmtId="168" formatCode="0.00000"/>
    <numFmt numFmtId="169" formatCode="#,##0.00000"/>
    <numFmt numFmtId="170" formatCode="#,##0.0"/>
  </numFmts>
  <fonts count="73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b/>
      <i/>
      <sz val="12"/>
      <color rgb="FF00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6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b/>
      <sz val="11"/>
      <color theme="1"/>
      <name val="Times New Roman"/>
      <family val="1"/>
      <charset val="204"/>
    </font>
    <font>
      <b/>
      <sz val="14"/>
      <color theme="1"/>
      <name val="Script MT Bold"/>
      <family val="4"/>
    </font>
    <font>
      <sz val="14"/>
      <color theme="1"/>
      <name val="Script MT Bold"/>
      <family val="4"/>
    </font>
    <font>
      <sz val="8"/>
      <color rgb="FF000000"/>
      <name val="Arial Cy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rgb="FF000000"/>
      <name val="Calibri"/>
      <family val="2"/>
      <charset val="204"/>
      <scheme val="minor"/>
    </font>
    <font>
      <sz val="13"/>
      <color rgb="FF464C55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9"/>
      <color rgb="FF3F3F3F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b/>
      <sz val="12"/>
      <color rgb="FF3F3F3F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Arial Cyr"/>
      <charset val="204"/>
    </font>
    <font>
      <b/>
      <sz val="10"/>
      <color theme="1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b/>
      <sz val="10"/>
      <color theme="1"/>
      <name val="Calibri"/>
      <family val="2"/>
      <charset val="204"/>
      <scheme val="minor"/>
    </font>
    <font>
      <b/>
      <sz val="12"/>
      <color rgb="FF444444"/>
      <name val="Arial"/>
      <family val="2"/>
      <charset val="204"/>
    </font>
    <font>
      <sz val="12"/>
      <color rgb="FF444444"/>
      <name val="Arial"/>
      <family val="2"/>
      <charset val="204"/>
    </font>
    <font>
      <b/>
      <sz val="14"/>
      <color rgb="FF444444"/>
      <name val="Calibri"/>
      <family val="2"/>
      <charset val="204"/>
      <scheme val="minor"/>
    </font>
    <font>
      <b/>
      <i/>
      <sz val="14"/>
      <color rgb="FF000000"/>
      <name val="Calibri"/>
      <family val="2"/>
      <charset val="204"/>
      <scheme val="minor"/>
    </font>
    <font>
      <b/>
      <sz val="12"/>
      <color rgb="FF444444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0A0A0A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444444"/>
      <name val="Times New Roman"/>
      <family val="1"/>
      <charset val="204"/>
    </font>
    <font>
      <sz val="14"/>
      <color rgb="FF444444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0" fillId="0" borderId="12">
      <alignment horizontal="left" wrapText="1" indent="2"/>
    </xf>
    <xf numFmtId="0" fontId="49" fillId="6" borderId="44" applyNumberFormat="0" applyAlignment="0" applyProtection="0"/>
  </cellStyleXfs>
  <cellXfs count="497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17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8" fillId="0" borderId="6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7" fillId="0" borderId="9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1" fillId="0" borderId="0" xfId="0" applyFont="1"/>
    <xf numFmtId="0" fontId="25" fillId="0" borderId="6" xfId="0" applyFont="1" applyBorder="1" applyAlignment="1">
      <alignment vertical="center" wrapText="1"/>
    </xf>
    <xf numFmtId="0" fontId="25" fillId="0" borderId="9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wrapText="1"/>
    </xf>
    <xf numFmtId="0" fontId="30" fillId="0" borderId="4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8" fillId="0" borderId="0" xfId="0" applyFont="1"/>
    <xf numFmtId="0" fontId="32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4" fillId="0" borderId="0" xfId="0" applyFont="1" applyAlignment="1">
      <alignment horizontal="right" vertical="center"/>
    </xf>
    <xf numFmtId="49" fontId="6" fillId="0" borderId="3" xfId="0" applyNumberFormat="1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wrapText="1"/>
    </xf>
    <xf numFmtId="166" fontId="3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38" fillId="0" borderId="0" xfId="0" applyFont="1" applyAlignment="1">
      <alignment horizontal="center" vertical="center"/>
    </xf>
    <xf numFmtId="0" fontId="39" fillId="0" borderId="0" xfId="0" applyFont="1"/>
    <xf numFmtId="49" fontId="14" fillId="2" borderId="4" xfId="0" applyNumberFormat="1" applyFont="1" applyFill="1" applyBorder="1" applyAlignment="1">
      <alignment horizontal="center" vertical="center" wrapText="1"/>
    </xf>
    <xf numFmtId="0" fontId="23" fillId="0" borderId="6" xfId="0" applyFont="1" applyBorder="1" applyAlignment="1">
      <alignment wrapText="1"/>
    </xf>
    <xf numFmtId="0" fontId="41" fillId="0" borderId="0" xfId="0" applyFont="1"/>
    <xf numFmtId="0" fontId="3" fillId="0" borderId="0" xfId="0" applyFont="1" applyAlignment="1">
      <alignment horizontal="center" vertical="center"/>
    </xf>
    <xf numFmtId="49" fontId="13" fillId="0" borderId="19" xfId="0" applyNumberFormat="1" applyFont="1" applyBorder="1" applyAlignment="1">
      <alignment horizontal="center"/>
    </xf>
    <xf numFmtId="49" fontId="19" fillId="0" borderId="19" xfId="0" applyNumberFormat="1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7" fontId="2" fillId="0" borderId="6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7" fillId="0" borderId="24" xfId="0" applyFont="1" applyBorder="1" applyAlignment="1">
      <alignment vertical="center" wrapText="1"/>
    </xf>
    <xf numFmtId="49" fontId="0" fillId="0" borderId="25" xfId="0" applyNumberFormat="1" applyBorder="1"/>
    <xf numFmtId="0" fontId="27" fillId="0" borderId="26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7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27" fillId="0" borderId="32" xfId="0" applyFont="1" applyBorder="1" applyAlignment="1">
      <alignment vertical="center" wrapText="1"/>
    </xf>
    <xf numFmtId="4" fontId="2" fillId="0" borderId="33" xfId="0" applyNumberFormat="1" applyFont="1" applyBorder="1" applyAlignment="1">
      <alignment horizontal="center" vertical="center" wrapText="1"/>
    </xf>
    <xf numFmtId="0" fontId="27" fillId="0" borderId="34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33" xfId="0" applyBorder="1"/>
    <xf numFmtId="0" fontId="48" fillId="0" borderId="9" xfId="0" applyFont="1" applyBorder="1" applyAlignment="1">
      <alignment horizontal="center" wrapText="1"/>
    </xf>
    <xf numFmtId="0" fontId="42" fillId="0" borderId="9" xfId="0" applyFont="1" applyBorder="1" applyAlignment="1">
      <alignment horizontal="center" wrapText="1"/>
    </xf>
    <xf numFmtId="0" fontId="48" fillId="0" borderId="6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166" fontId="0" fillId="0" borderId="0" xfId="0" applyNumberFormat="1"/>
    <xf numFmtId="0" fontId="15" fillId="0" borderId="0" xfId="0" applyFont="1" applyAlignment="1">
      <alignment horizontal="right" vertical="center"/>
    </xf>
    <xf numFmtId="49" fontId="50" fillId="0" borderId="4" xfId="0" applyNumberFormat="1" applyFont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49" fontId="3" fillId="7" borderId="4" xfId="0" applyNumberFormat="1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9" fontId="10" fillId="7" borderId="4" xfId="0" applyNumberFormat="1" applyFont="1" applyFill="1" applyBorder="1" applyAlignment="1">
      <alignment horizontal="center" vertical="center" wrapText="1"/>
    </xf>
    <xf numFmtId="164" fontId="10" fillId="7" borderId="4" xfId="0" applyNumberFormat="1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1" fillId="6" borderId="45" xfId="2" applyFont="1" applyBorder="1" applyAlignment="1">
      <alignment horizontal="center" wrapText="1"/>
    </xf>
    <xf numFmtId="0" fontId="51" fillId="6" borderId="45" xfId="2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49" fontId="3" fillId="8" borderId="4" xfId="0" applyNumberFormat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vertical="center" wrapText="1"/>
    </xf>
    <xf numFmtId="166" fontId="3" fillId="8" borderId="4" xfId="0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5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53" fillId="0" borderId="3" xfId="0" applyFont="1" applyBorder="1" applyAlignment="1">
      <alignment vertical="center" wrapText="1"/>
    </xf>
    <xf numFmtId="0" fontId="22" fillId="8" borderId="6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 vertical="center" wrapText="1"/>
    </xf>
    <xf numFmtId="49" fontId="2" fillId="8" borderId="4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49" fontId="3" fillId="9" borderId="4" xfId="0" applyNumberFormat="1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49" fontId="14" fillId="8" borderId="4" xfId="0" applyNumberFormat="1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3" fillId="8" borderId="4" xfId="0" applyNumberFormat="1" applyFont="1" applyFill="1" applyBorder="1" applyAlignment="1">
      <alignment horizontal="center" vertical="center" wrapText="1"/>
    </xf>
    <xf numFmtId="0" fontId="55" fillId="2" borderId="4" xfId="0" applyFont="1" applyFill="1" applyBorder="1" applyAlignment="1">
      <alignment vertical="center" wrapText="1"/>
    </xf>
    <xf numFmtId="164" fontId="3" fillId="8" borderId="4" xfId="0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49" fontId="8" fillId="8" borderId="4" xfId="0" applyNumberFormat="1" applyFont="1" applyFill="1" applyBorder="1" applyAlignment="1">
      <alignment horizontal="center" vertical="center" wrapText="1"/>
    </xf>
    <xf numFmtId="164" fontId="8" fillId="8" borderId="4" xfId="0" applyNumberFormat="1" applyFont="1" applyFill="1" applyBorder="1" applyAlignment="1">
      <alignment horizontal="center" vertical="center" wrapText="1"/>
    </xf>
    <xf numFmtId="166" fontId="8" fillId="8" borderId="4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2" fontId="10" fillId="7" borderId="4" xfId="0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0" fontId="56" fillId="8" borderId="9" xfId="0" applyFont="1" applyFill="1" applyBorder="1" applyAlignment="1">
      <alignment horizontal="center" vertical="center" wrapText="1"/>
    </xf>
    <xf numFmtId="49" fontId="12" fillId="8" borderId="4" xfId="0" applyNumberFormat="1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49" fontId="10" fillId="8" borderId="4" xfId="0" applyNumberFormat="1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49" fontId="12" fillId="9" borderId="4" xfId="0" applyNumberFormat="1" applyFont="1" applyFill="1" applyBorder="1" applyAlignment="1">
      <alignment horizontal="center" vertical="center" wrapText="1"/>
    </xf>
    <xf numFmtId="49" fontId="2" fillId="9" borderId="4" xfId="0" applyNumberFormat="1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24" fillId="9" borderId="19" xfId="0" applyFont="1" applyFill="1" applyBorder="1" applyAlignment="1">
      <alignment horizontal="center" vertical="top" wrapText="1"/>
    </xf>
    <xf numFmtId="2" fontId="8" fillId="8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57" fillId="8" borderId="3" xfId="0" applyFont="1" applyFill="1" applyBorder="1" applyAlignment="1">
      <alignment horizontal="center" vertical="center" wrapText="1"/>
    </xf>
    <xf numFmtId="49" fontId="15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166" fontId="4" fillId="8" borderId="4" xfId="0" applyNumberFormat="1" applyFont="1" applyFill="1" applyBorder="1" applyAlignment="1">
      <alignment horizontal="center" vertical="center" wrapText="1"/>
    </xf>
    <xf numFmtId="0" fontId="55" fillId="8" borderId="3" xfId="0" applyFont="1" applyFill="1" applyBorder="1" applyAlignment="1">
      <alignment horizontal="center" vertical="center" wrapText="1"/>
    </xf>
    <xf numFmtId="49" fontId="6" fillId="8" borderId="4" xfId="0" applyNumberFormat="1" applyFont="1" applyFill="1" applyBorder="1" applyAlignment="1">
      <alignment horizontal="center" vertical="center" wrapText="1"/>
    </xf>
    <xf numFmtId="0" fontId="37" fillId="8" borderId="3" xfId="0" applyFont="1" applyFill="1" applyBorder="1" applyAlignment="1">
      <alignment horizontal="center" vertical="center" wrapText="1"/>
    </xf>
    <xf numFmtId="0" fontId="53" fillId="0" borderId="3" xfId="0" applyFont="1" applyBorder="1" applyAlignment="1">
      <alignment horizontal="left" vertical="center" wrapText="1"/>
    </xf>
    <xf numFmtId="0" fontId="5" fillId="8" borderId="3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55" fillId="8" borderId="4" xfId="0" applyFont="1" applyFill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54" fillId="0" borderId="46" xfId="0" applyNumberFormat="1" applyFont="1" applyBorder="1" applyAlignment="1" applyProtection="1">
      <alignment horizontal="center" vertical="center" wrapText="1"/>
    </xf>
    <xf numFmtId="49" fontId="6" fillId="9" borderId="4" xfId="0" applyNumberFormat="1" applyFont="1" applyFill="1" applyBorder="1" applyAlignment="1">
      <alignment horizontal="center" vertical="center" wrapText="1"/>
    </xf>
    <xf numFmtId="0" fontId="55" fillId="9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2" fontId="3" fillId="8" borderId="4" xfId="0" applyNumberFormat="1" applyFont="1" applyFill="1" applyBorder="1" applyAlignment="1">
      <alignment horizontal="center" vertical="center" wrapText="1"/>
    </xf>
    <xf numFmtId="49" fontId="5" fillId="9" borderId="4" xfId="0" applyNumberFormat="1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49" fontId="15" fillId="9" borderId="4" xfId="0" applyNumberFormat="1" applyFont="1" applyFill="1" applyBorder="1" applyAlignment="1">
      <alignment horizontal="center" vertical="center" wrapText="1"/>
    </xf>
    <xf numFmtId="0" fontId="58" fillId="9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26" fillId="9" borderId="4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49" fontId="1" fillId="10" borderId="4" xfId="0" applyNumberFormat="1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168" fontId="4" fillId="10" borderId="4" xfId="0" applyNumberFormat="1" applyFont="1" applyFill="1" applyBorder="1" applyAlignment="1">
      <alignment horizontal="center" vertical="center" wrapText="1"/>
    </xf>
    <xf numFmtId="2" fontId="2" fillId="8" borderId="4" xfId="0" applyNumberFormat="1" applyFont="1" applyFill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vertical="center" wrapText="1"/>
    </xf>
    <xf numFmtId="2" fontId="14" fillId="8" borderId="4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6" fontId="2" fillId="0" borderId="6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2" fontId="0" fillId="0" borderId="39" xfId="0" applyNumberFormat="1" applyBorder="1"/>
    <xf numFmtId="166" fontId="2" fillId="0" borderId="1" xfId="0" applyNumberFormat="1" applyFont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9" fillId="11" borderId="19" xfId="0" applyFont="1" applyFill="1" applyBorder="1" applyAlignment="1">
      <alignment horizontal="center" vertical="center" wrapText="1"/>
    </xf>
    <xf numFmtId="0" fontId="59" fillId="2" borderId="1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167" fontId="4" fillId="8" borderId="4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51" fillId="6" borderId="6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6" fontId="10" fillId="7" borderId="4" xfId="0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60" fillId="0" borderId="19" xfId="0" applyFont="1" applyBorder="1" applyAlignment="1">
      <alignment horizontal="center" wrapText="1"/>
    </xf>
    <xf numFmtId="0" fontId="60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1" fillId="0" borderId="19" xfId="0" applyFont="1" applyBorder="1" applyAlignment="1">
      <alignment horizontal="center" vertical="center" wrapText="1"/>
    </xf>
    <xf numFmtId="0" fontId="0" fillId="0" borderId="19" xfId="0" applyBorder="1"/>
    <xf numFmtId="0" fontId="19" fillId="0" borderId="19" xfId="0" applyFont="1" applyBorder="1" applyAlignment="1">
      <alignment wrapText="1"/>
    </xf>
    <xf numFmtId="0" fontId="19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32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0" fillId="0" borderId="19" xfId="0" applyBorder="1" applyAlignment="1">
      <alignment horizontal="center"/>
    </xf>
    <xf numFmtId="0" fontId="0" fillId="0" borderId="38" xfId="0" applyBorder="1"/>
    <xf numFmtId="0" fontId="13" fillId="0" borderId="38" xfId="0" applyFont="1" applyBorder="1"/>
    <xf numFmtId="0" fontId="13" fillId="0" borderId="38" xfId="0" applyFont="1" applyBorder="1" applyAlignment="1">
      <alignment horizontal="center"/>
    </xf>
    <xf numFmtId="0" fontId="19" fillId="0" borderId="19" xfId="0" applyFont="1" applyBorder="1"/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49" fontId="9" fillId="8" borderId="4" xfId="0" applyNumberFormat="1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62" fillId="0" borderId="19" xfId="0" applyFont="1" applyBorder="1" applyAlignment="1">
      <alignment horizontal="center" vertical="center" wrapText="1"/>
    </xf>
    <xf numFmtId="49" fontId="62" fillId="0" borderId="19" xfId="0" applyNumberFormat="1" applyFont="1" applyBorder="1" applyAlignment="1">
      <alignment horizontal="center" vertical="center" wrapText="1"/>
    </xf>
    <xf numFmtId="0" fontId="65" fillId="0" borderId="1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69" fontId="3" fillId="3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10" fillId="2" borderId="4" xfId="0" applyNumberFormat="1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49" fontId="66" fillId="7" borderId="4" xfId="0" applyNumberFormat="1" applyFont="1" applyFill="1" applyBorder="1" applyAlignment="1">
      <alignment horizontal="center" vertical="center" wrapText="1"/>
    </xf>
    <xf numFmtId="0" fontId="66" fillId="7" borderId="4" xfId="0" applyFont="1" applyFill="1" applyBorder="1" applyAlignment="1">
      <alignment horizontal="center" vertical="center" wrapText="1"/>
    </xf>
    <xf numFmtId="166" fontId="66" fillId="7" borderId="4" xfId="0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2" fontId="2" fillId="0" borderId="47" xfId="0" applyNumberFormat="1" applyFont="1" applyBorder="1" applyAlignment="1">
      <alignment horizontal="center" vertical="center" wrapText="1"/>
    </xf>
    <xf numFmtId="0" fontId="67" fillId="2" borderId="6" xfId="0" applyFont="1" applyFill="1" applyBorder="1" applyAlignment="1">
      <alignment wrapText="1"/>
    </xf>
    <xf numFmtId="165" fontId="4" fillId="8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68" fontId="3" fillId="8" borderId="4" xfId="0" applyNumberFormat="1" applyFont="1" applyFill="1" applyBorder="1" applyAlignment="1">
      <alignment horizontal="center" vertical="center" wrapText="1"/>
    </xf>
    <xf numFmtId="170" fontId="3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2" fillId="0" borderId="0" xfId="0" applyFont="1"/>
    <xf numFmtId="0" fontId="25" fillId="0" borderId="19" xfId="0" applyFont="1" applyBorder="1" applyAlignment="1">
      <alignment horizontal="center" vertical="center"/>
    </xf>
    <xf numFmtId="0" fontId="69" fillId="0" borderId="19" xfId="0" applyFont="1" applyBorder="1" applyAlignment="1">
      <alignment vertical="center" wrapText="1"/>
    </xf>
    <xf numFmtId="0" fontId="69" fillId="0" borderId="19" xfId="0" applyFont="1" applyBorder="1" applyAlignment="1">
      <alignment horizontal="left" vertical="center" wrapText="1"/>
    </xf>
    <xf numFmtId="0" fontId="69" fillId="0" borderId="19" xfId="0" applyFont="1" applyBorder="1" applyAlignment="1">
      <alignment horizontal="right" vertical="center" wrapText="1"/>
    </xf>
    <xf numFmtId="0" fontId="70" fillId="12" borderId="19" xfId="0" applyFont="1" applyFill="1" applyBorder="1" applyAlignment="1">
      <alignment vertical="center" wrapText="1"/>
    </xf>
    <xf numFmtId="0" fontId="70" fillId="0" borderId="19" xfId="0" applyFont="1" applyBorder="1" applyAlignment="1">
      <alignment vertical="center" wrapText="1"/>
    </xf>
    <xf numFmtId="0" fontId="70" fillId="0" borderId="19" xfId="0" applyFont="1" applyBorder="1" applyAlignment="1">
      <alignment horizontal="right" vertical="center" wrapText="1"/>
    </xf>
    <xf numFmtId="0" fontId="27" fillId="0" borderId="19" xfId="0" applyFont="1" applyBorder="1" applyAlignment="1">
      <alignment wrapText="1"/>
    </xf>
    <xf numFmtId="0" fontId="27" fillId="0" borderId="19" xfId="0" applyFont="1" applyBorder="1"/>
    <xf numFmtId="0" fontId="71" fillId="0" borderId="19" xfId="0" applyFont="1" applyBorder="1" applyAlignment="1">
      <alignment wrapText="1"/>
    </xf>
    <xf numFmtId="0" fontId="72" fillId="0" borderId="19" xfId="0" applyFont="1" applyBorder="1" applyAlignment="1">
      <alignment wrapText="1"/>
    </xf>
    <xf numFmtId="0" fontId="68" fillId="0" borderId="0" xfId="0" applyFont="1" applyAlignment="1">
      <alignment vertical="center"/>
    </xf>
    <xf numFmtId="0" fontId="0" fillId="8" borderId="6" xfId="0" applyFill="1" applyBorder="1"/>
    <xf numFmtId="49" fontId="10" fillId="8" borderId="6" xfId="0" applyNumberFormat="1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4" fillId="0" borderId="10" xfId="0" applyFont="1" applyBorder="1" applyAlignment="1">
      <alignment vertical="center" wrapText="1"/>
    </xf>
    <xf numFmtId="0" fontId="44" fillId="0" borderId="11" xfId="0" applyFont="1" applyBorder="1" applyAlignment="1">
      <alignment vertical="center" wrapText="1"/>
    </xf>
    <xf numFmtId="0" fontId="44" fillId="0" borderId="13" xfId="0" applyFont="1" applyBorder="1" applyAlignment="1">
      <alignment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 wrapText="1"/>
    </xf>
    <xf numFmtId="0" fontId="43" fillId="0" borderId="10" xfId="0" applyFont="1" applyBorder="1" applyAlignment="1">
      <alignment vertical="center" wrapText="1"/>
    </xf>
    <xf numFmtId="0" fontId="43" fillId="0" borderId="11" xfId="0" applyFont="1" applyBorder="1" applyAlignment="1">
      <alignment vertical="center" wrapText="1"/>
    </xf>
    <xf numFmtId="0" fontId="43" fillId="0" borderId="13" xfId="0" applyFont="1" applyBorder="1" applyAlignment="1">
      <alignment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justify" vertical="center" wrapText="1"/>
    </xf>
    <xf numFmtId="0" fontId="42" fillId="0" borderId="11" xfId="0" applyFont="1" applyBorder="1" applyAlignment="1">
      <alignment horizontal="justify" vertical="center" wrapText="1"/>
    </xf>
    <xf numFmtId="0" fontId="42" fillId="0" borderId="13" xfId="0" applyFont="1" applyBorder="1" applyAlignment="1">
      <alignment horizontal="justify" vertical="center" wrapText="1"/>
    </xf>
    <xf numFmtId="0" fontId="29" fillId="0" borderId="16" xfId="0" applyFont="1" applyBorder="1" applyAlignment="1">
      <alignment horizontal="center" wrapText="1"/>
    </xf>
    <xf numFmtId="0" fontId="29" fillId="0" borderId="17" xfId="0" applyFont="1" applyBorder="1" applyAlignment="1">
      <alignment horizontal="center" wrapText="1"/>
    </xf>
    <xf numFmtId="0" fontId="29" fillId="0" borderId="18" xfId="0" applyFont="1" applyBorder="1" applyAlignment="1">
      <alignment horizontal="center" wrapText="1"/>
    </xf>
    <xf numFmtId="0" fontId="43" fillId="0" borderId="15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1" fillId="0" borderId="8" xfId="0" applyFont="1" applyBorder="1" applyAlignment="1">
      <alignment vertical="center"/>
    </xf>
    <xf numFmtId="0" fontId="41" fillId="0" borderId="8" xfId="0" applyFont="1" applyBorder="1"/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4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61" fillId="0" borderId="0" xfId="0" applyFont="1" applyAlignment="1">
      <alignment horizontal="center" wrapText="1"/>
    </xf>
    <xf numFmtId="0" fontId="46" fillId="0" borderId="19" xfId="0" applyFont="1" applyBorder="1" applyAlignment="1">
      <alignment horizontal="center"/>
    </xf>
    <xf numFmtId="0" fontId="63" fillId="0" borderId="19" xfId="0" applyFont="1" applyBorder="1" applyAlignment="1">
      <alignment horizontal="center" vertical="center" wrapText="1"/>
    </xf>
    <xf numFmtId="0" fontId="63" fillId="0" borderId="19" xfId="0" applyFont="1" applyBorder="1" applyAlignment="1">
      <alignment horizontal="center" wrapText="1"/>
    </xf>
    <xf numFmtId="0" fontId="62" fillId="0" borderId="19" xfId="0" applyFont="1" applyBorder="1" applyAlignment="1">
      <alignment horizontal="center" vertical="center" wrapText="1"/>
    </xf>
    <xf numFmtId="0" fontId="61" fillId="0" borderId="19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/>
    </xf>
    <xf numFmtId="0" fontId="43" fillId="0" borderId="19" xfId="0" applyFont="1" applyBorder="1" applyAlignment="1">
      <alignment horizontal="center" wrapText="1"/>
    </xf>
    <xf numFmtId="0" fontId="47" fillId="0" borderId="19" xfId="0" applyFont="1" applyBorder="1" applyAlignment="1">
      <alignment horizontal="center"/>
    </xf>
    <xf numFmtId="0" fontId="46" fillId="0" borderId="19" xfId="0" applyFont="1" applyBorder="1" applyAlignment="1">
      <alignment horizontal="center" vertical="center" wrapText="1"/>
    </xf>
    <xf numFmtId="0" fontId="43" fillId="5" borderId="19" xfId="0" applyFont="1" applyFill="1" applyBorder="1" applyAlignment="1">
      <alignment horizontal="center"/>
    </xf>
    <xf numFmtId="49" fontId="43" fillId="5" borderId="19" xfId="0" applyNumberFormat="1" applyFont="1" applyFill="1" applyBorder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15" fillId="8" borderId="1" xfId="0" applyNumberFormat="1" applyFont="1" applyFill="1" applyBorder="1" applyAlignment="1">
      <alignment horizontal="center" vertical="center" wrapText="1"/>
    </xf>
    <xf numFmtId="49" fontId="15" fillId="8" borderId="3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horizontal="center" vertical="center" wrapText="1"/>
    </xf>
    <xf numFmtId="2" fontId="4" fillId="8" borderId="3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5" fillId="0" borderId="19" xfId="0" applyFont="1" applyBorder="1" applyAlignment="1">
      <alignment horizontal="center" vertical="center" wrapText="1"/>
    </xf>
    <xf numFmtId="0" fontId="60" fillId="0" borderId="19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68" fillId="0" borderId="48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</cellXfs>
  <cellStyles count="3">
    <cellStyle name="xl103" xfId="1" xr:uid="{00000000-0005-0000-0000-000000000000}"/>
    <cellStyle name="Вывод" xfId="2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32"/>
  <sheetViews>
    <sheetView tabSelected="1" topLeftCell="B22" workbookViewId="0">
      <selection activeCell="F14" sqref="F14"/>
    </sheetView>
  </sheetViews>
  <sheetFormatPr defaultRowHeight="12.75" x14ac:dyDescent="0.2"/>
  <cols>
    <col min="1" max="1" width="3.85546875" customWidth="1"/>
    <col min="2" max="2" width="29.140625" customWidth="1"/>
    <col min="3" max="3" width="40.85546875" customWidth="1"/>
    <col min="4" max="4" width="21.42578125" customWidth="1"/>
    <col min="7" max="7" width="12.140625" customWidth="1"/>
  </cols>
  <sheetData>
    <row r="1" spans="2:4" ht="18.75" x14ac:dyDescent="0.2">
      <c r="B1" s="399" t="s">
        <v>526</v>
      </c>
      <c r="C1" s="399"/>
      <c r="D1" s="399"/>
    </row>
    <row r="2" spans="2:4" ht="15.75" x14ac:dyDescent="0.2">
      <c r="B2" s="400" t="s">
        <v>264</v>
      </c>
      <c r="C2" s="400"/>
      <c r="D2" s="400"/>
    </row>
    <row r="3" spans="2:4" ht="15.75" x14ac:dyDescent="0.2">
      <c r="B3" s="400" t="s">
        <v>180</v>
      </c>
      <c r="C3" s="400"/>
      <c r="D3" s="400"/>
    </row>
    <row r="4" spans="2:4" ht="15.75" x14ac:dyDescent="0.2">
      <c r="B4" s="400" t="s">
        <v>684</v>
      </c>
      <c r="C4" s="400"/>
      <c r="D4" s="400"/>
    </row>
    <row r="5" spans="2:4" x14ac:dyDescent="0.2">
      <c r="B5" s="57"/>
    </row>
    <row r="6" spans="2:4" ht="18" x14ac:dyDescent="0.2">
      <c r="B6" s="401" t="s">
        <v>265</v>
      </c>
      <c r="C6" s="401"/>
      <c r="D6" s="401"/>
    </row>
    <row r="7" spans="2:4" ht="28.5" customHeight="1" x14ac:dyDescent="0.2">
      <c r="B7" s="401" t="s">
        <v>678</v>
      </c>
      <c r="C7" s="401"/>
      <c r="D7" s="401"/>
    </row>
    <row r="8" spans="2:4" ht="18.75" x14ac:dyDescent="0.2">
      <c r="B8" s="59"/>
    </row>
    <row r="9" spans="2:4" ht="16.5" thickBot="1" x14ac:dyDescent="0.25">
      <c r="B9" s="398" t="s">
        <v>266</v>
      </c>
      <c r="C9" s="398"/>
      <c r="D9" s="398"/>
    </row>
    <row r="10" spans="2:4" ht="32.25" thickBot="1" x14ac:dyDescent="0.25">
      <c r="B10" s="60" t="s">
        <v>267</v>
      </c>
      <c r="C10" s="61" t="s">
        <v>268</v>
      </c>
      <c r="D10" s="61" t="s">
        <v>269</v>
      </c>
    </row>
    <row r="11" spans="2:4" ht="16.5" thickBot="1" x14ac:dyDescent="0.25">
      <c r="B11" s="44">
        <v>1</v>
      </c>
      <c r="C11" s="3">
        <v>2</v>
      </c>
      <c r="D11" s="3">
        <v>3</v>
      </c>
    </row>
    <row r="12" spans="2:4" ht="16.5" thickBot="1" x14ac:dyDescent="0.25">
      <c r="B12" s="44"/>
      <c r="C12" s="1" t="s">
        <v>270</v>
      </c>
      <c r="D12" s="3"/>
    </row>
    <row r="13" spans="2:4" ht="33" customHeight="1" thickBot="1" x14ac:dyDescent="0.25">
      <c r="B13" s="44" t="s">
        <v>271</v>
      </c>
      <c r="C13" s="3" t="s">
        <v>272</v>
      </c>
      <c r="D13" s="280">
        <v>76953</v>
      </c>
    </row>
    <row r="14" spans="2:4" ht="33" customHeight="1" thickBot="1" x14ac:dyDescent="0.25">
      <c r="B14" s="44" t="s">
        <v>273</v>
      </c>
      <c r="C14" s="3" t="s">
        <v>544</v>
      </c>
      <c r="D14" s="280">
        <v>200</v>
      </c>
    </row>
    <row r="15" spans="2:4" ht="33" customHeight="1" thickBot="1" x14ac:dyDescent="0.25">
      <c r="B15" s="44" t="s">
        <v>274</v>
      </c>
      <c r="C15" s="3" t="s">
        <v>275</v>
      </c>
      <c r="D15" s="280">
        <v>1260</v>
      </c>
    </row>
    <row r="16" spans="2:4" ht="33" customHeight="1" thickBot="1" x14ac:dyDescent="0.25">
      <c r="B16" s="44" t="s">
        <v>276</v>
      </c>
      <c r="C16" s="3" t="s">
        <v>277</v>
      </c>
      <c r="D16" s="280">
        <v>12100</v>
      </c>
    </row>
    <row r="17" spans="2:4" ht="33" customHeight="1" thickBot="1" x14ac:dyDescent="0.25">
      <c r="B17" s="44" t="s">
        <v>278</v>
      </c>
      <c r="C17" s="3" t="s">
        <v>279</v>
      </c>
      <c r="D17" s="280">
        <v>1241</v>
      </c>
    </row>
    <row r="18" spans="2:4" ht="33" customHeight="1" thickBot="1" x14ac:dyDescent="0.25">
      <c r="B18" s="44" t="s">
        <v>280</v>
      </c>
      <c r="C18" s="3" t="s">
        <v>281</v>
      </c>
      <c r="D18" s="280">
        <v>11332</v>
      </c>
    </row>
    <row r="19" spans="2:4" ht="33" customHeight="1" thickBot="1" x14ac:dyDescent="0.25">
      <c r="B19" s="44" t="s">
        <v>282</v>
      </c>
      <c r="C19" s="3" t="s">
        <v>283</v>
      </c>
      <c r="D19" s="280">
        <v>13467.9</v>
      </c>
    </row>
    <row r="20" spans="2:4" ht="39.950000000000003" customHeight="1" thickBot="1" x14ac:dyDescent="0.25">
      <c r="B20" s="96"/>
      <c r="C20" s="13" t="s">
        <v>284</v>
      </c>
      <c r="D20" s="313">
        <f>SUM(D13:D19)</f>
        <v>116553.9</v>
      </c>
    </row>
    <row r="21" spans="2:4" ht="60.75" customHeight="1" thickBot="1" x14ac:dyDescent="0.25">
      <c r="B21" s="131" t="s">
        <v>469</v>
      </c>
      <c r="C21" s="133" t="s">
        <v>450</v>
      </c>
      <c r="D21" s="281">
        <v>131867</v>
      </c>
    </row>
    <row r="22" spans="2:4" ht="132.75" thickBot="1" x14ac:dyDescent="0.25">
      <c r="B22" s="131" t="s">
        <v>470</v>
      </c>
      <c r="C22" s="349" t="s">
        <v>311</v>
      </c>
      <c r="D22" s="289">
        <v>29475.499</v>
      </c>
    </row>
    <row r="23" spans="2:4" ht="123.75" customHeight="1" thickBot="1" x14ac:dyDescent="0.25">
      <c r="B23" s="131" t="s">
        <v>534</v>
      </c>
      <c r="C23" s="173" t="s">
        <v>533</v>
      </c>
      <c r="D23" s="289">
        <v>21797.052</v>
      </c>
    </row>
    <row r="24" spans="2:4" ht="0.75" customHeight="1" thickBot="1" x14ac:dyDescent="0.25">
      <c r="B24" s="131" t="s">
        <v>467</v>
      </c>
      <c r="C24" s="173" t="s">
        <v>603</v>
      </c>
      <c r="D24" s="351"/>
    </row>
    <row r="25" spans="2:4" ht="69" hidden="1" customHeight="1" thickBot="1" x14ac:dyDescent="0.25">
      <c r="B25" s="131" t="s">
        <v>465</v>
      </c>
      <c r="C25" s="173" t="s">
        <v>532</v>
      </c>
      <c r="D25" s="289"/>
    </row>
    <row r="26" spans="2:4" ht="69" hidden="1" customHeight="1" thickBot="1" x14ac:dyDescent="0.25">
      <c r="B26" s="131" t="s">
        <v>602</v>
      </c>
      <c r="C26" s="173" t="s">
        <v>601</v>
      </c>
      <c r="D26" s="350"/>
    </row>
    <row r="27" spans="2:4" ht="116.25" hidden="1" customHeight="1" thickBot="1" x14ac:dyDescent="0.25">
      <c r="B27" s="131" t="s">
        <v>605</v>
      </c>
      <c r="C27" s="173" t="s">
        <v>604</v>
      </c>
      <c r="D27" s="350"/>
    </row>
    <row r="28" spans="2:4" ht="51" customHeight="1" thickBot="1" x14ac:dyDescent="0.25">
      <c r="B28" s="131" t="s">
        <v>472</v>
      </c>
      <c r="C28" s="173" t="s">
        <v>312</v>
      </c>
      <c r="D28" s="289">
        <v>1060.8399999999999</v>
      </c>
    </row>
    <row r="29" spans="2:4" ht="33.75" customHeight="1" thickBot="1" x14ac:dyDescent="0.25">
      <c r="B29" s="132" t="s">
        <v>493</v>
      </c>
      <c r="C29" s="3" t="s">
        <v>285</v>
      </c>
      <c r="D29" s="104">
        <v>551032.21</v>
      </c>
    </row>
    <row r="30" spans="2:4" ht="34.5" customHeight="1" thickBot="1" x14ac:dyDescent="0.25">
      <c r="B30" s="96"/>
      <c r="C30" s="13" t="s">
        <v>286</v>
      </c>
      <c r="D30" s="352">
        <f>SUM(D21:D29)</f>
        <v>735232.60100000002</v>
      </c>
    </row>
    <row r="31" spans="2:4" ht="72.75" customHeight="1" thickBot="1" x14ac:dyDescent="0.25">
      <c r="B31" s="362" t="s">
        <v>480</v>
      </c>
      <c r="C31" s="1" t="s">
        <v>645</v>
      </c>
      <c r="D31" s="378">
        <v>10606</v>
      </c>
    </row>
    <row r="32" spans="2:4" ht="33" customHeight="1" thickBot="1" x14ac:dyDescent="0.25">
      <c r="B32" s="96"/>
      <c r="C32" s="13" t="s">
        <v>287</v>
      </c>
      <c r="D32" s="352">
        <f>SUM(D20+D30+D31)</f>
        <v>862392.50100000005</v>
      </c>
    </row>
  </sheetData>
  <mergeCells count="7">
    <mergeCell ref="B9:D9"/>
    <mergeCell ref="B1:D1"/>
    <mergeCell ref="B2:D2"/>
    <mergeCell ref="B3:D3"/>
    <mergeCell ref="B4:D4"/>
    <mergeCell ref="B7:D7"/>
    <mergeCell ref="B6:D6"/>
  </mergeCells>
  <pageMargins left="0.70866141732283472" right="0.70866141732283472" top="0.35433070866141736" bottom="0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J261"/>
  <sheetViews>
    <sheetView workbookViewId="0">
      <selection activeCell="L11" sqref="L11"/>
    </sheetView>
  </sheetViews>
  <sheetFormatPr defaultRowHeight="12.75" x14ac:dyDescent="0.2"/>
  <cols>
    <col min="1" max="1" width="39" customWidth="1"/>
    <col min="2" max="2" width="5.42578125" customWidth="1"/>
    <col min="3" max="3" width="4.85546875" customWidth="1"/>
    <col min="4" max="4" width="15.85546875" customWidth="1"/>
    <col min="5" max="5" width="5.5703125" customWidth="1"/>
    <col min="6" max="6" width="16.5703125" customWidth="1"/>
    <col min="7" max="7" width="16.7109375" customWidth="1"/>
    <col min="10" max="10" width="10.42578125" bestFit="1" customWidth="1"/>
  </cols>
  <sheetData>
    <row r="4" spans="1:7" ht="15.75" x14ac:dyDescent="0.2">
      <c r="A4" s="400" t="s">
        <v>356</v>
      </c>
      <c r="B4" s="400"/>
      <c r="C4" s="400"/>
      <c r="D4" s="400"/>
      <c r="E4" s="400"/>
      <c r="F4" s="400"/>
      <c r="G4" s="400"/>
    </row>
    <row r="5" spans="1:7" ht="15.75" x14ac:dyDescent="0.2">
      <c r="A5" s="400" t="s">
        <v>179</v>
      </c>
      <c r="B5" s="400"/>
      <c r="C5" s="400"/>
      <c r="D5" s="400"/>
      <c r="E5" s="400"/>
      <c r="F5" s="400"/>
      <c r="G5" s="400"/>
    </row>
    <row r="6" spans="1:7" ht="15.75" x14ac:dyDescent="0.2">
      <c r="A6" s="400" t="s">
        <v>180</v>
      </c>
      <c r="B6" s="400"/>
      <c r="C6" s="400"/>
      <c r="D6" s="400"/>
      <c r="E6" s="400"/>
      <c r="F6" s="400"/>
      <c r="G6" s="400"/>
    </row>
    <row r="7" spans="1:7" ht="15.75" x14ac:dyDescent="0.2">
      <c r="A7" s="400" t="s">
        <v>674</v>
      </c>
      <c r="B7" s="400"/>
      <c r="C7" s="400"/>
      <c r="D7" s="400"/>
      <c r="E7" s="400"/>
      <c r="F7" s="400"/>
      <c r="G7" s="400"/>
    </row>
    <row r="8" spans="1:7" ht="15.75" x14ac:dyDescent="0.2">
      <c r="A8" s="36"/>
    </row>
    <row r="9" spans="1:7" ht="15.75" x14ac:dyDescent="0.2">
      <c r="A9" s="406" t="s">
        <v>181</v>
      </c>
      <c r="B9" s="406"/>
      <c r="C9" s="406"/>
      <c r="D9" s="406"/>
      <c r="E9" s="406"/>
      <c r="F9" s="406"/>
    </row>
    <row r="10" spans="1:7" ht="48.75" customHeight="1" x14ac:dyDescent="0.2">
      <c r="A10" s="487" t="s">
        <v>598</v>
      </c>
      <c r="B10" s="487"/>
      <c r="C10" s="487"/>
      <c r="D10" s="487"/>
      <c r="E10" s="487"/>
      <c r="F10" s="487"/>
    </row>
    <row r="11" spans="1:7" ht="15.75" x14ac:dyDescent="0.2">
      <c r="A11" s="400"/>
      <c r="B11" s="400"/>
      <c r="C11" s="400"/>
      <c r="D11" s="400"/>
      <c r="E11" s="400"/>
      <c r="F11" s="400"/>
    </row>
    <row r="12" spans="1:7" ht="16.5" thickBot="1" x14ac:dyDescent="0.25">
      <c r="A12" s="480" t="s">
        <v>182</v>
      </c>
      <c r="B12" s="480"/>
      <c r="C12" s="480"/>
      <c r="D12" s="480"/>
      <c r="E12" s="480"/>
      <c r="F12" s="480"/>
    </row>
    <row r="13" spans="1:7" ht="15.75" x14ac:dyDescent="0.2">
      <c r="A13" s="271" t="s">
        <v>183</v>
      </c>
      <c r="B13" s="469" t="s">
        <v>1</v>
      </c>
      <c r="C13" s="469" t="s">
        <v>2</v>
      </c>
      <c r="D13" s="469" t="s">
        <v>3</v>
      </c>
      <c r="E13" s="469" t="s">
        <v>4</v>
      </c>
      <c r="F13" s="469">
        <v>2024</v>
      </c>
      <c r="G13" s="469">
        <v>2025</v>
      </c>
    </row>
    <row r="14" spans="1:7" ht="16.5" thickBot="1" x14ac:dyDescent="0.25">
      <c r="A14" s="272" t="s">
        <v>184</v>
      </c>
      <c r="B14" s="470"/>
      <c r="C14" s="470"/>
      <c r="D14" s="470"/>
      <c r="E14" s="470"/>
      <c r="F14" s="470"/>
      <c r="G14" s="470"/>
    </row>
    <row r="15" spans="1:7" ht="16.5" thickBot="1" x14ac:dyDescent="0.25">
      <c r="A15" s="272">
        <v>1</v>
      </c>
      <c r="B15" s="1">
        <v>2</v>
      </c>
      <c r="C15" s="1">
        <v>3</v>
      </c>
      <c r="D15" s="1">
        <v>4</v>
      </c>
      <c r="E15" s="1">
        <v>5</v>
      </c>
      <c r="F15" s="1">
        <v>8</v>
      </c>
      <c r="G15" s="1">
        <v>8</v>
      </c>
    </row>
    <row r="16" spans="1:7" ht="30.75" thickBot="1" x14ac:dyDescent="0.25">
      <c r="A16" s="230" t="s">
        <v>6</v>
      </c>
      <c r="B16" s="231" t="s">
        <v>76</v>
      </c>
      <c r="C16" s="232"/>
      <c r="D16" s="233"/>
      <c r="E16" s="233"/>
      <c r="F16" s="234">
        <f>SUM(F17+F23+F50+F66+F68+F46)</f>
        <v>27107.200000000001</v>
      </c>
      <c r="G16" s="234">
        <f>SUM(G17+G23+G50+G66+G68+G46)</f>
        <v>28928.880000000001</v>
      </c>
    </row>
    <row r="17" spans="1:7" ht="26.25" thickBot="1" x14ac:dyDescent="0.25">
      <c r="A17" s="235" t="s">
        <v>185</v>
      </c>
      <c r="B17" s="231" t="s">
        <v>76</v>
      </c>
      <c r="C17" s="236" t="s">
        <v>117</v>
      </c>
      <c r="D17" s="233"/>
      <c r="E17" s="233"/>
      <c r="F17" s="180">
        <f>SUM(F21:F22)</f>
        <v>1534</v>
      </c>
      <c r="G17" s="180">
        <f>SUM(G21:G22)</f>
        <v>1534</v>
      </c>
    </row>
    <row r="18" spans="1:7" ht="32.25" thickBot="1" x14ac:dyDescent="0.25">
      <c r="A18" s="39" t="s">
        <v>186</v>
      </c>
      <c r="B18" s="45" t="s">
        <v>76</v>
      </c>
      <c r="C18" s="45" t="s">
        <v>117</v>
      </c>
      <c r="D18" s="270">
        <v>88</v>
      </c>
      <c r="E18" s="47"/>
      <c r="F18" s="3">
        <f>SUM(F21:F22)</f>
        <v>1534</v>
      </c>
      <c r="G18" s="3">
        <f>SUM(G21:G22)</f>
        <v>1534</v>
      </c>
    </row>
    <row r="19" spans="1:7" ht="16.5" thickBot="1" x14ac:dyDescent="0.25">
      <c r="A19" s="237" t="s">
        <v>8</v>
      </c>
      <c r="B19" s="231" t="s">
        <v>76</v>
      </c>
      <c r="C19" s="236" t="s">
        <v>117</v>
      </c>
      <c r="D19" s="200" t="s">
        <v>187</v>
      </c>
      <c r="E19" s="233"/>
      <c r="F19" s="189">
        <f>SUM(F21:F22)</f>
        <v>1534</v>
      </c>
      <c r="G19" s="189">
        <f>SUM(G21:G22)</f>
        <v>1534</v>
      </c>
    </row>
    <row r="20" spans="1:7" ht="30.75" thickBot="1" x14ac:dyDescent="0.25">
      <c r="A20" s="187" t="s">
        <v>188</v>
      </c>
      <c r="B20" s="45" t="s">
        <v>76</v>
      </c>
      <c r="C20" s="45" t="s">
        <v>117</v>
      </c>
      <c r="D20" s="270" t="s">
        <v>189</v>
      </c>
      <c r="E20" s="47"/>
      <c r="F20" s="3">
        <f>SUM(F21:F22)</f>
        <v>1534</v>
      </c>
      <c r="G20" s="3">
        <f>SUM(G21:G22)</f>
        <v>1534</v>
      </c>
    </row>
    <row r="21" spans="1:7" ht="30.75" thickBot="1" x14ac:dyDescent="0.25">
      <c r="A21" s="238" t="s">
        <v>514</v>
      </c>
      <c r="B21" s="45" t="s">
        <v>76</v>
      </c>
      <c r="C21" s="45" t="s">
        <v>117</v>
      </c>
      <c r="D21" s="270" t="s">
        <v>189</v>
      </c>
      <c r="E21" s="270">
        <v>121</v>
      </c>
      <c r="F21" s="3">
        <v>1178</v>
      </c>
      <c r="G21" s="3">
        <v>1178</v>
      </c>
    </row>
    <row r="22" spans="1:7" ht="45.75" thickBot="1" x14ac:dyDescent="0.25">
      <c r="A22" s="187" t="s">
        <v>515</v>
      </c>
      <c r="B22" s="45" t="s">
        <v>76</v>
      </c>
      <c r="C22" s="45" t="s">
        <v>117</v>
      </c>
      <c r="D22" s="270" t="s">
        <v>189</v>
      </c>
      <c r="E22" s="270">
        <v>129</v>
      </c>
      <c r="F22" s="3">
        <v>356</v>
      </c>
      <c r="G22" s="3">
        <v>356</v>
      </c>
    </row>
    <row r="23" spans="1:7" ht="28.5" customHeight="1" thickBot="1" x14ac:dyDescent="0.25">
      <c r="A23" s="235" t="s">
        <v>11</v>
      </c>
      <c r="B23" s="231" t="s">
        <v>76</v>
      </c>
      <c r="C23" s="231" t="s">
        <v>73</v>
      </c>
      <c r="D23" s="233"/>
      <c r="E23" s="233"/>
      <c r="F23" s="252">
        <f>SUM(F24+F36)</f>
        <v>17717</v>
      </c>
      <c r="G23" s="252">
        <f>SUM(G24+G36)</f>
        <v>19547</v>
      </c>
    </row>
    <row r="24" spans="1:7" ht="32.25" thickBot="1" x14ac:dyDescent="0.25">
      <c r="A24" s="239" t="s">
        <v>190</v>
      </c>
      <c r="B24" s="231" t="s">
        <v>76</v>
      </c>
      <c r="C24" s="231" t="s">
        <v>73</v>
      </c>
      <c r="D24" s="240" t="s">
        <v>191</v>
      </c>
      <c r="E24" s="241"/>
      <c r="F24" s="252">
        <f>SUM(F26:F35)</f>
        <v>16903</v>
      </c>
      <c r="G24" s="252">
        <f>SUM(G26:G35)</f>
        <v>18703</v>
      </c>
    </row>
    <row r="25" spans="1:7" ht="30.75" thickBot="1" x14ac:dyDescent="0.25">
      <c r="A25" s="187" t="s">
        <v>188</v>
      </c>
      <c r="B25" s="45" t="s">
        <v>76</v>
      </c>
      <c r="C25" s="45" t="s">
        <v>73</v>
      </c>
      <c r="D25" s="270" t="s">
        <v>192</v>
      </c>
      <c r="E25" s="47"/>
      <c r="F25" s="66">
        <v>14762</v>
      </c>
      <c r="G25" s="66">
        <v>14762</v>
      </c>
    </row>
    <row r="26" spans="1:7" ht="45.75" thickBot="1" x14ac:dyDescent="0.25">
      <c r="A26" s="187" t="s">
        <v>193</v>
      </c>
      <c r="B26" s="45" t="s">
        <v>76</v>
      </c>
      <c r="C26" s="45" t="s">
        <v>73</v>
      </c>
      <c r="D26" s="270" t="s">
        <v>192</v>
      </c>
      <c r="E26" s="270">
        <v>121</v>
      </c>
      <c r="F26" s="66">
        <v>9200</v>
      </c>
      <c r="G26" s="66">
        <v>9200</v>
      </c>
    </row>
    <row r="27" spans="1:7" ht="29.25" customHeight="1" thickBot="1" x14ac:dyDescent="0.25">
      <c r="A27" s="185" t="s">
        <v>206</v>
      </c>
      <c r="B27" s="45" t="s">
        <v>76</v>
      </c>
      <c r="C27" s="45" t="s">
        <v>73</v>
      </c>
      <c r="D27" s="270" t="s">
        <v>192</v>
      </c>
      <c r="E27" s="270">
        <v>122</v>
      </c>
      <c r="F27" s="66">
        <v>280</v>
      </c>
      <c r="G27" s="66">
        <v>280</v>
      </c>
    </row>
    <row r="28" spans="1:7" ht="60.75" hidden="1" thickBot="1" x14ac:dyDescent="0.25">
      <c r="A28" s="185" t="s">
        <v>494</v>
      </c>
      <c r="B28" s="45" t="s">
        <v>76</v>
      </c>
      <c r="C28" s="45" t="s">
        <v>73</v>
      </c>
      <c r="D28" s="270" t="s">
        <v>192</v>
      </c>
      <c r="E28" s="270">
        <v>123</v>
      </c>
      <c r="F28" s="66"/>
      <c r="G28" s="66"/>
    </row>
    <row r="29" spans="1:7" ht="45.75" thickBot="1" x14ac:dyDescent="0.25">
      <c r="A29" s="187" t="s">
        <v>516</v>
      </c>
      <c r="B29" s="45" t="s">
        <v>76</v>
      </c>
      <c r="C29" s="45" t="s">
        <v>73</v>
      </c>
      <c r="D29" s="270" t="s">
        <v>192</v>
      </c>
      <c r="E29" s="270">
        <v>129</v>
      </c>
      <c r="F29" s="66">
        <v>2778</v>
      </c>
      <c r="G29" s="66">
        <v>2778</v>
      </c>
    </row>
    <row r="30" spans="1:7" ht="30.75" thickBot="1" x14ac:dyDescent="0.25">
      <c r="A30" s="242" t="s">
        <v>517</v>
      </c>
      <c r="B30" s="45" t="s">
        <v>76</v>
      </c>
      <c r="C30" s="45" t="s">
        <v>73</v>
      </c>
      <c r="D30" s="270" t="s">
        <v>192</v>
      </c>
      <c r="E30" s="270">
        <v>243</v>
      </c>
      <c r="F30" s="66">
        <v>0</v>
      </c>
      <c r="G30" s="66">
        <v>0</v>
      </c>
    </row>
    <row r="31" spans="1:7" ht="30.75" thickBot="1" x14ac:dyDescent="0.25">
      <c r="A31" s="187" t="s">
        <v>13</v>
      </c>
      <c r="B31" s="45" t="s">
        <v>76</v>
      </c>
      <c r="C31" s="45" t="s">
        <v>73</v>
      </c>
      <c r="D31" s="270" t="s">
        <v>192</v>
      </c>
      <c r="E31" s="270">
        <v>244</v>
      </c>
      <c r="F31" s="66">
        <v>2509</v>
      </c>
      <c r="G31" s="66">
        <v>4309</v>
      </c>
    </row>
    <row r="32" spans="1:7" ht="0.75" customHeight="1" thickBot="1" x14ac:dyDescent="0.25">
      <c r="A32" s="187" t="s">
        <v>495</v>
      </c>
      <c r="B32" s="45" t="s">
        <v>76</v>
      </c>
      <c r="C32" s="45" t="s">
        <v>73</v>
      </c>
      <c r="D32" s="270" t="s">
        <v>192</v>
      </c>
      <c r="E32" s="270">
        <v>350</v>
      </c>
      <c r="F32" s="66">
        <v>0</v>
      </c>
      <c r="G32" s="66">
        <v>0</v>
      </c>
    </row>
    <row r="33" spans="1:7" ht="16.5" hidden="1" thickBot="1" x14ac:dyDescent="0.25">
      <c r="A33" s="187" t="s">
        <v>454</v>
      </c>
      <c r="B33" s="45" t="s">
        <v>76</v>
      </c>
      <c r="C33" s="45" t="s">
        <v>73</v>
      </c>
      <c r="D33" s="270" t="s">
        <v>192</v>
      </c>
      <c r="E33" s="270">
        <v>360</v>
      </c>
      <c r="F33" s="66">
        <v>0</v>
      </c>
      <c r="G33" s="66">
        <v>0</v>
      </c>
    </row>
    <row r="34" spans="1:7" ht="16.5" thickBot="1" x14ac:dyDescent="0.25">
      <c r="A34" s="39" t="s">
        <v>562</v>
      </c>
      <c r="B34" s="45" t="s">
        <v>76</v>
      </c>
      <c r="C34" s="45" t="s">
        <v>73</v>
      </c>
      <c r="D34" s="333" t="s">
        <v>192</v>
      </c>
      <c r="E34" s="333">
        <v>247</v>
      </c>
      <c r="F34" s="66">
        <v>440</v>
      </c>
      <c r="G34" s="66">
        <v>440</v>
      </c>
    </row>
    <row r="35" spans="1:7" ht="32.25" thickBot="1" x14ac:dyDescent="0.25">
      <c r="A35" s="275" t="s">
        <v>48</v>
      </c>
      <c r="B35" s="45" t="s">
        <v>76</v>
      </c>
      <c r="C35" s="45" t="s">
        <v>73</v>
      </c>
      <c r="D35" s="270" t="s">
        <v>192</v>
      </c>
      <c r="E35" s="270">
        <v>850</v>
      </c>
      <c r="F35" s="66">
        <v>1696</v>
      </c>
      <c r="G35" s="66">
        <v>1696</v>
      </c>
    </row>
    <row r="36" spans="1:7" ht="48" thickBot="1" x14ac:dyDescent="0.25">
      <c r="A36" s="178" t="s">
        <v>194</v>
      </c>
      <c r="B36" s="231" t="s">
        <v>76</v>
      </c>
      <c r="C36" s="231" t="s">
        <v>73</v>
      </c>
      <c r="D36" s="200">
        <v>99</v>
      </c>
      <c r="E36" s="233"/>
      <c r="F36" s="265">
        <f>SUM(F37+F41)</f>
        <v>814</v>
      </c>
      <c r="G36" s="265">
        <f>SUM(G37+G41)</f>
        <v>844</v>
      </c>
    </row>
    <row r="37" spans="1:7" ht="95.25" thickBot="1" x14ac:dyDescent="0.25">
      <c r="A37" s="178" t="s">
        <v>195</v>
      </c>
      <c r="B37" s="231" t="s">
        <v>76</v>
      </c>
      <c r="C37" s="231" t="s">
        <v>73</v>
      </c>
      <c r="D37" s="240" t="s">
        <v>196</v>
      </c>
      <c r="E37" s="233"/>
      <c r="F37" s="252">
        <f>SUM(F38:F40)</f>
        <v>407</v>
      </c>
      <c r="G37" s="252">
        <f>SUM(G38:G40)</f>
        <v>422</v>
      </c>
    </row>
    <row r="38" spans="1:7" ht="48" thickBot="1" x14ac:dyDescent="0.25">
      <c r="A38" s="39" t="s">
        <v>15</v>
      </c>
      <c r="B38" s="45" t="s">
        <v>76</v>
      </c>
      <c r="C38" s="45" t="s">
        <v>73</v>
      </c>
      <c r="D38" s="270" t="s">
        <v>196</v>
      </c>
      <c r="E38" s="270">
        <v>121</v>
      </c>
      <c r="F38" s="66">
        <v>297</v>
      </c>
      <c r="G38" s="66">
        <v>306</v>
      </c>
    </row>
    <row r="39" spans="1:7" ht="79.5" thickBot="1" x14ac:dyDescent="0.25">
      <c r="A39" s="39" t="s">
        <v>10</v>
      </c>
      <c r="B39" s="45" t="s">
        <v>76</v>
      </c>
      <c r="C39" s="45" t="s">
        <v>73</v>
      </c>
      <c r="D39" s="270" t="s">
        <v>196</v>
      </c>
      <c r="E39" s="270">
        <v>129</v>
      </c>
      <c r="F39" s="66">
        <v>90</v>
      </c>
      <c r="G39" s="66">
        <v>92</v>
      </c>
    </row>
    <row r="40" spans="1:7" ht="32.25" thickBot="1" x14ac:dyDescent="0.25">
      <c r="A40" s="39" t="s">
        <v>13</v>
      </c>
      <c r="B40" s="45" t="s">
        <v>76</v>
      </c>
      <c r="C40" s="45" t="s">
        <v>73</v>
      </c>
      <c r="D40" s="270" t="s">
        <v>196</v>
      </c>
      <c r="E40" s="270">
        <v>244</v>
      </c>
      <c r="F40" s="66">
        <v>20</v>
      </c>
      <c r="G40" s="66">
        <v>24</v>
      </c>
    </row>
    <row r="41" spans="1:7" ht="78.75" x14ac:dyDescent="0.2">
      <c r="A41" s="243" t="s">
        <v>261</v>
      </c>
      <c r="B41" s="472" t="s">
        <v>76</v>
      </c>
      <c r="C41" s="472" t="s">
        <v>73</v>
      </c>
      <c r="D41" s="474" t="s">
        <v>197</v>
      </c>
      <c r="E41" s="476"/>
      <c r="F41" s="478">
        <f>SUM(F43:F45)</f>
        <v>407</v>
      </c>
      <c r="G41" s="478">
        <f>SUM(G43:G45)</f>
        <v>422</v>
      </c>
    </row>
    <row r="42" spans="1:7" ht="32.25" thickBot="1" x14ac:dyDescent="0.25">
      <c r="A42" s="178" t="s">
        <v>262</v>
      </c>
      <c r="B42" s="473"/>
      <c r="C42" s="473"/>
      <c r="D42" s="475"/>
      <c r="E42" s="477"/>
      <c r="F42" s="479"/>
      <c r="G42" s="479"/>
    </row>
    <row r="43" spans="1:7" ht="48" thickBot="1" x14ac:dyDescent="0.25">
      <c r="A43" s="39" t="s">
        <v>15</v>
      </c>
      <c r="B43" s="45" t="s">
        <v>76</v>
      </c>
      <c r="C43" s="45" t="s">
        <v>73</v>
      </c>
      <c r="D43" s="270" t="s">
        <v>197</v>
      </c>
      <c r="E43" s="270">
        <v>121</v>
      </c>
      <c r="F43" s="266">
        <v>297</v>
      </c>
      <c r="G43" s="266">
        <v>306</v>
      </c>
    </row>
    <row r="44" spans="1:7" ht="79.5" thickBot="1" x14ac:dyDescent="0.25">
      <c r="A44" s="39" t="s">
        <v>10</v>
      </c>
      <c r="B44" s="45" t="s">
        <v>76</v>
      </c>
      <c r="C44" s="45" t="s">
        <v>73</v>
      </c>
      <c r="D44" s="270" t="s">
        <v>197</v>
      </c>
      <c r="E44" s="270">
        <v>129</v>
      </c>
      <c r="F44" s="266">
        <v>90</v>
      </c>
      <c r="G44" s="266">
        <v>92</v>
      </c>
    </row>
    <row r="45" spans="1:7" ht="32.25" thickBot="1" x14ac:dyDescent="0.25">
      <c r="A45" s="39" t="s">
        <v>13</v>
      </c>
      <c r="B45" s="45" t="s">
        <v>76</v>
      </c>
      <c r="C45" s="45" t="s">
        <v>73</v>
      </c>
      <c r="D45" s="270" t="s">
        <v>197</v>
      </c>
      <c r="E45" s="270">
        <v>244</v>
      </c>
      <c r="F45" s="266">
        <v>20</v>
      </c>
      <c r="G45" s="266">
        <v>24</v>
      </c>
    </row>
    <row r="46" spans="1:7" ht="16.5" thickBot="1" x14ac:dyDescent="0.3">
      <c r="A46" s="188" t="s">
        <v>370</v>
      </c>
      <c r="B46" s="231" t="s">
        <v>76</v>
      </c>
      <c r="C46" s="231" t="s">
        <v>74</v>
      </c>
      <c r="D46" s="200"/>
      <c r="E46" s="200"/>
      <c r="F46" s="267">
        <v>9.3000000000000007</v>
      </c>
      <c r="G46" s="267">
        <v>0.98</v>
      </c>
    </row>
    <row r="47" spans="1:7" ht="48" thickBot="1" x14ac:dyDescent="0.3">
      <c r="A47" s="50" t="s">
        <v>194</v>
      </c>
      <c r="B47" s="45" t="s">
        <v>76</v>
      </c>
      <c r="C47" s="45" t="s">
        <v>74</v>
      </c>
      <c r="D47" s="270">
        <v>99</v>
      </c>
      <c r="E47" s="270"/>
      <c r="F47" s="266">
        <v>9.3000000000000007</v>
      </c>
      <c r="G47" s="266">
        <v>0.98</v>
      </c>
    </row>
    <row r="48" spans="1:7" ht="95.25" thickBot="1" x14ac:dyDescent="0.3">
      <c r="A48" s="91" t="s">
        <v>371</v>
      </c>
      <c r="B48" s="45" t="s">
        <v>76</v>
      </c>
      <c r="C48" s="45" t="s">
        <v>74</v>
      </c>
      <c r="D48" s="270" t="s">
        <v>372</v>
      </c>
      <c r="E48" s="270"/>
      <c r="F48" s="266">
        <v>9.3000000000000007</v>
      </c>
      <c r="G48" s="266">
        <v>0.98</v>
      </c>
    </row>
    <row r="49" spans="1:7" ht="32.25" thickBot="1" x14ac:dyDescent="0.3">
      <c r="A49" s="50" t="s">
        <v>13</v>
      </c>
      <c r="B49" s="45" t="s">
        <v>76</v>
      </c>
      <c r="C49" s="45" t="s">
        <v>74</v>
      </c>
      <c r="D49" s="270" t="s">
        <v>372</v>
      </c>
      <c r="E49" s="270">
        <v>244</v>
      </c>
      <c r="F49" s="266">
        <v>9.3000000000000007</v>
      </c>
      <c r="G49" s="266">
        <v>0.98</v>
      </c>
    </row>
    <row r="50" spans="1:7" ht="48" thickBot="1" x14ac:dyDescent="0.25">
      <c r="A50" s="178" t="s">
        <v>198</v>
      </c>
      <c r="B50" s="231" t="s">
        <v>76</v>
      </c>
      <c r="C50" s="231" t="s">
        <v>114</v>
      </c>
      <c r="D50" s="233"/>
      <c r="E50" s="233"/>
      <c r="F50" s="191">
        <f>SUM(F51+F58)</f>
        <v>5412</v>
      </c>
      <c r="G50" s="191">
        <f>SUM(G51+G58)</f>
        <v>5412</v>
      </c>
    </row>
    <row r="51" spans="1:7" ht="32.25" thickBot="1" x14ac:dyDescent="0.25">
      <c r="A51" s="178" t="s">
        <v>18</v>
      </c>
      <c r="B51" s="231" t="s">
        <v>76</v>
      </c>
      <c r="C51" s="231" t="s">
        <v>114</v>
      </c>
      <c r="D51" s="240">
        <v>93</v>
      </c>
      <c r="E51" s="241"/>
      <c r="F51" s="180">
        <f>SUM(F54:F57)</f>
        <v>707</v>
      </c>
      <c r="G51" s="180">
        <f>SUM(G54:G57)</f>
        <v>707</v>
      </c>
    </row>
    <row r="52" spans="1:7" ht="32.25" thickBot="1" x14ac:dyDescent="0.25">
      <c r="A52" s="275" t="s">
        <v>199</v>
      </c>
      <c r="B52" s="45" t="s">
        <v>76</v>
      </c>
      <c r="C52" s="45" t="s">
        <v>114</v>
      </c>
      <c r="D52" s="270" t="s">
        <v>200</v>
      </c>
      <c r="E52" s="47"/>
      <c r="F52" s="3">
        <v>707</v>
      </c>
      <c r="G52" s="3">
        <v>707</v>
      </c>
    </row>
    <row r="53" spans="1:7" ht="48" thickBot="1" x14ac:dyDescent="0.25">
      <c r="A53" s="39" t="s">
        <v>188</v>
      </c>
      <c r="B53" s="45" t="s">
        <v>76</v>
      </c>
      <c r="C53" s="45" t="s">
        <v>114</v>
      </c>
      <c r="D53" s="270" t="s">
        <v>201</v>
      </c>
      <c r="E53" s="47"/>
      <c r="F53" s="3">
        <v>707</v>
      </c>
      <c r="G53" s="3">
        <v>707</v>
      </c>
    </row>
    <row r="54" spans="1:7" ht="48" thickBot="1" x14ac:dyDescent="0.25">
      <c r="A54" s="39" t="s">
        <v>9</v>
      </c>
      <c r="B54" s="45" t="s">
        <v>76</v>
      </c>
      <c r="C54" s="45" t="s">
        <v>114</v>
      </c>
      <c r="D54" s="270" t="s">
        <v>201</v>
      </c>
      <c r="E54" s="270">
        <v>121</v>
      </c>
      <c r="F54" s="3">
        <v>482</v>
      </c>
      <c r="G54" s="3">
        <v>482</v>
      </c>
    </row>
    <row r="55" spans="1:7" ht="30.75" thickBot="1" x14ac:dyDescent="0.25">
      <c r="A55" s="185" t="s">
        <v>206</v>
      </c>
      <c r="B55" s="45" t="s">
        <v>76</v>
      </c>
      <c r="C55" s="45" t="s">
        <v>114</v>
      </c>
      <c r="D55" s="333" t="s">
        <v>201</v>
      </c>
      <c r="E55" s="333">
        <v>122</v>
      </c>
      <c r="F55" s="3">
        <v>29</v>
      </c>
      <c r="G55" s="3">
        <v>29</v>
      </c>
    </row>
    <row r="56" spans="1:7" ht="79.5" thickBot="1" x14ac:dyDescent="0.25">
      <c r="A56" s="39" t="s">
        <v>10</v>
      </c>
      <c r="B56" s="45" t="s">
        <v>76</v>
      </c>
      <c r="C56" s="45" t="s">
        <v>114</v>
      </c>
      <c r="D56" s="270" t="s">
        <v>201</v>
      </c>
      <c r="E56" s="270">
        <v>129</v>
      </c>
      <c r="F56" s="3">
        <v>146</v>
      </c>
      <c r="G56" s="3">
        <v>146</v>
      </c>
    </row>
    <row r="57" spans="1:7" ht="32.25" thickBot="1" x14ac:dyDescent="0.3">
      <c r="A57" s="50" t="s">
        <v>13</v>
      </c>
      <c r="B57" s="45" t="s">
        <v>76</v>
      </c>
      <c r="C57" s="45" t="s">
        <v>114</v>
      </c>
      <c r="D57" s="270" t="s">
        <v>201</v>
      </c>
      <c r="E57" s="270">
        <v>244</v>
      </c>
      <c r="F57" s="3">
        <v>50</v>
      </c>
      <c r="G57" s="3">
        <v>50</v>
      </c>
    </row>
    <row r="58" spans="1:7" ht="32.25" thickBot="1" x14ac:dyDescent="0.25">
      <c r="A58" s="178" t="s">
        <v>202</v>
      </c>
      <c r="B58" s="231" t="s">
        <v>76</v>
      </c>
      <c r="C58" s="231" t="s">
        <v>114</v>
      </c>
      <c r="D58" s="240">
        <v>99</v>
      </c>
      <c r="E58" s="233"/>
      <c r="F58" s="180">
        <f>SUM(F60:F65)</f>
        <v>4705</v>
      </c>
      <c r="G58" s="180">
        <f>SUM(G60:G65)</f>
        <v>4705</v>
      </c>
    </row>
    <row r="59" spans="1:7" ht="32.25" thickBot="1" x14ac:dyDescent="0.25">
      <c r="A59" s="39" t="s">
        <v>203</v>
      </c>
      <c r="B59" s="45" t="s">
        <v>76</v>
      </c>
      <c r="C59" s="45" t="s">
        <v>114</v>
      </c>
      <c r="D59" s="270" t="s">
        <v>204</v>
      </c>
      <c r="E59" s="47"/>
      <c r="F59" s="3">
        <v>4705</v>
      </c>
      <c r="G59" s="3">
        <v>4705</v>
      </c>
    </row>
    <row r="60" spans="1:7" ht="48" thickBot="1" x14ac:dyDescent="0.25">
      <c r="A60" s="39" t="s">
        <v>9</v>
      </c>
      <c r="B60" s="45" t="s">
        <v>76</v>
      </c>
      <c r="C60" s="45" t="s">
        <v>114</v>
      </c>
      <c r="D60" s="270" t="s">
        <v>205</v>
      </c>
      <c r="E60" s="270">
        <v>121</v>
      </c>
      <c r="F60" s="3">
        <v>3200</v>
      </c>
      <c r="G60" s="3">
        <v>3200</v>
      </c>
    </row>
    <row r="61" spans="1:7" ht="32.25" thickBot="1" x14ac:dyDescent="0.25">
      <c r="A61" s="5" t="s">
        <v>206</v>
      </c>
      <c r="B61" s="45" t="s">
        <v>76</v>
      </c>
      <c r="C61" s="45" t="s">
        <v>114</v>
      </c>
      <c r="D61" s="270" t="s">
        <v>205</v>
      </c>
      <c r="E61" s="270">
        <v>122</v>
      </c>
      <c r="F61" s="3">
        <v>30</v>
      </c>
      <c r="G61" s="3">
        <v>30</v>
      </c>
    </row>
    <row r="62" spans="1:7" ht="79.5" thickBot="1" x14ac:dyDescent="0.25">
      <c r="A62" s="39" t="s">
        <v>10</v>
      </c>
      <c r="B62" s="45" t="s">
        <v>76</v>
      </c>
      <c r="C62" s="45" t="s">
        <v>114</v>
      </c>
      <c r="D62" s="270" t="s">
        <v>205</v>
      </c>
      <c r="E62" s="270">
        <v>129</v>
      </c>
      <c r="F62" s="3">
        <v>966</v>
      </c>
      <c r="G62" s="3">
        <v>966</v>
      </c>
    </row>
    <row r="63" spans="1:7" ht="32.25" thickBot="1" x14ac:dyDescent="0.25">
      <c r="A63" s="39" t="s">
        <v>207</v>
      </c>
      <c r="B63" s="45" t="s">
        <v>76</v>
      </c>
      <c r="C63" s="45" t="s">
        <v>114</v>
      </c>
      <c r="D63" s="270" t="s">
        <v>205</v>
      </c>
      <c r="E63" s="270">
        <v>244</v>
      </c>
      <c r="F63" s="3">
        <v>377</v>
      </c>
      <c r="G63" s="3">
        <v>377</v>
      </c>
    </row>
    <row r="64" spans="1:7" ht="16.5" thickBot="1" x14ac:dyDescent="0.25">
      <c r="A64" s="39" t="s">
        <v>562</v>
      </c>
      <c r="B64" s="45" t="s">
        <v>76</v>
      </c>
      <c r="C64" s="45" t="s">
        <v>114</v>
      </c>
      <c r="D64" s="333" t="s">
        <v>205</v>
      </c>
      <c r="E64" s="333">
        <v>247</v>
      </c>
      <c r="F64" s="3">
        <v>114</v>
      </c>
      <c r="G64" s="3">
        <v>114</v>
      </c>
    </row>
    <row r="65" spans="1:7" ht="32.25" thickBot="1" x14ac:dyDescent="0.25">
      <c r="A65" s="275" t="s">
        <v>48</v>
      </c>
      <c r="B65" s="45" t="s">
        <v>76</v>
      </c>
      <c r="C65" s="45" t="s">
        <v>114</v>
      </c>
      <c r="D65" s="270" t="s">
        <v>205</v>
      </c>
      <c r="E65" s="270">
        <v>850</v>
      </c>
      <c r="F65" s="3">
        <v>18</v>
      </c>
      <c r="G65" s="3">
        <v>18</v>
      </c>
    </row>
    <row r="66" spans="1:7" ht="16.5" thickBot="1" x14ac:dyDescent="0.25">
      <c r="A66" s="275" t="s">
        <v>354</v>
      </c>
      <c r="B66" s="49" t="s">
        <v>76</v>
      </c>
      <c r="C66" s="49" t="s">
        <v>427</v>
      </c>
      <c r="D66" s="270"/>
      <c r="E66" s="270"/>
      <c r="F66" s="3">
        <v>1000</v>
      </c>
      <c r="G66" s="3">
        <v>1000</v>
      </c>
    </row>
    <row r="67" spans="1:7" ht="16.5" thickBot="1" x14ac:dyDescent="0.25">
      <c r="A67" s="275" t="s">
        <v>429</v>
      </c>
      <c r="B67" s="49" t="s">
        <v>76</v>
      </c>
      <c r="C67" s="49" t="s">
        <v>427</v>
      </c>
      <c r="D67" s="270" t="s">
        <v>428</v>
      </c>
      <c r="E67" s="270">
        <v>870</v>
      </c>
      <c r="F67" s="3">
        <v>1000</v>
      </c>
      <c r="G67" s="3">
        <v>1000</v>
      </c>
    </row>
    <row r="68" spans="1:7" ht="32.25" thickBot="1" x14ac:dyDescent="0.25">
      <c r="A68" s="178" t="s">
        <v>19</v>
      </c>
      <c r="B68" s="231" t="s">
        <v>76</v>
      </c>
      <c r="C68" s="231">
        <v>13</v>
      </c>
      <c r="D68" s="233"/>
      <c r="E68" s="233"/>
      <c r="F68" s="191">
        <f>SUM(F71+F77+F75+F69)</f>
        <v>1434.9</v>
      </c>
      <c r="G68" s="191">
        <f>SUM(G71+G77+G75+G69)</f>
        <v>1434.9</v>
      </c>
    </row>
    <row r="69" spans="1:7" ht="16.5" thickBot="1" x14ac:dyDescent="0.25">
      <c r="A69" s="14" t="s">
        <v>530</v>
      </c>
      <c r="B69" s="295" t="s">
        <v>76</v>
      </c>
      <c r="C69" s="295" t="s">
        <v>433</v>
      </c>
      <c r="D69" s="301" t="s">
        <v>529</v>
      </c>
      <c r="E69" s="296"/>
      <c r="F69" s="32">
        <v>1000</v>
      </c>
      <c r="G69" s="32">
        <v>1000</v>
      </c>
    </row>
    <row r="70" spans="1:7" ht="32.25" thickBot="1" x14ac:dyDescent="0.25">
      <c r="A70" s="18" t="s">
        <v>43</v>
      </c>
      <c r="B70" s="295" t="s">
        <v>76</v>
      </c>
      <c r="C70" s="295" t="s">
        <v>433</v>
      </c>
      <c r="D70" s="301" t="s">
        <v>529</v>
      </c>
      <c r="E70" s="296">
        <v>611</v>
      </c>
      <c r="F70" s="32">
        <v>1000</v>
      </c>
      <c r="G70" s="32">
        <v>1000</v>
      </c>
    </row>
    <row r="71" spans="1:7" ht="79.5" thickBot="1" x14ac:dyDescent="0.25">
      <c r="A71" s="178" t="s">
        <v>512</v>
      </c>
      <c r="B71" s="231" t="s">
        <v>76</v>
      </c>
      <c r="C71" s="231">
        <v>13</v>
      </c>
      <c r="D71" s="189">
        <v>42</v>
      </c>
      <c r="E71" s="233"/>
      <c r="F71" s="191">
        <v>100</v>
      </c>
      <c r="G71" s="191">
        <v>100</v>
      </c>
    </row>
    <row r="72" spans="1:7" ht="48" thickBot="1" x14ac:dyDescent="0.25">
      <c r="A72" s="52" t="s">
        <v>431</v>
      </c>
      <c r="B72" s="45" t="s">
        <v>76</v>
      </c>
      <c r="C72" s="45">
        <v>13</v>
      </c>
      <c r="D72" s="3" t="s">
        <v>435</v>
      </c>
      <c r="E72" s="47"/>
      <c r="F72" s="3">
        <v>100</v>
      </c>
      <c r="G72" s="3">
        <v>100</v>
      </c>
    </row>
    <row r="73" spans="1:7" ht="63.75" thickBot="1" x14ac:dyDescent="0.25">
      <c r="A73" s="52" t="s">
        <v>432</v>
      </c>
      <c r="B73" s="45" t="s">
        <v>76</v>
      </c>
      <c r="C73" s="45">
        <v>13</v>
      </c>
      <c r="D73" s="3" t="s">
        <v>434</v>
      </c>
      <c r="E73" s="47"/>
      <c r="F73" s="3">
        <v>100</v>
      </c>
      <c r="G73" s="3">
        <v>100</v>
      </c>
    </row>
    <row r="74" spans="1:7" ht="32.25" thickBot="1" x14ac:dyDescent="0.25">
      <c r="A74" s="52" t="s">
        <v>13</v>
      </c>
      <c r="B74" s="45" t="s">
        <v>76</v>
      </c>
      <c r="C74" s="45">
        <v>13</v>
      </c>
      <c r="D74" s="3" t="s">
        <v>434</v>
      </c>
      <c r="E74" s="3">
        <v>244</v>
      </c>
      <c r="F74" s="3">
        <v>100</v>
      </c>
      <c r="G74" s="3">
        <v>100</v>
      </c>
    </row>
    <row r="75" spans="1:7" ht="32.25" thickBot="1" x14ac:dyDescent="0.25">
      <c r="A75" s="22" t="s">
        <v>496</v>
      </c>
      <c r="B75" s="11" t="s">
        <v>76</v>
      </c>
      <c r="C75" s="11" t="s">
        <v>433</v>
      </c>
      <c r="D75" s="1" t="s">
        <v>192</v>
      </c>
      <c r="E75" s="1"/>
      <c r="F75" s="1">
        <v>100</v>
      </c>
      <c r="G75" s="1">
        <v>100</v>
      </c>
    </row>
    <row r="76" spans="1:7" ht="32.25" thickBot="1" x14ac:dyDescent="0.25">
      <c r="A76" s="39" t="s">
        <v>207</v>
      </c>
      <c r="B76" s="45" t="s">
        <v>76</v>
      </c>
      <c r="C76" s="45" t="s">
        <v>433</v>
      </c>
      <c r="D76" s="3" t="s">
        <v>192</v>
      </c>
      <c r="E76" s="3">
        <v>244</v>
      </c>
      <c r="F76" s="3">
        <v>100</v>
      </c>
      <c r="G76" s="3">
        <v>100</v>
      </c>
    </row>
    <row r="77" spans="1:7" ht="16.5" thickBot="1" x14ac:dyDescent="0.25">
      <c r="A77" s="273" t="s">
        <v>20</v>
      </c>
      <c r="B77" s="231" t="s">
        <v>76</v>
      </c>
      <c r="C77" s="244">
        <v>13</v>
      </c>
      <c r="D77" s="200">
        <v>99</v>
      </c>
      <c r="E77" s="233"/>
      <c r="F77" s="191">
        <v>234.9</v>
      </c>
      <c r="G77" s="191">
        <v>234.9</v>
      </c>
    </row>
    <row r="78" spans="1:7" ht="158.25" thickBot="1" x14ac:dyDescent="0.25">
      <c r="A78" s="172" t="s">
        <v>21</v>
      </c>
      <c r="B78" s="45" t="s">
        <v>76</v>
      </c>
      <c r="C78" s="45">
        <v>13</v>
      </c>
      <c r="D78" s="270" t="s">
        <v>208</v>
      </c>
      <c r="E78" s="47"/>
      <c r="F78" s="3">
        <v>234.9</v>
      </c>
      <c r="G78" s="3">
        <v>234.9</v>
      </c>
    </row>
    <row r="79" spans="1:7" ht="32.25" thickBot="1" x14ac:dyDescent="0.25">
      <c r="A79" s="39" t="s">
        <v>207</v>
      </c>
      <c r="B79" s="45" t="s">
        <v>76</v>
      </c>
      <c r="C79" s="45">
        <v>13</v>
      </c>
      <c r="D79" s="270" t="s">
        <v>208</v>
      </c>
      <c r="E79" s="270">
        <v>244</v>
      </c>
      <c r="F79" s="3">
        <v>234.9</v>
      </c>
      <c r="G79" s="3">
        <v>234.9</v>
      </c>
    </row>
    <row r="80" spans="1:7" ht="16.5" thickBot="1" x14ac:dyDescent="0.25">
      <c r="A80" s="178" t="s">
        <v>364</v>
      </c>
      <c r="B80" s="231" t="s">
        <v>117</v>
      </c>
      <c r="C80" s="244"/>
      <c r="D80" s="200"/>
      <c r="E80" s="200"/>
      <c r="F80" s="191">
        <v>2117.1999999999998</v>
      </c>
      <c r="G80" s="191">
        <v>2196</v>
      </c>
    </row>
    <row r="81" spans="1:7" ht="32.25" thickBot="1" x14ac:dyDescent="0.25">
      <c r="A81" s="39" t="s">
        <v>365</v>
      </c>
      <c r="B81" s="45" t="s">
        <v>117</v>
      </c>
      <c r="C81" s="45" t="s">
        <v>111</v>
      </c>
      <c r="D81" s="270"/>
      <c r="E81" s="270"/>
      <c r="F81" s="3">
        <v>2117.1999999999998</v>
      </c>
      <c r="G81" s="3">
        <v>2196</v>
      </c>
    </row>
    <row r="82" spans="1:7" ht="63.75" thickBot="1" x14ac:dyDescent="0.25">
      <c r="A82" s="39" t="s">
        <v>69</v>
      </c>
      <c r="B82" s="45" t="s">
        <v>117</v>
      </c>
      <c r="C82" s="45" t="s">
        <v>111</v>
      </c>
      <c r="D82" s="270" t="s">
        <v>257</v>
      </c>
      <c r="E82" s="270"/>
      <c r="F82" s="3">
        <v>2117.1999999999998</v>
      </c>
      <c r="G82" s="3">
        <v>2196</v>
      </c>
    </row>
    <row r="83" spans="1:7" ht="16.5" thickBot="1" x14ac:dyDescent="0.25">
      <c r="A83" s="39" t="s">
        <v>362</v>
      </c>
      <c r="B83" s="45" t="s">
        <v>117</v>
      </c>
      <c r="C83" s="45" t="s">
        <v>111</v>
      </c>
      <c r="D83" s="270" t="s">
        <v>257</v>
      </c>
      <c r="E83" s="270">
        <v>530</v>
      </c>
      <c r="F83" s="3">
        <v>2117.1999999999998</v>
      </c>
      <c r="G83" s="3">
        <v>2196</v>
      </c>
    </row>
    <row r="84" spans="1:7" ht="63.75" thickBot="1" x14ac:dyDescent="0.25">
      <c r="A84" s="178" t="s">
        <v>22</v>
      </c>
      <c r="B84" s="192" t="s">
        <v>111</v>
      </c>
      <c r="C84" s="232"/>
      <c r="D84" s="233"/>
      <c r="E84" s="233"/>
      <c r="F84" s="191">
        <f>SUM(F86:F90)</f>
        <v>4327</v>
      </c>
      <c r="G84" s="191">
        <f>SUM(G86:G90)</f>
        <v>4327</v>
      </c>
    </row>
    <row r="85" spans="1:7" ht="63.75" thickBot="1" x14ac:dyDescent="0.25">
      <c r="A85" s="178" t="s">
        <v>49</v>
      </c>
      <c r="B85" s="231" t="s">
        <v>111</v>
      </c>
      <c r="C85" s="231" t="s">
        <v>258</v>
      </c>
      <c r="D85" s="233"/>
      <c r="E85" s="233"/>
      <c r="F85" s="191">
        <f>SUM(F86:F90)</f>
        <v>4327</v>
      </c>
      <c r="G85" s="191">
        <f>SUM(G86:G90)</f>
        <v>4327</v>
      </c>
    </row>
    <row r="86" spans="1:7" ht="48" thickBot="1" x14ac:dyDescent="0.25">
      <c r="A86" s="39" t="s">
        <v>30</v>
      </c>
      <c r="B86" s="139" t="s">
        <v>111</v>
      </c>
      <c r="C86" s="139" t="s">
        <v>258</v>
      </c>
      <c r="D86" s="270" t="s">
        <v>209</v>
      </c>
      <c r="E86" s="270">
        <v>111</v>
      </c>
      <c r="F86" s="3">
        <v>3100</v>
      </c>
      <c r="G86" s="3">
        <v>3100</v>
      </c>
    </row>
    <row r="87" spans="1:7" ht="16.5" thickBot="1" x14ac:dyDescent="0.25">
      <c r="A87" s="39" t="s">
        <v>369</v>
      </c>
      <c r="B87" s="139" t="s">
        <v>111</v>
      </c>
      <c r="C87" s="139" t="s">
        <v>258</v>
      </c>
      <c r="D87" s="270" t="s">
        <v>209</v>
      </c>
      <c r="E87" s="270">
        <v>112</v>
      </c>
      <c r="F87" s="3">
        <v>30</v>
      </c>
      <c r="G87" s="3">
        <v>30</v>
      </c>
    </row>
    <row r="88" spans="1:7" ht="79.5" thickBot="1" x14ac:dyDescent="0.25">
      <c r="A88" s="39" t="s">
        <v>10</v>
      </c>
      <c r="B88" s="139" t="s">
        <v>111</v>
      </c>
      <c r="C88" s="139" t="s">
        <v>258</v>
      </c>
      <c r="D88" s="270" t="s">
        <v>209</v>
      </c>
      <c r="E88" s="270">
        <v>119</v>
      </c>
      <c r="F88" s="3">
        <v>936</v>
      </c>
      <c r="G88" s="3">
        <v>936</v>
      </c>
    </row>
    <row r="89" spans="1:7" ht="32.25" thickBot="1" x14ac:dyDescent="0.25">
      <c r="A89" s="39" t="s">
        <v>207</v>
      </c>
      <c r="B89" s="139" t="s">
        <v>111</v>
      </c>
      <c r="C89" s="139" t="s">
        <v>258</v>
      </c>
      <c r="D89" s="270" t="s">
        <v>209</v>
      </c>
      <c r="E89" s="270">
        <v>244</v>
      </c>
      <c r="F89" s="3">
        <v>251</v>
      </c>
      <c r="G89" s="3">
        <v>251</v>
      </c>
    </row>
    <row r="90" spans="1:7" ht="16.5" thickBot="1" x14ac:dyDescent="0.25">
      <c r="A90" s="39"/>
      <c r="B90" s="139" t="s">
        <v>111</v>
      </c>
      <c r="C90" s="139" t="s">
        <v>258</v>
      </c>
      <c r="D90" s="333" t="s">
        <v>209</v>
      </c>
      <c r="E90" s="333">
        <v>850</v>
      </c>
      <c r="F90" s="3">
        <v>10</v>
      </c>
      <c r="G90" s="3">
        <v>10</v>
      </c>
    </row>
    <row r="91" spans="1:7" ht="16.5" thickBot="1" x14ac:dyDescent="0.25">
      <c r="A91" s="178" t="s">
        <v>23</v>
      </c>
      <c r="B91" s="231" t="s">
        <v>73</v>
      </c>
      <c r="C91" s="232"/>
      <c r="D91" s="233"/>
      <c r="E91" s="233"/>
      <c r="F91" s="191">
        <f>SUM(F92+F98+F104)</f>
        <v>79160.657000000007</v>
      </c>
      <c r="G91" s="191">
        <f>SUM(G92+G98+G104)</f>
        <v>79160.657000000007</v>
      </c>
    </row>
    <row r="92" spans="1:7" ht="16.5" thickBot="1" x14ac:dyDescent="0.25">
      <c r="A92" s="174" t="s">
        <v>50</v>
      </c>
      <c r="B92" s="236" t="s">
        <v>73</v>
      </c>
      <c r="C92" s="236" t="s">
        <v>74</v>
      </c>
      <c r="D92" s="233"/>
      <c r="E92" s="233"/>
      <c r="F92" s="180">
        <f>SUM(F94:F97)</f>
        <v>1953</v>
      </c>
      <c r="G92" s="180">
        <f>SUM(G94:G97)</f>
        <v>1953</v>
      </c>
    </row>
    <row r="93" spans="1:7" ht="63.75" thickBot="1" x14ac:dyDescent="0.25">
      <c r="A93" s="39" t="s">
        <v>210</v>
      </c>
      <c r="B93" s="45" t="s">
        <v>73</v>
      </c>
      <c r="C93" s="45" t="s">
        <v>74</v>
      </c>
      <c r="D93" s="270" t="s">
        <v>211</v>
      </c>
      <c r="E93" s="47"/>
      <c r="F93" s="3">
        <f>SUM(F94:F97)</f>
        <v>1953</v>
      </c>
      <c r="G93" s="3">
        <f>SUM(G94:G97)</f>
        <v>1953</v>
      </c>
    </row>
    <row r="94" spans="1:7" ht="48" thickBot="1" x14ac:dyDescent="0.25">
      <c r="A94" s="39" t="s">
        <v>193</v>
      </c>
      <c r="B94" s="45" t="s">
        <v>73</v>
      </c>
      <c r="C94" s="45" t="s">
        <v>74</v>
      </c>
      <c r="D94" s="270" t="s">
        <v>211</v>
      </c>
      <c r="E94" s="270">
        <v>121</v>
      </c>
      <c r="F94" s="3">
        <v>1200</v>
      </c>
      <c r="G94" s="3">
        <v>1200</v>
      </c>
    </row>
    <row r="95" spans="1:7" ht="79.5" thickBot="1" x14ac:dyDescent="0.25">
      <c r="A95" s="39" t="s">
        <v>10</v>
      </c>
      <c r="B95" s="45" t="s">
        <v>73</v>
      </c>
      <c r="C95" s="45" t="s">
        <v>74</v>
      </c>
      <c r="D95" s="270" t="s">
        <v>211</v>
      </c>
      <c r="E95" s="270">
        <v>129</v>
      </c>
      <c r="F95" s="3">
        <v>363</v>
      </c>
      <c r="G95" s="3">
        <v>363</v>
      </c>
    </row>
    <row r="96" spans="1:7" ht="32.25" thickBot="1" x14ac:dyDescent="0.25">
      <c r="A96" s="38" t="s">
        <v>207</v>
      </c>
      <c r="B96" s="278" t="s">
        <v>73</v>
      </c>
      <c r="C96" s="278" t="s">
        <v>74</v>
      </c>
      <c r="D96" s="276" t="s">
        <v>211</v>
      </c>
      <c r="E96" s="276">
        <v>244</v>
      </c>
      <c r="F96" s="274">
        <v>387</v>
      </c>
      <c r="G96" s="274">
        <v>387</v>
      </c>
    </row>
    <row r="97" spans="1:10" ht="32.25" thickBot="1" x14ac:dyDescent="0.25">
      <c r="A97" s="42" t="s">
        <v>48</v>
      </c>
      <c r="B97" s="43" t="s">
        <v>73</v>
      </c>
      <c r="C97" s="43" t="s">
        <v>74</v>
      </c>
      <c r="D97" s="40" t="s">
        <v>211</v>
      </c>
      <c r="E97" s="40">
        <v>850</v>
      </c>
      <c r="F97" s="42">
        <v>3</v>
      </c>
      <c r="G97" s="42">
        <v>3</v>
      </c>
    </row>
    <row r="98" spans="1:10" ht="15" customHeight="1" thickBot="1" x14ac:dyDescent="0.25">
      <c r="A98" s="178" t="s">
        <v>361</v>
      </c>
      <c r="B98" s="231" t="s">
        <v>73</v>
      </c>
      <c r="C98" s="231" t="s">
        <v>112</v>
      </c>
      <c r="D98" s="245"/>
      <c r="E98" s="245"/>
      <c r="F98" s="191">
        <f>SUM(F99+F100+F102)</f>
        <v>77007.657000000007</v>
      </c>
      <c r="G98" s="191">
        <f>SUM(G99+G100+G102)</f>
        <v>77007.657000000007</v>
      </c>
    </row>
    <row r="99" spans="1:10" ht="30" hidden="1" customHeight="1" thickBot="1" x14ac:dyDescent="0.25">
      <c r="A99" s="178" t="s">
        <v>497</v>
      </c>
      <c r="B99" s="236" t="s">
        <v>73</v>
      </c>
      <c r="C99" s="236" t="s">
        <v>112</v>
      </c>
      <c r="D99" s="240" t="s">
        <v>518</v>
      </c>
      <c r="E99" s="245"/>
      <c r="F99" s="191">
        <v>0</v>
      </c>
      <c r="G99" s="191">
        <v>0</v>
      </c>
    </row>
    <row r="100" spans="1:10" ht="16.5" thickBot="1" x14ac:dyDescent="0.25">
      <c r="A100" s="174" t="s">
        <v>362</v>
      </c>
      <c r="B100" s="236" t="s">
        <v>73</v>
      </c>
      <c r="C100" s="236" t="s">
        <v>112</v>
      </c>
      <c r="D100" s="240" t="s">
        <v>367</v>
      </c>
      <c r="E100" s="240"/>
      <c r="F100" s="180">
        <v>9980</v>
      </c>
      <c r="G100" s="180">
        <v>9980</v>
      </c>
    </row>
    <row r="101" spans="1:10" ht="16.5" thickBot="1" x14ac:dyDescent="0.25">
      <c r="A101" s="275" t="s">
        <v>455</v>
      </c>
      <c r="B101" s="45" t="s">
        <v>73</v>
      </c>
      <c r="C101" s="45" t="s">
        <v>112</v>
      </c>
      <c r="D101" s="270" t="s">
        <v>367</v>
      </c>
      <c r="E101" s="270">
        <v>540</v>
      </c>
      <c r="F101" s="3">
        <v>9980</v>
      </c>
      <c r="G101" s="3">
        <v>9980</v>
      </c>
    </row>
    <row r="102" spans="1:10" ht="32.25" thickBot="1" x14ac:dyDescent="0.25">
      <c r="A102" s="178" t="s">
        <v>606</v>
      </c>
      <c r="B102" s="236" t="s">
        <v>73</v>
      </c>
      <c r="C102" s="236" t="s">
        <v>112</v>
      </c>
      <c r="D102" s="240" t="s">
        <v>607</v>
      </c>
      <c r="E102" s="240"/>
      <c r="F102" s="180">
        <v>67027.657000000007</v>
      </c>
      <c r="G102" s="180">
        <v>67027.657000000007</v>
      </c>
    </row>
    <row r="103" spans="1:10" ht="16.5" thickBot="1" x14ac:dyDescent="0.25">
      <c r="A103" s="354" t="s">
        <v>455</v>
      </c>
      <c r="B103" s="249" t="s">
        <v>73</v>
      </c>
      <c r="C103" s="249" t="s">
        <v>112</v>
      </c>
      <c r="D103" s="204" t="s">
        <v>607</v>
      </c>
      <c r="E103" s="204">
        <v>540</v>
      </c>
      <c r="F103" s="3">
        <v>67027.657000000007</v>
      </c>
      <c r="G103" s="3">
        <v>67027.657000000007</v>
      </c>
    </row>
    <row r="104" spans="1:10" ht="32.25" thickBot="1" x14ac:dyDescent="0.25">
      <c r="A104" s="174" t="s">
        <v>498</v>
      </c>
      <c r="B104" s="244" t="s">
        <v>73</v>
      </c>
      <c r="C104" s="244" t="s">
        <v>499</v>
      </c>
      <c r="D104" s="200"/>
      <c r="E104" s="200"/>
      <c r="F104" s="180">
        <v>200</v>
      </c>
      <c r="G104" s="180">
        <v>200</v>
      </c>
    </row>
    <row r="105" spans="1:10" ht="79.5" thickBot="1" x14ac:dyDescent="0.25">
      <c r="A105" s="275" t="s">
        <v>500</v>
      </c>
      <c r="B105" s="45" t="s">
        <v>73</v>
      </c>
      <c r="C105" s="45" t="s">
        <v>499</v>
      </c>
      <c r="D105" s="270" t="s">
        <v>519</v>
      </c>
      <c r="E105" s="270">
        <v>245</v>
      </c>
      <c r="F105" s="3">
        <v>200</v>
      </c>
      <c r="G105" s="3">
        <v>200</v>
      </c>
    </row>
    <row r="106" spans="1:10" ht="32.25" thickBot="1" x14ac:dyDescent="0.25">
      <c r="A106" s="178" t="s">
        <v>24</v>
      </c>
      <c r="B106" s="231" t="s">
        <v>74</v>
      </c>
      <c r="C106" s="232"/>
      <c r="D106" s="233"/>
      <c r="E106" s="233"/>
      <c r="F106" s="191">
        <f>SUM(F110+F112+F107+F115)</f>
        <v>25325.218999999997</v>
      </c>
      <c r="G106" s="191">
        <f>SUM(G110+G112+G107+G115)</f>
        <v>12710</v>
      </c>
    </row>
    <row r="107" spans="1:10" ht="17.25" customHeight="1" thickBot="1" x14ac:dyDescent="0.25">
      <c r="A107" s="246" t="s">
        <v>563</v>
      </c>
      <c r="B107" s="231" t="s">
        <v>74</v>
      </c>
      <c r="C107" s="190" t="s">
        <v>117</v>
      </c>
      <c r="D107" s="233"/>
      <c r="E107" s="233"/>
      <c r="F107" s="191"/>
      <c r="G107" s="191"/>
    </row>
    <row r="108" spans="1:10" ht="23.25" customHeight="1" thickBot="1" x14ac:dyDescent="0.25">
      <c r="A108" s="275" t="s">
        <v>362</v>
      </c>
      <c r="B108" s="231" t="s">
        <v>74</v>
      </c>
      <c r="C108" s="190" t="s">
        <v>117</v>
      </c>
      <c r="D108" s="189" t="s">
        <v>212</v>
      </c>
      <c r="E108" s="233"/>
      <c r="F108" s="191"/>
      <c r="G108" s="191"/>
    </row>
    <row r="109" spans="1:10" ht="25.5" customHeight="1" thickBot="1" x14ac:dyDescent="0.25">
      <c r="A109" s="275" t="s">
        <v>455</v>
      </c>
      <c r="B109" s="231" t="s">
        <v>74</v>
      </c>
      <c r="C109" s="190" t="s">
        <v>117</v>
      </c>
      <c r="D109" s="189" t="s">
        <v>212</v>
      </c>
      <c r="E109" s="189">
        <v>540</v>
      </c>
      <c r="F109" s="191"/>
      <c r="G109" s="191"/>
    </row>
    <row r="110" spans="1:10" ht="32.25" thickBot="1" x14ac:dyDescent="0.25">
      <c r="A110" s="197" t="s">
        <v>501</v>
      </c>
      <c r="B110" s="247" t="s">
        <v>74</v>
      </c>
      <c r="C110" s="194" t="s">
        <v>111</v>
      </c>
      <c r="D110" s="195" t="s">
        <v>520</v>
      </c>
      <c r="E110" s="248"/>
      <c r="F110" s="195">
        <v>12615.218999999999</v>
      </c>
      <c r="G110" s="195"/>
    </row>
    <row r="111" spans="1:10" ht="63" customHeight="1" thickBot="1" x14ac:dyDescent="0.25">
      <c r="A111" s="275" t="s">
        <v>456</v>
      </c>
      <c r="B111" s="249" t="s">
        <v>74</v>
      </c>
      <c r="C111" s="250" t="s">
        <v>111</v>
      </c>
      <c r="D111" s="20" t="s">
        <v>520</v>
      </c>
      <c r="E111" s="20">
        <v>244</v>
      </c>
      <c r="F111" s="20">
        <v>12615.218999999999</v>
      </c>
      <c r="G111" s="20"/>
      <c r="J111" s="357"/>
    </row>
    <row r="112" spans="1:10" ht="26.25" customHeight="1" thickBot="1" x14ac:dyDescent="0.25">
      <c r="A112" s="273" t="s">
        <v>366</v>
      </c>
      <c r="B112" s="236" t="s">
        <v>74</v>
      </c>
      <c r="C112" s="236" t="s">
        <v>111</v>
      </c>
      <c r="D112" s="180"/>
      <c r="E112" s="180"/>
      <c r="F112" s="191">
        <v>5010</v>
      </c>
      <c r="G112" s="191">
        <v>5010</v>
      </c>
    </row>
    <row r="113" spans="1:7" ht="28.5" customHeight="1" thickBot="1" x14ac:dyDescent="0.25">
      <c r="A113" s="275" t="s">
        <v>362</v>
      </c>
      <c r="B113" s="45" t="s">
        <v>74</v>
      </c>
      <c r="C113" s="45" t="s">
        <v>111</v>
      </c>
      <c r="D113" s="3" t="s">
        <v>608</v>
      </c>
      <c r="E113" s="3"/>
      <c r="F113" s="191">
        <v>5010</v>
      </c>
      <c r="G113" s="191">
        <v>5010</v>
      </c>
    </row>
    <row r="114" spans="1:7" ht="19.5" customHeight="1" thickBot="1" x14ac:dyDescent="0.25">
      <c r="A114" s="275" t="s">
        <v>455</v>
      </c>
      <c r="B114" s="45" t="s">
        <v>74</v>
      </c>
      <c r="C114" s="45" t="s">
        <v>111</v>
      </c>
      <c r="D114" s="3" t="s">
        <v>608</v>
      </c>
      <c r="E114" s="3">
        <v>540</v>
      </c>
      <c r="F114" s="191">
        <v>5010</v>
      </c>
      <c r="G114" s="191">
        <v>5010</v>
      </c>
    </row>
    <row r="115" spans="1:7" ht="71.25" customHeight="1" thickBot="1" x14ac:dyDescent="0.25">
      <c r="A115" s="374" t="s">
        <v>456</v>
      </c>
      <c r="B115" s="45" t="s">
        <v>74</v>
      </c>
      <c r="C115" s="45" t="s">
        <v>111</v>
      </c>
      <c r="D115" s="3" t="s">
        <v>608</v>
      </c>
      <c r="E115" s="3">
        <v>244</v>
      </c>
      <c r="F115" s="191">
        <v>7700</v>
      </c>
      <c r="G115" s="191">
        <v>7700</v>
      </c>
    </row>
    <row r="116" spans="1:7" ht="16.5" thickBot="1" x14ac:dyDescent="0.25">
      <c r="A116" s="178" t="s">
        <v>25</v>
      </c>
      <c r="B116" s="231" t="s">
        <v>75</v>
      </c>
      <c r="C116" s="232"/>
      <c r="D116" s="233"/>
      <c r="E116" s="233"/>
      <c r="F116" s="304">
        <f>SUM(F117+F136+F177+F186+F164)</f>
        <v>615457.18499999994</v>
      </c>
      <c r="G116" s="304">
        <f>SUM(G117+G136+G177+G186+G164)</f>
        <v>616072.84899999981</v>
      </c>
    </row>
    <row r="117" spans="1:7" ht="16.5" thickBot="1" x14ac:dyDescent="0.25">
      <c r="A117" s="273" t="s">
        <v>52</v>
      </c>
      <c r="B117" s="231" t="s">
        <v>75</v>
      </c>
      <c r="C117" s="231" t="s">
        <v>76</v>
      </c>
      <c r="D117" s="233"/>
      <c r="E117" s="233"/>
      <c r="F117" s="180">
        <f>SUM(F120+F125+F133)</f>
        <v>142569.74</v>
      </c>
      <c r="G117" s="180">
        <f>SUM(G120+G125+G133)</f>
        <v>142658.90899999999</v>
      </c>
    </row>
    <row r="118" spans="1:7" ht="63.75" thickBot="1" x14ac:dyDescent="0.25">
      <c r="A118" s="251" t="s">
        <v>213</v>
      </c>
      <c r="B118" s="236" t="s">
        <v>75</v>
      </c>
      <c r="C118" s="236" t="s">
        <v>76</v>
      </c>
      <c r="D118" s="240">
        <v>19</v>
      </c>
      <c r="E118" s="233"/>
      <c r="F118" s="180">
        <f>SUM(F121:F124)</f>
        <v>87194</v>
      </c>
      <c r="G118" s="180">
        <f>SUM(G121:G124)</f>
        <v>87194</v>
      </c>
    </row>
    <row r="119" spans="1:7" ht="32.25" thickBot="1" x14ac:dyDescent="0.25">
      <c r="A119" s="277" t="s">
        <v>214</v>
      </c>
      <c r="B119" s="45" t="s">
        <v>75</v>
      </c>
      <c r="C119" s="45" t="s">
        <v>76</v>
      </c>
      <c r="D119" s="270" t="s">
        <v>215</v>
      </c>
      <c r="E119" s="47"/>
      <c r="F119" s="3">
        <f>SUM(F121:F124)</f>
        <v>87194</v>
      </c>
      <c r="G119" s="3">
        <f>SUM(G121:G124)</f>
        <v>87194</v>
      </c>
    </row>
    <row r="120" spans="1:7" ht="205.5" thickBot="1" x14ac:dyDescent="0.25">
      <c r="A120" s="277" t="s">
        <v>216</v>
      </c>
      <c r="B120" s="45" t="s">
        <v>75</v>
      </c>
      <c r="C120" s="45" t="s">
        <v>76</v>
      </c>
      <c r="D120" s="270" t="s">
        <v>217</v>
      </c>
      <c r="E120" s="47"/>
      <c r="F120" s="3">
        <f>SUM(F121:F124)</f>
        <v>87194</v>
      </c>
      <c r="G120" s="3">
        <f>SUM(G121:G124)</f>
        <v>87194</v>
      </c>
    </row>
    <row r="121" spans="1:7" ht="46.5" customHeight="1" thickBot="1" x14ac:dyDescent="0.25">
      <c r="A121" s="39" t="s">
        <v>30</v>
      </c>
      <c r="B121" s="45" t="s">
        <v>75</v>
      </c>
      <c r="C121" s="45" t="s">
        <v>76</v>
      </c>
      <c r="D121" s="270" t="s">
        <v>217</v>
      </c>
      <c r="E121" s="270">
        <v>111</v>
      </c>
      <c r="F121" s="3">
        <v>65802</v>
      </c>
      <c r="G121" s="3">
        <v>65802</v>
      </c>
    </row>
    <row r="122" spans="1:7" ht="16.5" hidden="1" thickBot="1" x14ac:dyDescent="0.25">
      <c r="A122" s="5" t="s">
        <v>368</v>
      </c>
      <c r="B122" s="45" t="s">
        <v>75</v>
      </c>
      <c r="C122" s="45" t="s">
        <v>76</v>
      </c>
      <c r="D122" s="270" t="s">
        <v>217</v>
      </c>
      <c r="E122" s="270">
        <v>112</v>
      </c>
      <c r="F122" s="3"/>
      <c r="G122" s="3"/>
    </row>
    <row r="123" spans="1:7" ht="79.5" thickBot="1" x14ac:dyDescent="0.25">
      <c r="A123" s="39" t="s">
        <v>10</v>
      </c>
      <c r="B123" s="45" t="s">
        <v>75</v>
      </c>
      <c r="C123" s="45" t="s">
        <v>76</v>
      </c>
      <c r="D123" s="270" t="s">
        <v>217</v>
      </c>
      <c r="E123" s="270">
        <v>119</v>
      </c>
      <c r="F123" s="3">
        <v>19865</v>
      </c>
      <c r="G123" s="3">
        <v>19865</v>
      </c>
    </row>
    <row r="124" spans="1:7" ht="32.25" thickBot="1" x14ac:dyDescent="0.25">
      <c r="A124" s="39" t="s">
        <v>13</v>
      </c>
      <c r="B124" s="45" t="s">
        <v>75</v>
      </c>
      <c r="C124" s="45" t="s">
        <v>76</v>
      </c>
      <c r="D124" s="270" t="s">
        <v>217</v>
      </c>
      <c r="E124" s="270">
        <v>244</v>
      </c>
      <c r="F124" s="3">
        <v>1527</v>
      </c>
      <c r="G124" s="3">
        <v>1527</v>
      </c>
    </row>
    <row r="125" spans="1:7" ht="63.75" thickBot="1" x14ac:dyDescent="0.25">
      <c r="A125" s="178" t="s">
        <v>218</v>
      </c>
      <c r="B125" s="236" t="s">
        <v>75</v>
      </c>
      <c r="C125" s="236" t="s">
        <v>76</v>
      </c>
      <c r="D125" s="240" t="s">
        <v>219</v>
      </c>
      <c r="E125" s="233"/>
      <c r="F125" s="180">
        <f>SUM(F126:F132)</f>
        <v>55375.740000000005</v>
      </c>
      <c r="G125" s="180">
        <f>SUM(G126:G132)</f>
        <v>55464.909</v>
      </c>
    </row>
    <row r="126" spans="1:7" ht="48" thickBot="1" x14ac:dyDescent="0.25">
      <c r="A126" s="39" t="s">
        <v>30</v>
      </c>
      <c r="B126" s="45" t="s">
        <v>75</v>
      </c>
      <c r="C126" s="45" t="s">
        <v>76</v>
      </c>
      <c r="D126" s="270" t="s">
        <v>219</v>
      </c>
      <c r="E126" s="270">
        <v>111</v>
      </c>
      <c r="F126" s="3">
        <v>19899</v>
      </c>
      <c r="G126" s="3">
        <v>19899</v>
      </c>
    </row>
    <row r="127" spans="1:7" ht="16.5" thickBot="1" x14ac:dyDescent="0.25">
      <c r="A127" s="5" t="s">
        <v>368</v>
      </c>
      <c r="B127" s="45" t="s">
        <v>75</v>
      </c>
      <c r="C127" s="45" t="s">
        <v>76</v>
      </c>
      <c r="D127" s="270" t="s">
        <v>219</v>
      </c>
      <c r="E127" s="270">
        <v>112</v>
      </c>
      <c r="F127" s="3"/>
      <c r="G127" s="3"/>
    </row>
    <row r="128" spans="1:7" ht="78.75" customHeight="1" thickBot="1" x14ac:dyDescent="0.25">
      <c r="A128" s="39" t="s">
        <v>10</v>
      </c>
      <c r="B128" s="45" t="s">
        <v>75</v>
      </c>
      <c r="C128" s="45" t="s">
        <v>76</v>
      </c>
      <c r="D128" s="270" t="s">
        <v>219</v>
      </c>
      <c r="E128" s="270">
        <v>119</v>
      </c>
      <c r="F128" s="3">
        <v>6009.8</v>
      </c>
      <c r="G128" s="3">
        <v>6009.8</v>
      </c>
    </row>
    <row r="129" spans="1:10" ht="63.75" hidden="1" thickBot="1" x14ac:dyDescent="0.25">
      <c r="A129" s="275" t="s">
        <v>456</v>
      </c>
      <c r="B129" s="45" t="s">
        <v>75</v>
      </c>
      <c r="C129" s="45" t="s">
        <v>76</v>
      </c>
      <c r="D129" s="270" t="s">
        <v>219</v>
      </c>
      <c r="E129" s="270">
        <v>243</v>
      </c>
      <c r="F129" s="3">
        <v>0</v>
      </c>
      <c r="G129" s="3">
        <v>0</v>
      </c>
    </row>
    <row r="130" spans="1:10" ht="32.25" thickBot="1" x14ac:dyDescent="0.25">
      <c r="A130" s="39" t="s">
        <v>13</v>
      </c>
      <c r="B130" s="45" t="s">
        <v>75</v>
      </c>
      <c r="C130" s="45" t="s">
        <v>76</v>
      </c>
      <c r="D130" s="270" t="s">
        <v>219</v>
      </c>
      <c r="E130" s="270">
        <v>244</v>
      </c>
      <c r="F130" s="3">
        <v>21948</v>
      </c>
      <c r="G130" s="3">
        <v>21948</v>
      </c>
    </row>
    <row r="131" spans="1:10" ht="16.5" thickBot="1" x14ac:dyDescent="0.25">
      <c r="A131" s="39" t="s">
        <v>562</v>
      </c>
      <c r="B131" s="45" t="s">
        <v>75</v>
      </c>
      <c r="C131" s="45" t="s">
        <v>76</v>
      </c>
      <c r="D131" s="333" t="s">
        <v>219</v>
      </c>
      <c r="E131" s="333">
        <v>247</v>
      </c>
      <c r="F131" s="3">
        <v>5172</v>
      </c>
      <c r="G131" s="3">
        <v>5172</v>
      </c>
    </row>
    <row r="132" spans="1:10" ht="31.5" customHeight="1" thickBot="1" x14ac:dyDescent="0.25">
      <c r="A132" s="56" t="s">
        <v>48</v>
      </c>
      <c r="B132" s="45" t="s">
        <v>75</v>
      </c>
      <c r="C132" s="45" t="s">
        <v>76</v>
      </c>
      <c r="D132" s="270" t="s">
        <v>219</v>
      </c>
      <c r="E132" s="270">
        <v>850</v>
      </c>
      <c r="F132" s="3">
        <v>2346.94</v>
      </c>
      <c r="G132" s="3">
        <v>2436.1089999999999</v>
      </c>
    </row>
    <row r="133" spans="1:10" ht="95.25" hidden="1" thickBot="1" x14ac:dyDescent="0.25">
      <c r="A133" s="272" t="s">
        <v>505</v>
      </c>
      <c r="B133" s="11" t="s">
        <v>75</v>
      </c>
      <c r="C133" s="11" t="s">
        <v>76</v>
      </c>
      <c r="D133" s="48" t="s">
        <v>521</v>
      </c>
      <c r="E133" s="48"/>
      <c r="F133" s="1">
        <v>0</v>
      </c>
      <c r="G133" s="1">
        <v>0</v>
      </c>
    </row>
    <row r="134" spans="1:10" ht="63.75" hidden="1" thickBot="1" x14ac:dyDescent="0.25">
      <c r="A134" s="275" t="s">
        <v>456</v>
      </c>
      <c r="B134" s="45" t="s">
        <v>75</v>
      </c>
      <c r="C134" s="45" t="s">
        <v>76</v>
      </c>
      <c r="D134" s="270" t="s">
        <v>521</v>
      </c>
      <c r="E134" s="270">
        <v>243</v>
      </c>
      <c r="F134" s="3">
        <v>0</v>
      </c>
      <c r="G134" s="3">
        <v>0</v>
      </c>
    </row>
    <row r="135" spans="1:10" ht="16.5" hidden="1" thickBot="1" x14ac:dyDescent="0.25">
      <c r="A135" s="186" t="s">
        <v>506</v>
      </c>
      <c r="B135" s="45" t="s">
        <v>75</v>
      </c>
      <c r="C135" s="45" t="s">
        <v>76</v>
      </c>
      <c r="D135" s="270" t="s">
        <v>521</v>
      </c>
      <c r="E135" s="270">
        <v>244</v>
      </c>
      <c r="F135" s="3">
        <v>0</v>
      </c>
      <c r="G135" s="3">
        <v>0</v>
      </c>
    </row>
    <row r="136" spans="1:10" ht="16.5" thickBot="1" x14ac:dyDescent="0.25">
      <c r="A136" s="174" t="s">
        <v>63</v>
      </c>
      <c r="B136" s="236" t="s">
        <v>75</v>
      </c>
      <c r="C136" s="236" t="s">
        <v>117</v>
      </c>
      <c r="D136" s="233"/>
      <c r="E136" s="233"/>
      <c r="F136" s="177">
        <f>SUM(F138+F144+F156+F157+F160+F153)</f>
        <v>455686.08099999995</v>
      </c>
      <c r="G136" s="177">
        <f>SUM(G138+G144+G156+G157+G160+G153)</f>
        <v>456197.57599999994</v>
      </c>
    </row>
    <row r="137" spans="1:10" ht="63.75" thickBot="1" x14ac:dyDescent="0.25">
      <c r="A137" s="273" t="s">
        <v>213</v>
      </c>
      <c r="B137" s="236" t="s">
        <v>75</v>
      </c>
      <c r="C137" s="236" t="s">
        <v>117</v>
      </c>
      <c r="D137" s="180">
        <v>19</v>
      </c>
      <c r="E137" s="241"/>
      <c r="F137" s="180">
        <f>SUM(F141:F143)</f>
        <v>378130</v>
      </c>
      <c r="G137" s="180">
        <f>SUM(G141:G143)</f>
        <v>378130</v>
      </c>
      <c r="J137" s="137"/>
    </row>
    <row r="138" spans="1:10" ht="32.25" thickBot="1" x14ac:dyDescent="0.25">
      <c r="A138" s="277" t="s">
        <v>220</v>
      </c>
      <c r="B138" s="45" t="s">
        <v>75</v>
      </c>
      <c r="C138" s="45" t="s">
        <v>117</v>
      </c>
      <c r="D138" s="3" t="s">
        <v>221</v>
      </c>
      <c r="E138" s="47"/>
      <c r="F138" s="16">
        <f>SUM(F141:F143)</f>
        <v>378130</v>
      </c>
      <c r="G138" s="16">
        <f>SUM(G141:G143)</f>
        <v>378130</v>
      </c>
    </row>
    <row r="139" spans="1:10" ht="48" thickBot="1" x14ac:dyDescent="0.25">
      <c r="A139" s="277" t="s">
        <v>222</v>
      </c>
      <c r="B139" s="45" t="s">
        <v>75</v>
      </c>
      <c r="C139" s="45" t="s">
        <v>117</v>
      </c>
      <c r="D139" s="3" t="s">
        <v>223</v>
      </c>
      <c r="E139" s="47"/>
      <c r="F139" s="16">
        <f>SUM(F141:F143)</f>
        <v>378130</v>
      </c>
      <c r="G139" s="16">
        <f>SUM(G141:G143)</f>
        <v>378130</v>
      </c>
    </row>
    <row r="140" spans="1:10" ht="300" thickBot="1" x14ac:dyDescent="0.25">
      <c r="A140" s="277" t="s">
        <v>224</v>
      </c>
      <c r="B140" s="45" t="s">
        <v>75</v>
      </c>
      <c r="C140" s="45" t="s">
        <v>117</v>
      </c>
      <c r="D140" s="270" t="s">
        <v>225</v>
      </c>
      <c r="E140" s="47"/>
      <c r="F140" s="270">
        <f>SUM(F141:F143)</f>
        <v>378130</v>
      </c>
      <c r="G140" s="270">
        <f>SUM(G141:G143)</f>
        <v>378130</v>
      </c>
    </row>
    <row r="141" spans="1:10" ht="48" thickBot="1" x14ac:dyDescent="0.25">
      <c r="A141" s="55" t="s">
        <v>30</v>
      </c>
      <c r="B141" s="45" t="s">
        <v>75</v>
      </c>
      <c r="C141" s="45" t="s">
        <v>117</v>
      </c>
      <c r="D141" s="270" t="s">
        <v>225</v>
      </c>
      <c r="E141" s="270">
        <v>111</v>
      </c>
      <c r="F141" s="270">
        <v>286260</v>
      </c>
      <c r="G141" s="347">
        <v>286260</v>
      </c>
    </row>
    <row r="142" spans="1:10" ht="79.5" thickBot="1" x14ac:dyDescent="0.25">
      <c r="A142" s="39" t="s">
        <v>10</v>
      </c>
      <c r="B142" s="45" t="s">
        <v>75</v>
      </c>
      <c r="C142" s="45" t="s">
        <v>117</v>
      </c>
      <c r="D142" s="270" t="s">
        <v>225</v>
      </c>
      <c r="E142" s="270">
        <v>119</v>
      </c>
      <c r="F142" s="270">
        <v>86447</v>
      </c>
      <c r="G142" s="347">
        <v>86447</v>
      </c>
    </row>
    <row r="143" spans="1:10" ht="32.25" thickBot="1" x14ac:dyDescent="0.25">
      <c r="A143" s="39" t="s">
        <v>13</v>
      </c>
      <c r="B143" s="45" t="s">
        <v>75</v>
      </c>
      <c r="C143" s="45" t="s">
        <v>117</v>
      </c>
      <c r="D143" s="270" t="s">
        <v>225</v>
      </c>
      <c r="E143" s="270">
        <v>244</v>
      </c>
      <c r="F143" s="270">
        <v>5423</v>
      </c>
      <c r="G143" s="347">
        <v>5423</v>
      </c>
    </row>
    <row r="144" spans="1:10" ht="48" thickBot="1" x14ac:dyDescent="0.25">
      <c r="A144" s="178" t="s">
        <v>65</v>
      </c>
      <c r="B144" s="236" t="s">
        <v>75</v>
      </c>
      <c r="C144" s="236" t="s">
        <v>117</v>
      </c>
      <c r="D144" s="240" t="s">
        <v>226</v>
      </c>
      <c r="E144" s="233"/>
      <c r="F144" s="177">
        <f>SUM(F145:F150)</f>
        <v>28756</v>
      </c>
      <c r="G144" s="177">
        <f>SUM(G145:G150)</f>
        <v>28756</v>
      </c>
    </row>
    <row r="145" spans="1:7" ht="48" thickBot="1" x14ac:dyDescent="0.25">
      <c r="A145" s="55" t="s">
        <v>30</v>
      </c>
      <c r="B145" s="45" t="s">
        <v>75</v>
      </c>
      <c r="C145" s="45" t="s">
        <v>117</v>
      </c>
      <c r="D145" s="301" t="s">
        <v>226</v>
      </c>
      <c r="E145" s="20">
        <v>111</v>
      </c>
      <c r="F145" s="293">
        <v>9220</v>
      </c>
      <c r="G145" s="293">
        <v>9220</v>
      </c>
    </row>
    <row r="146" spans="1:7" ht="79.5" thickBot="1" x14ac:dyDescent="0.25">
      <c r="A146" s="39" t="s">
        <v>10</v>
      </c>
      <c r="B146" s="45" t="s">
        <v>75</v>
      </c>
      <c r="C146" s="45" t="s">
        <v>117</v>
      </c>
      <c r="D146" s="301" t="s">
        <v>226</v>
      </c>
      <c r="E146" s="3">
        <v>119</v>
      </c>
      <c r="F146" s="3">
        <v>2773</v>
      </c>
      <c r="G146" s="3">
        <v>2773</v>
      </c>
    </row>
    <row r="147" spans="1:7" ht="48" thickBot="1" x14ac:dyDescent="0.25">
      <c r="A147" s="39" t="s">
        <v>227</v>
      </c>
      <c r="B147" s="45" t="s">
        <v>75</v>
      </c>
      <c r="C147" s="45" t="s">
        <v>117</v>
      </c>
      <c r="D147" s="270" t="s">
        <v>226</v>
      </c>
      <c r="E147" s="270">
        <v>244</v>
      </c>
      <c r="F147" s="3">
        <v>4901</v>
      </c>
      <c r="G147" s="3">
        <v>4901</v>
      </c>
    </row>
    <row r="148" spans="1:7" ht="16.5" thickBot="1" x14ac:dyDescent="0.25">
      <c r="A148" s="39" t="s">
        <v>562</v>
      </c>
      <c r="B148" s="45" t="s">
        <v>75</v>
      </c>
      <c r="C148" s="45" t="s">
        <v>117</v>
      </c>
      <c r="D148" s="333" t="s">
        <v>226</v>
      </c>
      <c r="E148" s="333">
        <v>247</v>
      </c>
      <c r="F148" s="3">
        <v>8184</v>
      </c>
      <c r="G148" s="3">
        <v>8184</v>
      </c>
    </row>
    <row r="149" spans="1:7" ht="16.5" thickBot="1" x14ac:dyDescent="0.25">
      <c r="A149" s="39" t="s">
        <v>507</v>
      </c>
      <c r="B149" s="45" t="s">
        <v>75</v>
      </c>
      <c r="C149" s="45" t="s">
        <v>117</v>
      </c>
      <c r="D149" s="270" t="s">
        <v>226</v>
      </c>
      <c r="E149" s="270">
        <v>414</v>
      </c>
      <c r="F149" s="3">
        <v>0</v>
      </c>
      <c r="G149" s="3">
        <v>0</v>
      </c>
    </row>
    <row r="150" spans="1:7" ht="32.25" thickBot="1" x14ac:dyDescent="0.25">
      <c r="A150" s="56" t="s">
        <v>48</v>
      </c>
      <c r="B150" s="45" t="s">
        <v>75</v>
      </c>
      <c r="C150" s="45" t="s">
        <v>117</v>
      </c>
      <c r="D150" s="270" t="s">
        <v>226</v>
      </c>
      <c r="E150" s="270">
        <v>850</v>
      </c>
      <c r="F150" s="3">
        <v>3678</v>
      </c>
      <c r="G150" s="3">
        <v>3678</v>
      </c>
    </row>
    <row r="151" spans="1:7" ht="48" hidden="1" thickBot="1" x14ac:dyDescent="0.25">
      <c r="A151" s="203" t="s">
        <v>503</v>
      </c>
      <c r="B151" s="247" t="s">
        <v>75</v>
      </c>
      <c r="C151" s="247" t="s">
        <v>117</v>
      </c>
      <c r="D151" s="198" t="s">
        <v>522</v>
      </c>
      <c r="E151" s="198"/>
      <c r="F151" s="195">
        <v>0</v>
      </c>
      <c r="G151" s="3">
        <v>3878</v>
      </c>
    </row>
    <row r="152" spans="1:7" ht="63.75" hidden="1" thickBot="1" x14ac:dyDescent="0.25">
      <c r="A152" s="39" t="s">
        <v>504</v>
      </c>
      <c r="B152" s="45" t="s">
        <v>75</v>
      </c>
      <c r="C152" s="45" t="s">
        <v>117</v>
      </c>
      <c r="D152" s="270" t="s">
        <v>522</v>
      </c>
      <c r="E152" s="270">
        <v>414</v>
      </c>
      <c r="F152" s="3">
        <v>0</v>
      </c>
      <c r="G152" s="3">
        <v>0</v>
      </c>
    </row>
    <row r="153" spans="1:7" ht="63.75" thickBot="1" x14ac:dyDescent="0.3">
      <c r="A153" s="359" t="s">
        <v>613</v>
      </c>
      <c r="B153" s="236" t="s">
        <v>75</v>
      </c>
      <c r="C153" s="236" t="s">
        <v>117</v>
      </c>
      <c r="D153" s="240" t="s">
        <v>614</v>
      </c>
      <c r="E153" s="240"/>
      <c r="F153" s="180">
        <f>SUM(F154:F155)</f>
        <v>1298.7829999999999</v>
      </c>
      <c r="G153" s="180">
        <f>SUM(G154:G155)</f>
        <v>1298.7829999999999</v>
      </c>
    </row>
    <row r="154" spans="1:7" ht="48" thickBot="1" x14ac:dyDescent="0.25">
      <c r="A154" s="39" t="s">
        <v>230</v>
      </c>
      <c r="B154" s="45" t="s">
        <v>75</v>
      </c>
      <c r="C154" s="45" t="s">
        <v>117</v>
      </c>
      <c r="D154" s="347" t="s">
        <v>615</v>
      </c>
      <c r="E154" s="347">
        <v>111</v>
      </c>
      <c r="F154" s="3">
        <v>998</v>
      </c>
      <c r="G154" s="3">
        <v>998</v>
      </c>
    </row>
    <row r="155" spans="1:7" ht="79.5" thickBot="1" x14ac:dyDescent="0.25">
      <c r="A155" s="39" t="s">
        <v>10</v>
      </c>
      <c r="B155" s="45" t="s">
        <v>75</v>
      </c>
      <c r="C155" s="45" t="s">
        <v>117</v>
      </c>
      <c r="D155" s="347" t="s">
        <v>615</v>
      </c>
      <c r="E155" s="347">
        <v>119</v>
      </c>
      <c r="F155" s="3">
        <v>300.78300000000002</v>
      </c>
      <c r="G155" s="3">
        <v>300.78300000000002</v>
      </c>
    </row>
    <row r="156" spans="1:7" ht="48" thickBot="1" x14ac:dyDescent="0.25">
      <c r="A156" s="174" t="s">
        <v>542</v>
      </c>
      <c r="B156" s="236" t="s">
        <v>75</v>
      </c>
      <c r="C156" s="236" t="s">
        <v>117</v>
      </c>
      <c r="D156" s="240" t="s">
        <v>226</v>
      </c>
      <c r="E156" s="240">
        <v>321</v>
      </c>
      <c r="F156" s="180">
        <v>2980.0569999999998</v>
      </c>
      <c r="G156" s="180">
        <v>2980.0569999999998</v>
      </c>
    </row>
    <row r="157" spans="1:7" ht="79.5" thickBot="1" x14ac:dyDescent="0.25">
      <c r="A157" s="340" t="s">
        <v>576</v>
      </c>
      <c r="B157" s="236" t="s">
        <v>75</v>
      </c>
      <c r="C157" s="236" t="s">
        <v>117</v>
      </c>
      <c r="D157" s="240" t="s">
        <v>577</v>
      </c>
      <c r="E157" s="240"/>
      <c r="F157" s="180">
        <f>SUM(F158:F159)</f>
        <v>22504.016</v>
      </c>
      <c r="G157" s="180">
        <f>SUM(G158:G159)</f>
        <v>22504.016</v>
      </c>
    </row>
    <row r="158" spans="1:7" ht="48" thickBot="1" x14ac:dyDescent="0.25">
      <c r="A158" s="39" t="s">
        <v>230</v>
      </c>
      <c r="B158" s="45" t="s">
        <v>75</v>
      </c>
      <c r="C158" s="45" t="s">
        <v>117</v>
      </c>
      <c r="D158" s="339" t="s">
        <v>577</v>
      </c>
      <c r="E158" s="339">
        <v>111</v>
      </c>
      <c r="F158" s="3">
        <v>17285</v>
      </c>
      <c r="G158" s="3">
        <v>17285</v>
      </c>
    </row>
    <row r="159" spans="1:7" ht="79.5" thickBot="1" x14ac:dyDescent="0.25">
      <c r="A159" s="39" t="s">
        <v>10</v>
      </c>
      <c r="B159" s="45" t="s">
        <v>75</v>
      </c>
      <c r="C159" s="45" t="s">
        <v>117</v>
      </c>
      <c r="D159" s="339" t="s">
        <v>577</v>
      </c>
      <c r="E159" s="339">
        <v>119</v>
      </c>
      <c r="F159" s="3">
        <v>5219.0159999999996</v>
      </c>
      <c r="G159" s="3">
        <v>5219.0159999999996</v>
      </c>
    </row>
    <row r="160" spans="1:7" ht="79.5" thickBot="1" x14ac:dyDescent="0.25">
      <c r="A160" s="178" t="s">
        <v>578</v>
      </c>
      <c r="B160" s="236" t="s">
        <v>75</v>
      </c>
      <c r="C160" s="236" t="s">
        <v>117</v>
      </c>
      <c r="D160" s="240" t="s">
        <v>579</v>
      </c>
      <c r="E160" s="240"/>
      <c r="F160" s="180">
        <v>22017.224999999999</v>
      </c>
      <c r="G160" s="180">
        <v>22528.720000000001</v>
      </c>
    </row>
    <row r="161" spans="1:7" ht="32.25" thickBot="1" x14ac:dyDescent="0.25">
      <c r="A161" s="39" t="s">
        <v>13</v>
      </c>
      <c r="B161" s="45" t="s">
        <v>75</v>
      </c>
      <c r="C161" s="45" t="s">
        <v>117</v>
      </c>
      <c r="D161" s="339" t="s">
        <v>579</v>
      </c>
      <c r="E161" s="339">
        <v>244</v>
      </c>
      <c r="F161" s="3">
        <v>22017.224999999999</v>
      </c>
      <c r="G161" s="3">
        <v>22528.720000000001</v>
      </c>
    </row>
    <row r="162" spans="1:7" ht="18" hidden="1" thickBot="1" x14ac:dyDescent="0.25">
      <c r="A162" s="216" t="s">
        <v>537</v>
      </c>
      <c r="B162" s="236" t="s">
        <v>75</v>
      </c>
      <c r="C162" s="236" t="s">
        <v>117</v>
      </c>
      <c r="D162" s="240">
        <v>9990041120</v>
      </c>
      <c r="E162" s="240"/>
      <c r="F162" s="180">
        <v>0</v>
      </c>
      <c r="G162" s="180">
        <v>0</v>
      </c>
    </row>
    <row r="163" spans="1:7" ht="63.75" hidden="1" thickBot="1" x14ac:dyDescent="0.25">
      <c r="A163" s="275" t="s">
        <v>456</v>
      </c>
      <c r="B163" s="45" t="s">
        <v>75</v>
      </c>
      <c r="C163" s="45" t="s">
        <v>117</v>
      </c>
      <c r="D163" s="270">
        <v>9990041120</v>
      </c>
      <c r="E163" s="270">
        <v>243</v>
      </c>
      <c r="F163" s="3">
        <v>0</v>
      </c>
      <c r="G163" s="3">
        <v>0</v>
      </c>
    </row>
    <row r="164" spans="1:7" ht="32.25" thickBot="1" x14ac:dyDescent="0.25">
      <c r="A164" s="178" t="s">
        <v>66</v>
      </c>
      <c r="B164" s="236" t="s">
        <v>75</v>
      </c>
      <c r="C164" s="236" t="s">
        <v>111</v>
      </c>
      <c r="D164" s="240" t="s">
        <v>228</v>
      </c>
      <c r="E164" s="233"/>
      <c r="F164" s="207">
        <f>SUM(F166:F176)</f>
        <v>10354</v>
      </c>
      <c r="G164" s="207">
        <f>SUM(G166:G176)</f>
        <v>10354</v>
      </c>
    </row>
    <row r="165" spans="1:7" ht="32.25" thickBot="1" x14ac:dyDescent="0.25">
      <c r="A165" s="277" t="s">
        <v>229</v>
      </c>
      <c r="B165" s="45" t="s">
        <v>75</v>
      </c>
      <c r="C165" s="45" t="s">
        <v>111</v>
      </c>
      <c r="D165" s="270" t="s">
        <v>228</v>
      </c>
      <c r="E165" s="47"/>
      <c r="F165" s="3">
        <f>SUM(F166:F176)</f>
        <v>10354</v>
      </c>
      <c r="G165" s="3">
        <f>SUM(G166:G176)</f>
        <v>10354</v>
      </c>
    </row>
    <row r="166" spans="1:7" ht="48" thickBot="1" x14ac:dyDescent="0.25">
      <c r="A166" s="39" t="s">
        <v>230</v>
      </c>
      <c r="B166" s="45" t="s">
        <v>75</v>
      </c>
      <c r="C166" s="45" t="s">
        <v>111</v>
      </c>
      <c r="D166" s="270" t="s">
        <v>228</v>
      </c>
      <c r="E166" s="270">
        <v>111</v>
      </c>
      <c r="F166" s="3">
        <v>3630</v>
      </c>
      <c r="G166" s="3">
        <v>3630</v>
      </c>
    </row>
    <row r="167" spans="1:7" ht="79.5" thickBot="1" x14ac:dyDescent="0.25">
      <c r="A167" s="39" t="s">
        <v>10</v>
      </c>
      <c r="B167" s="45" t="s">
        <v>75</v>
      </c>
      <c r="C167" s="45" t="s">
        <v>111</v>
      </c>
      <c r="D167" s="270" t="s">
        <v>228</v>
      </c>
      <c r="E167" s="270">
        <v>119</v>
      </c>
      <c r="F167" s="3">
        <v>1098</v>
      </c>
      <c r="G167" s="3">
        <v>1098</v>
      </c>
    </row>
    <row r="168" spans="1:7" ht="32.25" thickBot="1" x14ac:dyDescent="0.25">
      <c r="A168" s="39" t="s">
        <v>13</v>
      </c>
      <c r="B168" s="45" t="s">
        <v>75</v>
      </c>
      <c r="C168" s="45" t="s">
        <v>111</v>
      </c>
      <c r="D168" s="270" t="s">
        <v>228</v>
      </c>
      <c r="E168" s="270">
        <v>244</v>
      </c>
      <c r="F168" s="3">
        <v>166</v>
      </c>
      <c r="G168" s="3">
        <v>166</v>
      </c>
    </row>
    <row r="169" spans="1:7" ht="16.5" thickBot="1" x14ac:dyDescent="0.25">
      <c r="A169" s="39" t="s">
        <v>562</v>
      </c>
      <c r="B169" s="45" t="s">
        <v>75</v>
      </c>
      <c r="C169" s="45" t="s">
        <v>111</v>
      </c>
      <c r="D169" s="333" t="s">
        <v>228</v>
      </c>
      <c r="E169" s="333">
        <v>247</v>
      </c>
      <c r="F169" s="3">
        <v>155</v>
      </c>
      <c r="G169" s="3">
        <v>155</v>
      </c>
    </row>
    <row r="170" spans="1:7" ht="16.5" thickBot="1" x14ac:dyDescent="0.25">
      <c r="A170" s="52" t="s">
        <v>539</v>
      </c>
      <c r="B170" s="45" t="s">
        <v>75</v>
      </c>
      <c r="C170" s="45" t="s">
        <v>111</v>
      </c>
      <c r="D170" s="301" t="s">
        <v>228</v>
      </c>
      <c r="E170" s="301">
        <v>611</v>
      </c>
      <c r="F170" s="3">
        <v>2400</v>
      </c>
      <c r="G170" s="3">
        <v>2400</v>
      </c>
    </row>
    <row r="171" spans="1:7" ht="32.25" thickBot="1" x14ac:dyDescent="0.25">
      <c r="A171" s="52" t="s">
        <v>540</v>
      </c>
      <c r="B171" s="45" t="s">
        <v>75</v>
      </c>
      <c r="C171" s="45" t="s">
        <v>111</v>
      </c>
      <c r="D171" s="301" t="s">
        <v>538</v>
      </c>
      <c r="E171" s="301">
        <v>611</v>
      </c>
      <c r="F171" s="3">
        <v>2843.694</v>
      </c>
      <c r="G171" s="3">
        <v>2843.694</v>
      </c>
    </row>
    <row r="172" spans="1:7" ht="32.25" thickBot="1" x14ac:dyDescent="0.25">
      <c r="A172" s="52" t="s">
        <v>540</v>
      </c>
      <c r="B172" s="45" t="s">
        <v>75</v>
      </c>
      <c r="C172" s="45" t="s">
        <v>111</v>
      </c>
      <c r="D172" s="301" t="s">
        <v>538</v>
      </c>
      <c r="E172" s="301">
        <v>613</v>
      </c>
      <c r="F172" s="3">
        <v>18.68</v>
      </c>
      <c r="G172" s="3">
        <v>18.68</v>
      </c>
    </row>
    <row r="173" spans="1:7" ht="32.25" thickBot="1" x14ac:dyDescent="0.25">
      <c r="A173" s="52" t="s">
        <v>540</v>
      </c>
      <c r="B173" s="45" t="s">
        <v>75</v>
      </c>
      <c r="C173" s="45" t="s">
        <v>111</v>
      </c>
      <c r="D173" s="301" t="s">
        <v>538</v>
      </c>
      <c r="E173" s="301">
        <v>623</v>
      </c>
      <c r="F173" s="3">
        <v>18.68</v>
      </c>
      <c r="G173" s="3">
        <v>18.68</v>
      </c>
    </row>
    <row r="174" spans="1:7" ht="32.25" thickBot="1" x14ac:dyDescent="0.25">
      <c r="A174" s="52" t="s">
        <v>540</v>
      </c>
      <c r="B174" s="45" t="s">
        <v>75</v>
      </c>
      <c r="C174" s="45" t="s">
        <v>111</v>
      </c>
      <c r="D174" s="301" t="s">
        <v>538</v>
      </c>
      <c r="E174" s="301">
        <v>633</v>
      </c>
      <c r="F174" s="3">
        <v>9.34</v>
      </c>
      <c r="G174" s="3">
        <v>9.34</v>
      </c>
    </row>
    <row r="175" spans="1:7" ht="32.25" thickBot="1" x14ac:dyDescent="0.25">
      <c r="A175" s="52" t="s">
        <v>540</v>
      </c>
      <c r="B175" s="45" t="s">
        <v>75</v>
      </c>
      <c r="C175" s="45" t="s">
        <v>111</v>
      </c>
      <c r="D175" s="301" t="s">
        <v>538</v>
      </c>
      <c r="E175" s="301">
        <v>813</v>
      </c>
      <c r="F175" s="3">
        <v>9.6059999999999999</v>
      </c>
      <c r="G175" s="3">
        <v>9.6059999999999999</v>
      </c>
    </row>
    <row r="176" spans="1:7" ht="32.25" thickBot="1" x14ac:dyDescent="0.25">
      <c r="A176" s="42" t="s">
        <v>48</v>
      </c>
      <c r="B176" s="45" t="s">
        <v>75</v>
      </c>
      <c r="C176" s="45" t="s">
        <v>111</v>
      </c>
      <c r="D176" s="270" t="s">
        <v>228</v>
      </c>
      <c r="E176" s="270">
        <v>850</v>
      </c>
      <c r="F176" s="3">
        <v>5</v>
      </c>
      <c r="G176" s="3">
        <v>5</v>
      </c>
    </row>
    <row r="177" spans="1:7" ht="32.25" thickBot="1" x14ac:dyDescent="0.25">
      <c r="A177" s="178" t="s">
        <v>26</v>
      </c>
      <c r="B177" s="231" t="s">
        <v>75</v>
      </c>
      <c r="C177" s="231" t="s">
        <v>75</v>
      </c>
      <c r="D177" s="233"/>
      <c r="E177" s="233"/>
      <c r="F177" s="191">
        <f>SUM(F178+F184)</f>
        <v>377.36400000000003</v>
      </c>
      <c r="G177" s="191">
        <f>SUM(G178+G184)</f>
        <v>377.36400000000003</v>
      </c>
    </row>
    <row r="178" spans="1:7" ht="48" thickBot="1" x14ac:dyDescent="0.25">
      <c r="A178" s="178" t="s">
        <v>609</v>
      </c>
      <c r="B178" s="231" t="s">
        <v>75</v>
      </c>
      <c r="C178" s="231" t="s">
        <v>75</v>
      </c>
      <c r="D178" s="189">
        <v>19</v>
      </c>
      <c r="E178" s="189"/>
      <c r="F178" s="191">
        <f>SUM(F181:F183)</f>
        <v>327.36400000000003</v>
      </c>
      <c r="G178" s="191">
        <f>SUM(G181:G183)</f>
        <v>327.36400000000003</v>
      </c>
    </row>
    <row r="179" spans="1:7" ht="48" thickBot="1" x14ac:dyDescent="0.25">
      <c r="A179" s="52" t="s">
        <v>610</v>
      </c>
      <c r="B179" s="249" t="s">
        <v>75</v>
      </c>
      <c r="C179" s="249" t="s">
        <v>75</v>
      </c>
      <c r="D179" s="20" t="s">
        <v>611</v>
      </c>
      <c r="E179" s="20"/>
      <c r="F179" s="32">
        <f>SUM(F181:F183)</f>
        <v>327.36400000000003</v>
      </c>
      <c r="G179" s="32">
        <f>SUM(G181:G183)</f>
        <v>327.36400000000003</v>
      </c>
    </row>
    <row r="180" spans="1:7" ht="32.25" thickBot="1" x14ac:dyDescent="0.25">
      <c r="A180" s="358" t="s">
        <v>229</v>
      </c>
      <c r="B180" s="249" t="s">
        <v>75</v>
      </c>
      <c r="C180" s="249" t="s">
        <v>75</v>
      </c>
      <c r="D180" s="20" t="s">
        <v>612</v>
      </c>
      <c r="E180" s="20"/>
      <c r="F180" s="32">
        <f>SUM(F181:F183)</f>
        <v>327.36400000000003</v>
      </c>
      <c r="G180" s="32">
        <f>SUM(G181:G183)</f>
        <v>327.36400000000003</v>
      </c>
    </row>
    <row r="181" spans="1:7" ht="48" thickBot="1" x14ac:dyDescent="0.25">
      <c r="A181" s="39" t="s">
        <v>230</v>
      </c>
      <c r="B181" s="249" t="s">
        <v>75</v>
      </c>
      <c r="C181" s="249" t="s">
        <v>75</v>
      </c>
      <c r="D181" s="20" t="s">
        <v>612</v>
      </c>
      <c r="E181" s="20">
        <v>111</v>
      </c>
      <c r="F181" s="20">
        <v>150</v>
      </c>
      <c r="G181" s="20">
        <v>150</v>
      </c>
    </row>
    <row r="182" spans="1:7" ht="79.5" thickBot="1" x14ac:dyDescent="0.25">
      <c r="A182" s="39" t="s">
        <v>10</v>
      </c>
      <c r="B182" s="249" t="s">
        <v>75</v>
      </c>
      <c r="C182" s="249" t="s">
        <v>75</v>
      </c>
      <c r="D182" s="20" t="s">
        <v>612</v>
      </c>
      <c r="E182" s="20">
        <v>119</v>
      </c>
      <c r="F182" s="20">
        <v>45</v>
      </c>
      <c r="G182" s="20">
        <v>45</v>
      </c>
    </row>
    <row r="183" spans="1:7" ht="32.25" thickBot="1" x14ac:dyDescent="0.25">
      <c r="A183" s="39" t="s">
        <v>13</v>
      </c>
      <c r="B183" s="249" t="s">
        <v>75</v>
      </c>
      <c r="C183" s="249" t="s">
        <v>75</v>
      </c>
      <c r="D183" s="20" t="s">
        <v>612</v>
      </c>
      <c r="E183" s="20">
        <v>244</v>
      </c>
      <c r="F183" s="20">
        <v>132.364</v>
      </c>
      <c r="G183" s="20">
        <v>132.364</v>
      </c>
    </row>
    <row r="184" spans="1:7" ht="32.25" thickBot="1" x14ac:dyDescent="0.25">
      <c r="A184" s="239" t="s">
        <v>231</v>
      </c>
      <c r="B184" s="244" t="s">
        <v>75</v>
      </c>
      <c r="C184" s="244" t="s">
        <v>75</v>
      </c>
      <c r="D184" s="200" t="s">
        <v>232</v>
      </c>
      <c r="E184" s="233"/>
      <c r="F184" s="189">
        <v>50</v>
      </c>
      <c r="G184" s="189">
        <v>50</v>
      </c>
    </row>
    <row r="185" spans="1:7" ht="32.25" thickBot="1" x14ac:dyDescent="0.25">
      <c r="A185" s="39" t="s">
        <v>13</v>
      </c>
      <c r="B185" s="45" t="s">
        <v>75</v>
      </c>
      <c r="C185" s="45" t="s">
        <v>75</v>
      </c>
      <c r="D185" s="270" t="s">
        <v>232</v>
      </c>
      <c r="E185" s="270">
        <v>244</v>
      </c>
      <c r="F185" s="3">
        <v>50</v>
      </c>
      <c r="G185" s="3">
        <v>50</v>
      </c>
    </row>
    <row r="186" spans="1:7" ht="32.25" thickBot="1" x14ac:dyDescent="0.25">
      <c r="A186" s="178" t="s">
        <v>28</v>
      </c>
      <c r="B186" s="231" t="s">
        <v>75</v>
      </c>
      <c r="C186" s="231" t="s">
        <v>112</v>
      </c>
      <c r="D186" s="233"/>
      <c r="E186" s="233"/>
      <c r="F186" s="191">
        <f>SUM(F187+F191+F198)</f>
        <v>6470</v>
      </c>
      <c r="G186" s="191">
        <f>SUM(G187+G191+G198)</f>
        <v>6485</v>
      </c>
    </row>
    <row r="187" spans="1:7" ht="95.25" thickBot="1" x14ac:dyDescent="0.25">
      <c r="A187" s="178" t="s">
        <v>233</v>
      </c>
      <c r="B187" s="236" t="s">
        <v>75</v>
      </c>
      <c r="C187" s="236" t="s">
        <v>112</v>
      </c>
      <c r="D187" s="240" t="s">
        <v>234</v>
      </c>
      <c r="E187" s="233"/>
      <c r="F187" s="191">
        <f>SUM(F188:F190)</f>
        <v>407</v>
      </c>
      <c r="G187" s="191">
        <f>SUM(G188:G190)</f>
        <v>422</v>
      </c>
    </row>
    <row r="188" spans="1:7" ht="48" thickBot="1" x14ac:dyDescent="0.25">
      <c r="A188" s="39" t="s">
        <v>193</v>
      </c>
      <c r="B188" s="45" t="s">
        <v>75</v>
      </c>
      <c r="C188" s="45" t="s">
        <v>112</v>
      </c>
      <c r="D188" s="270" t="s">
        <v>234</v>
      </c>
      <c r="E188" s="270">
        <v>121</v>
      </c>
      <c r="F188" s="3">
        <v>305</v>
      </c>
      <c r="G188" s="3">
        <v>305</v>
      </c>
    </row>
    <row r="189" spans="1:7" ht="79.5" thickBot="1" x14ac:dyDescent="0.25">
      <c r="A189" s="39" t="s">
        <v>10</v>
      </c>
      <c r="B189" s="45" t="s">
        <v>75</v>
      </c>
      <c r="C189" s="45" t="s">
        <v>112</v>
      </c>
      <c r="D189" s="270" t="s">
        <v>234</v>
      </c>
      <c r="E189" s="270">
        <v>129</v>
      </c>
      <c r="F189" s="3">
        <v>92</v>
      </c>
      <c r="G189" s="3">
        <v>92</v>
      </c>
    </row>
    <row r="190" spans="1:7" ht="36.75" customHeight="1" thickBot="1" x14ac:dyDescent="0.25">
      <c r="A190" s="39" t="s">
        <v>13</v>
      </c>
      <c r="B190" s="45" t="s">
        <v>75</v>
      </c>
      <c r="C190" s="45" t="s">
        <v>112</v>
      </c>
      <c r="D190" s="270" t="s">
        <v>234</v>
      </c>
      <c r="E190" s="270">
        <v>244</v>
      </c>
      <c r="F190" s="1">
        <v>10</v>
      </c>
      <c r="G190" s="1">
        <v>25</v>
      </c>
    </row>
    <row r="191" spans="1:7" ht="16.5" thickBot="1" x14ac:dyDescent="0.25">
      <c r="A191" s="178" t="s">
        <v>235</v>
      </c>
      <c r="B191" s="244" t="s">
        <v>75</v>
      </c>
      <c r="C191" s="244" t="s">
        <v>112</v>
      </c>
      <c r="D191" s="180" t="s">
        <v>236</v>
      </c>
      <c r="E191" s="233"/>
      <c r="F191" s="191">
        <f>SUM(F193:F197)</f>
        <v>6063</v>
      </c>
      <c r="G191" s="191">
        <f>SUM(G193:G197)</f>
        <v>6063</v>
      </c>
    </row>
    <row r="192" spans="1:7" ht="32.25" thickBot="1" x14ac:dyDescent="0.25">
      <c r="A192" s="277" t="s">
        <v>237</v>
      </c>
      <c r="B192" s="45" t="s">
        <v>75</v>
      </c>
      <c r="C192" s="45" t="s">
        <v>112</v>
      </c>
      <c r="D192" s="270" t="s">
        <v>236</v>
      </c>
      <c r="E192" s="47"/>
      <c r="F192" s="3">
        <f>SUM(F193:F197)</f>
        <v>6063</v>
      </c>
      <c r="G192" s="3">
        <f>SUM(G193:G197)</f>
        <v>6063</v>
      </c>
    </row>
    <row r="193" spans="1:7" ht="48" thickBot="1" x14ac:dyDescent="0.25">
      <c r="A193" s="39" t="s">
        <v>230</v>
      </c>
      <c r="B193" s="45" t="s">
        <v>75</v>
      </c>
      <c r="C193" s="45" t="s">
        <v>112</v>
      </c>
      <c r="D193" s="270" t="s">
        <v>236</v>
      </c>
      <c r="E193" s="270">
        <v>111</v>
      </c>
      <c r="F193" s="3">
        <v>4100</v>
      </c>
      <c r="G193" s="3">
        <v>4100</v>
      </c>
    </row>
    <row r="194" spans="1:7" ht="79.5" thickBot="1" x14ac:dyDescent="0.25">
      <c r="A194" s="39" t="s">
        <v>10</v>
      </c>
      <c r="B194" s="45" t="s">
        <v>75</v>
      </c>
      <c r="C194" s="45" t="s">
        <v>112</v>
      </c>
      <c r="D194" s="270" t="s">
        <v>236</v>
      </c>
      <c r="E194" s="270">
        <v>119</v>
      </c>
      <c r="F194" s="3">
        <v>1238</v>
      </c>
      <c r="G194" s="3">
        <v>1238</v>
      </c>
    </row>
    <row r="195" spans="1:7" ht="32.25" thickBot="1" x14ac:dyDescent="0.25">
      <c r="A195" s="39" t="s">
        <v>13</v>
      </c>
      <c r="B195" s="45" t="s">
        <v>75</v>
      </c>
      <c r="C195" s="45" t="s">
        <v>112</v>
      </c>
      <c r="D195" s="270" t="s">
        <v>236</v>
      </c>
      <c r="E195" s="270">
        <v>244</v>
      </c>
      <c r="F195" s="3">
        <v>185</v>
      </c>
      <c r="G195" s="3">
        <v>185</v>
      </c>
    </row>
    <row r="196" spans="1:7" ht="16.5" thickBot="1" x14ac:dyDescent="0.25">
      <c r="A196" s="39" t="s">
        <v>562</v>
      </c>
      <c r="B196" s="45" t="s">
        <v>75</v>
      </c>
      <c r="C196" s="45" t="s">
        <v>112</v>
      </c>
      <c r="D196" s="333" t="s">
        <v>236</v>
      </c>
      <c r="E196" s="333">
        <v>247</v>
      </c>
      <c r="F196" s="3">
        <v>530</v>
      </c>
      <c r="G196" s="3">
        <v>530</v>
      </c>
    </row>
    <row r="197" spans="1:7" ht="32.25" thickBot="1" x14ac:dyDescent="0.25">
      <c r="A197" s="275" t="s">
        <v>48</v>
      </c>
      <c r="B197" s="45" t="s">
        <v>75</v>
      </c>
      <c r="C197" s="45" t="s">
        <v>112</v>
      </c>
      <c r="D197" s="270" t="s">
        <v>236</v>
      </c>
      <c r="E197" s="270">
        <v>850</v>
      </c>
      <c r="F197" s="3">
        <v>10</v>
      </c>
      <c r="G197" s="3">
        <v>10</v>
      </c>
    </row>
    <row r="198" spans="1:7" ht="48" hidden="1" thickBot="1" x14ac:dyDescent="0.25">
      <c r="A198" s="203" t="s">
        <v>503</v>
      </c>
      <c r="B198" s="253" t="s">
        <v>75</v>
      </c>
      <c r="C198" s="253" t="s">
        <v>112</v>
      </c>
      <c r="D198" s="254" t="s">
        <v>523</v>
      </c>
      <c r="E198" s="254"/>
      <c r="F198" s="201">
        <v>0</v>
      </c>
      <c r="G198" s="201">
        <v>0</v>
      </c>
    </row>
    <row r="199" spans="1:7" ht="63.75" hidden="1" thickBot="1" x14ac:dyDescent="0.25">
      <c r="A199" s="39" t="s">
        <v>504</v>
      </c>
      <c r="B199" s="45" t="s">
        <v>75</v>
      </c>
      <c r="C199" s="45" t="s">
        <v>112</v>
      </c>
      <c r="D199" s="270" t="s">
        <v>523</v>
      </c>
      <c r="E199" s="270">
        <v>414</v>
      </c>
      <c r="F199" s="3">
        <v>0</v>
      </c>
      <c r="G199" s="3">
        <v>0</v>
      </c>
    </row>
    <row r="200" spans="1:7" ht="32.25" thickBot="1" x14ac:dyDescent="0.25">
      <c r="A200" s="178" t="s">
        <v>238</v>
      </c>
      <c r="B200" s="231" t="s">
        <v>172</v>
      </c>
      <c r="C200" s="232"/>
      <c r="D200" s="233"/>
      <c r="E200" s="233"/>
      <c r="F200" s="191">
        <f>SUM(F201+F219)</f>
        <v>33698</v>
      </c>
      <c r="G200" s="191">
        <f>SUM(G201+G219)</f>
        <v>33698</v>
      </c>
    </row>
    <row r="201" spans="1:7" ht="16.5" thickBot="1" x14ac:dyDescent="0.25">
      <c r="A201" s="178" t="s">
        <v>61</v>
      </c>
      <c r="B201" s="192" t="s">
        <v>172</v>
      </c>
      <c r="C201" s="192" t="s">
        <v>76</v>
      </c>
      <c r="D201" s="233"/>
      <c r="E201" s="233"/>
      <c r="F201" s="191">
        <f>SUM(F202+F212+F208+F210)</f>
        <v>29254</v>
      </c>
      <c r="G201" s="191">
        <f>SUM(G202+G212+G208+G210)</f>
        <v>29254</v>
      </c>
    </row>
    <row r="202" spans="1:7" ht="32.25" thickBot="1" x14ac:dyDescent="0.25">
      <c r="A202" s="178" t="s">
        <v>62</v>
      </c>
      <c r="B202" s="192" t="s">
        <v>172</v>
      </c>
      <c r="C202" s="192" t="s">
        <v>76</v>
      </c>
      <c r="D202" s="191" t="s">
        <v>239</v>
      </c>
      <c r="E202" s="233"/>
      <c r="F202" s="191">
        <f>SUM(F203:F207)</f>
        <v>18127</v>
      </c>
      <c r="G202" s="191">
        <f>SUM(G203:G207)</f>
        <v>18127</v>
      </c>
    </row>
    <row r="203" spans="1:7" ht="48" thickBot="1" x14ac:dyDescent="0.25">
      <c r="A203" s="39" t="s">
        <v>230</v>
      </c>
      <c r="B203" s="45" t="s">
        <v>172</v>
      </c>
      <c r="C203" s="45" t="s">
        <v>76</v>
      </c>
      <c r="D203" s="270" t="s">
        <v>239</v>
      </c>
      <c r="E203" s="270">
        <v>111</v>
      </c>
      <c r="F203" s="3">
        <v>13200</v>
      </c>
      <c r="G203" s="3">
        <v>13200</v>
      </c>
    </row>
    <row r="204" spans="1:7" ht="79.5" thickBot="1" x14ac:dyDescent="0.25">
      <c r="A204" s="39" t="s">
        <v>10</v>
      </c>
      <c r="B204" s="45" t="s">
        <v>172</v>
      </c>
      <c r="C204" s="45" t="s">
        <v>76</v>
      </c>
      <c r="D204" s="270" t="s">
        <v>239</v>
      </c>
      <c r="E204" s="270">
        <v>119</v>
      </c>
      <c r="F204" s="3">
        <v>3986</v>
      </c>
      <c r="G204" s="3">
        <v>3986</v>
      </c>
    </row>
    <row r="205" spans="1:7" ht="32.25" thickBot="1" x14ac:dyDescent="0.25">
      <c r="A205" s="39" t="s">
        <v>13</v>
      </c>
      <c r="B205" s="45" t="s">
        <v>172</v>
      </c>
      <c r="C205" s="45" t="s">
        <v>76</v>
      </c>
      <c r="D205" s="270" t="s">
        <v>239</v>
      </c>
      <c r="E205" s="270">
        <v>244</v>
      </c>
      <c r="F205" s="3">
        <v>535</v>
      </c>
      <c r="G205" s="3">
        <v>535</v>
      </c>
    </row>
    <row r="206" spans="1:7" ht="16.5" thickBot="1" x14ac:dyDescent="0.25">
      <c r="A206" s="39" t="s">
        <v>562</v>
      </c>
      <c r="B206" s="45" t="s">
        <v>172</v>
      </c>
      <c r="C206" s="45" t="s">
        <v>76</v>
      </c>
      <c r="D206" s="333" t="s">
        <v>239</v>
      </c>
      <c r="E206" s="333">
        <v>247</v>
      </c>
      <c r="F206" s="3">
        <v>140</v>
      </c>
      <c r="G206" s="3">
        <v>140</v>
      </c>
    </row>
    <row r="207" spans="1:7" ht="32.25" thickBot="1" x14ac:dyDescent="0.25">
      <c r="A207" s="275" t="s">
        <v>48</v>
      </c>
      <c r="B207" s="45" t="s">
        <v>172</v>
      </c>
      <c r="C207" s="45" t="s">
        <v>76</v>
      </c>
      <c r="D207" s="270" t="s">
        <v>239</v>
      </c>
      <c r="E207" s="270">
        <v>850</v>
      </c>
      <c r="F207" s="3">
        <v>266</v>
      </c>
      <c r="G207" s="3">
        <v>266</v>
      </c>
    </row>
    <row r="208" spans="1:7" ht="95.25" hidden="1" thickBot="1" x14ac:dyDescent="0.25">
      <c r="A208" s="223" t="s">
        <v>508</v>
      </c>
      <c r="B208" s="255" t="s">
        <v>172</v>
      </c>
      <c r="C208" s="255" t="s">
        <v>76</v>
      </c>
      <c r="D208" s="226" t="s">
        <v>509</v>
      </c>
      <c r="E208" s="256"/>
      <c r="F208" s="226"/>
      <c r="G208" s="226"/>
    </row>
    <row r="209" spans="1:7" ht="32.25" hidden="1" thickBot="1" x14ac:dyDescent="0.25">
      <c r="A209" s="39" t="s">
        <v>13</v>
      </c>
      <c r="B209" s="249" t="s">
        <v>172</v>
      </c>
      <c r="C209" s="249" t="s">
        <v>76</v>
      </c>
      <c r="D209" s="257" t="s">
        <v>524</v>
      </c>
      <c r="E209" s="20">
        <v>244</v>
      </c>
      <c r="F209" s="20"/>
      <c r="G209" s="20"/>
    </row>
    <row r="210" spans="1:7" ht="29.25" hidden="1" customHeight="1" thickBot="1" x14ac:dyDescent="0.25">
      <c r="A210" s="227" t="s">
        <v>510</v>
      </c>
      <c r="B210" s="255" t="s">
        <v>172</v>
      </c>
      <c r="C210" s="255" t="s">
        <v>76</v>
      </c>
      <c r="D210" s="226" t="s">
        <v>511</v>
      </c>
      <c r="E210" s="258"/>
      <c r="F210" s="226"/>
      <c r="G210" s="226"/>
    </row>
    <row r="211" spans="1:7" ht="32.25" hidden="1" thickBot="1" x14ac:dyDescent="0.25">
      <c r="A211" s="39" t="s">
        <v>13</v>
      </c>
      <c r="B211" s="249" t="s">
        <v>172</v>
      </c>
      <c r="C211" s="249" t="s">
        <v>76</v>
      </c>
      <c r="D211" s="20" t="s">
        <v>511</v>
      </c>
      <c r="E211" s="20">
        <v>244</v>
      </c>
      <c r="F211" s="20"/>
      <c r="G211" s="20"/>
    </row>
    <row r="212" spans="1:7" ht="16.5" thickBot="1" x14ac:dyDescent="0.25">
      <c r="A212" s="178" t="s">
        <v>240</v>
      </c>
      <c r="B212" s="244" t="s">
        <v>172</v>
      </c>
      <c r="C212" s="244" t="s">
        <v>76</v>
      </c>
      <c r="D212" s="191" t="s">
        <v>241</v>
      </c>
      <c r="E212" s="233"/>
      <c r="F212" s="191">
        <f>SUM(F214:F218)</f>
        <v>11127</v>
      </c>
      <c r="G212" s="191">
        <f>SUM(G214:G218)</f>
        <v>11127</v>
      </c>
    </row>
    <row r="213" spans="1:7" ht="32.25" thickBot="1" x14ac:dyDescent="0.25">
      <c r="A213" s="277" t="s">
        <v>237</v>
      </c>
      <c r="B213" s="45" t="s">
        <v>172</v>
      </c>
      <c r="C213" s="45" t="s">
        <v>76</v>
      </c>
      <c r="D213" s="270" t="s">
        <v>241</v>
      </c>
      <c r="E213" s="47"/>
      <c r="F213" s="3">
        <f>SUM(F214:F218)</f>
        <v>11127</v>
      </c>
      <c r="G213" s="3">
        <f>SUM(G214:G218)</f>
        <v>11127</v>
      </c>
    </row>
    <row r="214" spans="1:7" ht="48" thickBot="1" x14ac:dyDescent="0.25">
      <c r="A214" s="39" t="s">
        <v>230</v>
      </c>
      <c r="B214" s="45" t="s">
        <v>172</v>
      </c>
      <c r="C214" s="45" t="s">
        <v>76</v>
      </c>
      <c r="D214" s="270" t="s">
        <v>241</v>
      </c>
      <c r="E214" s="270">
        <v>111</v>
      </c>
      <c r="F214" s="3">
        <v>8200</v>
      </c>
      <c r="G214" s="3">
        <v>8200</v>
      </c>
    </row>
    <row r="215" spans="1:7" ht="79.5" thickBot="1" x14ac:dyDescent="0.25">
      <c r="A215" s="39" t="s">
        <v>10</v>
      </c>
      <c r="B215" s="45" t="s">
        <v>172</v>
      </c>
      <c r="C215" s="45" t="s">
        <v>76</v>
      </c>
      <c r="D215" s="270" t="s">
        <v>241</v>
      </c>
      <c r="E215" s="270">
        <v>119</v>
      </c>
      <c r="F215" s="3">
        <v>2476</v>
      </c>
      <c r="G215" s="3">
        <v>2476</v>
      </c>
    </row>
    <row r="216" spans="1:7" ht="32.25" thickBot="1" x14ac:dyDescent="0.25">
      <c r="A216" s="39" t="s">
        <v>13</v>
      </c>
      <c r="B216" s="45" t="s">
        <v>172</v>
      </c>
      <c r="C216" s="45" t="s">
        <v>76</v>
      </c>
      <c r="D216" s="270" t="s">
        <v>241</v>
      </c>
      <c r="E216" s="270">
        <v>244</v>
      </c>
      <c r="F216" s="3">
        <v>218</v>
      </c>
      <c r="G216" s="3">
        <v>218</v>
      </c>
    </row>
    <row r="217" spans="1:7" ht="16.5" thickBot="1" x14ac:dyDescent="0.25">
      <c r="A217" s="39" t="s">
        <v>562</v>
      </c>
      <c r="B217" s="45" t="s">
        <v>172</v>
      </c>
      <c r="C217" s="45" t="s">
        <v>76</v>
      </c>
      <c r="D217" s="333" t="s">
        <v>241</v>
      </c>
      <c r="E217" s="333">
        <v>247</v>
      </c>
      <c r="F217" s="3">
        <v>206</v>
      </c>
      <c r="G217" s="3">
        <v>206</v>
      </c>
    </row>
    <row r="218" spans="1:7" ht="32.25" thickBot="1" x14ac:dyDescent="0.25">
      <c r="A218" s="275" t="s">
        <v>48</v>
      </c>
      <c r="B218" s="45" t="s">
        <v>172</v>
      </c>
      <c r="C218" s="45" t="s">
        <v>76</v>
      </c>
      <c r="D218" s="270" t="s">
        <v>241</v>
      </c>
      <c r="E218" s="270">
        <v>850</v>
      </c>
      <c r="F218" s="3">
        <v>27</v>
      </c>
      <c r="G218" s="3">
        <v>27</v>
      </c>
    </row>
    <row r="219" spans="1:7" ht="32.25" thickBot="1" x14ac:dyDescent="0.25">
      <c r="A219" s="178" t="s">
        <v>242</v>
      </c>
      <c r="B219" s="192" t="s">
        <v>172</v>
      </c>
      <c r="C219" s="192" t="s">
        <v>73</v>
      </c>
      <c r="D219" s="233"/>
      <c r="E219" s="233"/>
      <c r="F219" s="191">
        <f>SUM(F222:F226)</f>
        <v>4444</v>
      </c>
      <c r="G219" s="191">
        <f>SUM(G222:G226)</f>
        <v>4444</v>
      </c>
    </row>
    <row r="220" spans="1:7" ht="16.5" thickBot="1" x14ac:dyDescent="0.25">
      <c r="A220" s="172" t="s">
        <v>243</v>
      </c>
      <c r="B220" s="54" t="s">
        <v>172</v>
      </c>
      <c r="C220" s="54" t="s">
        <v>73</v>
      </c>
      <c r="D220" s="4" t="s">
        <v>244</v>
      </c>
      <c r="E220" s="47"/>
      <c r="F220" s="4">
        <f>SUM(F222:F226)</f>
        <v>4444</v>
      </c>
      <c r="G220" s="4">
        <f>SUM(G222:G226)</f>
        <v>4444</v>
      </c>
    </row>
    <row r="221" spans="1:7" ht="16.5" thickBot="1" x14ac:dyDescent="0.25">
      <c r="A221" s="172" t="s">
        <v>245</v>
      </c>
      <c r="B221" s="45" t="s">
        <v>172</v>
      </c>
      <c r="C221" s="45" t="s">
        <v>73</v>
      </c>
      <c r="D221" s="270" t="s">
        <v>244</v>
      </c>
      <c r="E221" s="47"/>
      <c r="F221" s="3">
        <f>SUM(F222:F226)</f>
        <v>4444</v>
      </c>
      <c r="G221" s="3">
        <f>SUM(G222:G226)</f>
        <v>4444</v>
      </c>
    </row>
    <row r="222" spans="1:7" ht="48" thickBot="1" x14ac:dyDescent="0.25">
      <c r="A222" s="39" t="s">
        <v>230</v>
      </c>
      <c r="B222" s="45" t="s">
        <v>172</v>
      </c>
      <c r="C222" s="45" t="s">
        <v>73</v>
      </c>
      <c r="D222" s="270" t="s">
        <v>244</v>
      </c>
      <c r="E222" s="270">
        <v>111</v>
      </c>
      <c r="F222" s="3">
        <v>3300</v>
      </c>
      <c r="G222" s="3">
        <v>3300</v>
      </c>
    </row>
    <row r="223" spans="1:7" ht="16.5" thickBot="1" x14ac:dyDescent="0.25">
      <c r="A223" s="39" t="s">
        <v>369</v>
      </c>
      <c r="B223" s="45" t="s">
        <v>172</v>
      </c>
      <c r="C223" s="45" t="s">
        <v>73</v>
      </c>
      <c r="D223" s="270" t="s">
        <v>244</v>
      </c>
      <c r="E223" s="270">
        <v>112</v>
      </c>
      <c r="F223" s="3">
        <v>29</v>
      </c>
      <c r="G223" s="3">
        <v>29</v>
      </c>
    </row>
    <row r="224" spans="1:7" ht="79.5" thickBot="1" x14ac:dyDescent="0.25">
      <c r="A224" s="39" t="s">
        <v>10</v>
      </c>
      <c r="B224" s="45" t="s">
        <v>172</v>
      </c>
      <c r="C224" s="45" t="s">
        <v>73</v>
      </c>
      <c r="D224" s="270" t="s">
        <v>244</v>
      </c>
      <c r="E224" s="270">
        <v>119</v>
      </c>
      <c r="F224" s="3">
        <v>997</v>
      </c>
      <c r="G224" s="3">
        <v>997</v>
      </c>
    </row>
    <row r="225" spans="1:7" ht="32.25" thickBot="1" x14ac:dyDescent="0.25">
      <c r="A225" s="39" t="s">
        <v>13</v>
      </c>
      <c r="B225" s="45" t="s">
        <v>172</v>
      </c>
      <c r="C225" s="45" t="s">
        <v>73</v>
      </c>
      <c r="D225" s="270" t="s">
        <v>244</v>
      </c>
      <c r="E225" s="270">
        <v>244</v>
      </c>
      <c r="F225" s="3">
        <v>113</v>
      </c>
      <c r="G225" s="3">
        <v>113</v>
      </c>
    </row>
    <row r="226" spans="1:7" ht="32.25" thickBot="1" x14ac:dyDescent="0.25">
      <c r="A226" s="275" t="s">
        <v>48</v>
      </c>
      <c r="B226" s="45" t="s">
        <v>172</v>
      </c>
      <c r="C226" s="45" t="s">
        <v>73</v>
      </c>
      <c r="D226" s="270" t="s">
        <v>244</v>
      </c>
      <c r="E226" s="270">
        <v>850</v>
      </c>
      <c r="F226" s="3">
        <v>5</v>
      </c>
      <c r="G226" s="3">
        <v>5</v>
      </c>
    </row>
    <row r="227" spans="1:7" ht="16.5" thickBot="1" x14ac:dyDescent="0.25">
      <c r="A227" s="178" t="s">
        <v>31</v>
      </c>
      <c r="B227" s="231">
        <v>10</v>
      </c>
      <c r="C227" s="232"/>
      <c r="D227" s="233"/>
      <c r="E227" s="233"/>
      <c r="F227" s="191">
        <f>SUM(F228+F231)</f>
        <v>9515.9</v>
      </c>
      <c r="G227" s="191">
        <f>SUM(G228+G231)</f>
        <v>9671.9</v>
      </c>
    </row>
    <row r="228" spans="1:7" ht="16.5" thickBot="1" x14ac:dyDescent="0.25">
      <c r="A228" s="178" t="s">
        <v>32</v>
      </c>
      <c r="B228" s="236">
        <v>10</v>
      </c>
      <c r="C228" s="236" t="s">
        <v>76</v>
      </c>
      <c r="D228" s="233"/>
      <c r="E228" s="233"/>
      <c r="F228" s="180">
        <v>400</v>
      </c>
      <c r="G228" s="180">
        <v>400</v>
      </c>
    </row>
    <row r="229" spans="1:7" ht="48" thickBot="1" x14ac:dyDescent="0.25">
      <c r="A229" s="277" t="s">
        <v>246</v>
      </c>
      <c r="B229" s="45">
        <v>10</v>
      </c>
      <c r="C229" s="45" t="s">
        <v>76</v>
      </c>
      <c r="D229" s="270" t="s">
        <v>247</v>
      </c>
      <c r="E229" s="47"/>
      <c r="F229" s="3">
        <v>400</v>
      </c>
      <c r="G229" s="3">
        <v>400</v>
      </c>
    </row>
    <row r="230" spans="1:7" ht="32.25" thickBot="1" x14ac:dyDescent="0.25">
      <c r="A230" s="277" t="s">
        <v>34</v>
      </c>
      <c r="B230" s="45">
        <v>10</v>
      </c>
      <c r="C230" s="45" t="s">
        <v>76</v>
      </c>
      <c r="D230" s="270" t="s">
        <v>247</v>
      </c>
      <c r="E230" s="270">
        <v>312</v>
      </c>
      <c r="F230" s="3">
        <v>400</v>
      </c>
      <c r="G230" s="3">
        <v>400</v>
      </c>
    </row>
    <row r="231" spans="1:7" ht="16.5" thickBot="1" x14ac:dyDescent="0.25">
      <c r="A231" s="178" t="s">
        <v>35</v>
      </c>
      <c r="B231" s="231">
        <v>10</v>
      </c>
      <c r="C231" s="231" t="s">
        <v>73</v>
      </c>
      <c r="D231" s="233"/>
      <c r="E231" s="233"/>
      <c r="F231" s="177">
        <f>SUM(F233+F235+F237)</f>
        <v>9115.9</v>
      </c>
      <c r="G231" s="177">
        <f>SUM(G233+G235+G237)</f>
        <v>9271.9</v>
      </c>
    </row>
    <row r="232" spans="1:7" ht="63.75" thickBot="1" x14ac:dyDescent="0.25">
      <c r="A232" s="259" t="s">
        <v>263</v>
      </c>
      <c r="B232" s="236">
        <v>10</v>
      </c>
      <c r="C232" s="236" t="s">
        <v>73</v>
      </c>
      <c r="D232" s="233"/>
      <c r="E232" s="233"/>
      <c r="F232" s="180">
        <v>3882</v>
      </c>
      <c r="G232" s="180">
        <v>4038</v>
      </c>
    </row>
    <row r="233" spans="1:7" ht="32.25" thickBot="1" x14ac:dyDescent="0.25">
      <c r="A233" s="277" t="s">
        <v>34</v>
      </c>
      <c r="B233" s="45">
        <v>10</v>
      </c>
      <c r="C233" s="45" t="s">
        <v>73</v>
      </c>
      <c r="D233" s="3" t="s">
        <v>616</v>
      </c>
      <c r="E233" s="270">
        <v>313</v>
      </c>
      <c r="F233" s="3">
        <v>3882</v>
      </c>
      <c r="G233" s="3">
        <v>4038</v>
      </c>
    </row>
    <row r="234" spans="1:7" ht="111" thickBot="1" x14ac:dyDescent="0.25">
      <c r="A234" s="178" t="s">
        <v>37</v>
      </c>
      <c r="B234" s="236">
        <v>10</v>
      </c>
      <c r="C234" s="236" t="s">
        <v>73</v>
      </c>
      <c r="D234" s="240" t="s">
        <v>360</v>
      </c>
      <c r="E234" s="233"/>
      <c r="F234" s="177">
        <v>2848.8</v>
      </c>
      <c r="G234" s="177">
        <v>2848.8</v>
      </c>
    </row>
    <row r="235" spans="1:7" ht="32.25" thickBot="1" x14ac:dyDescent="0.25">
      <c r="A235" s="277" t="s">
        <v>34</v>
      </c>
      <c r="B235" s="45">
        <v>10</v>
      </c>
      <c r="C235" s="45" t="s">
        <v>73</v>
      </c>
      <c r="D235" s="270" t="s">
        <v>360</v>
      </c>
      <c r="E235" s="270">
        <v>412</v>
      </c>
      <c r="F235" s="85">
        <v>2848.8</v>
      </c>
      <c r="G235" s="85">
        <v>2848.8</v>
      </c>
    </row>
    <row r="236" spans="1:7" ht="142.5" thickBot="1" x14ac:dyDescent="0.25">
      <c r="A236" s="178" t="s">
        <v>248</v>
      </c>
      <c r="B236" s="236">
        <v>10</v>
      </c>
      <c r="C236" s="236" t="s">
        <v>73</v>
      </c>
      <c r="D236" s="240" t="s">
        <v>669</v>
      </c>
      <c r="E236" s="233"/>
      <c r="F236" s="180">
        <v>2385.1</v>
      </c>
      <c r="G236" s="180">
        <v>2385.1</v>
      </c>
    </row>
    <row r="237" spans="1:7" ht="32.25" thickBot="1" x14ac:dyDescent="0.25">
      <c r="A237" s="39" t="s">
        <v>34</v>
      </c>
      <c r="B237" s="45">
        <v>10</v>
      </c>
      <c r="C237" s="45" t="s">
        <v>73</v>
      </c>
      <c r="D237" s="270" t="s">
        <v>669</v>
      </c>
      <c r="E237" s="270">
        <v>313</v>
      </c>
      <c r="F237" s="3">
        <v>2385.1</v>
      </c>
      <c r="G237" s="3">
        <v>2385.1</v>
      </c>
    </row>
    <row r="238" spans="1:7" ht="32.25" thickBot="1" x14ac:dyDescent="0.25">
      <c r="A238" s="178" t="s">
        <v>38</v>
      </c>
      <c r="B238" s="231">
        <v>11</v>
      </c>
      <c r="C238" s="232"/>
      <c r="D238" s="233"/>
      <c r="E238" s="233"/>
      <c r="F238" s="191">
        <f>SUM(F246+F240)</f>
        <v>17244</v>
      </c>
      <c r="G238" s="191">
        <f>SUM(G246+G240)</f>
        <v>17244</v>
      </c>
    </row>
    <row r="239" spans="1:7" ht="16.5" thickBot="1" x14ac:dyDescent="0.25">
      <c r="A239" s="178" t="s">
        <v>644</v>
      </c>
      <c r="B239" s="231" t="s">
        <v>427</v>
      </c>
      <c r="C239" s="175" t="s">
        <v>111</v>
      </c>
      <c r="D239" s="189"/>
      <c r="E239" s="189"/>
      <c r="F239" s="191">
        <f>SUM(F241:F245)</f>
        <v>16244</v>
      </c>
      <c r="G239" s="191">
        <f>SUM(G241:G245)</f>
        <v>16244</v>
      </c>
    </row>
    <row r="240" spans="1:7" ht="32.25" thickBot="1" x14ac:dyDescent="0.25">
      <c r="A240" s="375" t="s">
        <v>229</v>
      </c>
      <c r="B240" s="295" t="s">
        <v>427</v>
      </c>
      <c r="C240" s="19" t="s">
        <v>111</v>
      </c>
      <c r="D240" s="373" t="s">
        <v>228</v>
      </c>
      <c r="E240" s="20"/>
      <c r="F240" s="32">
        <f>SUM(F241:F245)</f>
        <v>16244</v>
      </c>
      <c r="G240" s="32">
        <f>SUM(G241:G245)</f>
        <v>16244</v>
      </c>
    </row>
    <row r="241" spans="1:7" ht="48" thickBot="1" x14ac:dyDescent="0.25">
      <c r="A241" s="39" t="s">
        <v>230</v>
      </c>
      <c r="B241" s="295" t="s">
        <v>427</v>
      </c>
      <c r="C241" s="19" t="s">
        <v>111</v>
      </c>
      <c r="D241" s="373" t="s">
        <v>228</v>
      </c>
      <c r="E241" s="20">
        <v>111</v>
      </c>
      <c r="F241" s="32">
        <v>11550</v>
      </c>
      <c r="G241" s="32">
        <v>11550</v>
      </c>
    </row>
    <row r="242" spans="1:7" ht="79.5" thickBot="1" x14ac:dyDescent="0.25">
      <c r="A242" s="39" t="s">
        <v>10</v>
      </c>
      <c r="B242" s="295" t="s">
        <v>427</v>
      </c>
      <c r="C242" s="19" t="s">
        <v>111</v>
      </c>
      <c r="D242" s="373" t="s">
        <v>228</v>
      </c>
      <c r="E242" s="20">
        <v>119</v>
      </c>
      <c r="F242" s="32">
        <v>3488</v>
      </c>
      <c r="G242" s="32">
        <v>3488</v>
      </c>
    </row>
    <row r="243" spans="1:7" ht="32.25" thickBot="1" x14ac:dyDescent="0.25">
      <c r="A243" s="39" t="s">
        <v>13</v>
      </c>
      <c r="B243" s="295" t="s">
        <v>427</v>
      </c>
      <c r="C243" s="19" t="s">
        <v>111</v>
      </c>
      <c r="D243" s="373" t="s">
        <v>228</v>
      </c>
      <c r="E243" s="20">
        <v>244</v>
      </c>
      <c r="F243" s="32">
        <v>230</v>
      </c>
      <c r="G243" s="32">
        <v>230</v>
      </c>
    </row>
    <row r="244" spans="1:7" ht="16.5" thickBot="1" x14ac:dyDescent="0.25">
      <c r="A244" s="39" t="s">
        <v>562</v>
      </c>
      <c r="B244" s="295" t="s">
        <v>427</v>
      </c>
      <c r="C244" s="19" t="s">
        <v>111</v>
      </c>
      <c r="D244" s="373" t="s">
        <v>228</v>
      </c>
      <c r="E244" s="20">
        <v>247</v>
      </c>
      <c r="F244" s="32">
        <v>551</v>
      </c>
      <c r="G244" s="32">
        <v>551</v>
      </c>
    </row>
    <row r="245" spans="1:7" ht="32.25" thickBot="1" x14ac:dyDescent="0.25">
      <c r="A245" s="42" t="s">
        <v>48</v>
      </c>
      <c r="B245" s="295" t="s">
        <v>427</v>
      </c>
      <c r="C245" s="19" t="s">
        <v>111</v>
      </c>
      <c r="D245" s="373" t="s">
        <v>228</v>
      </c>
      <c r="E245" s="20">
        <v>850</v>
      </c>
      <c r="F245" s="32">
        <v>425</v>
      </c>
      <c r="G245" s="32">
        <v>425</v>
      </c>
    </row>
    <row r="246" spans="1:7" ht="16.5" thickBot="1" x14ac:dyDescent="0.25">
      <c r="A246" s="172" t="s">
        <v>39</v>
      </c>
      <c r="B246" s="45">
        <v>11</v>
      </c>
      <c r="C246" s="45" t="s">
        <v>74</v>
      </c>
      <c r="D246" s="47"/>
      <c r="E246" s="47"/>
      <c r="F246" s="37">
        <v>1000</v>
      </c>
      <c r="G246" s="37">
        <v>1000</v>
      </c>
    </row>
    <row r="247" spans="1:7" ht="32.25" thickBot="1" x14ac:dyDescent="0.25">
      <c r="A247" s="275" t="s">
        <v>40</v>
      </c>
      <c r="B247" s="45">
        <v>11</v>
      </c>
      <c r="C247" s="45" t="s">
        <v>74</v>
      </c>
      <c r="D247" s="270" t="s">
        <v>249</v>
      </c>
      <c r="E247" s="47"/>
      <c r="F247" s="37">
        <v>1000</v>
      </c>
      <c r="G247" s="37">
        <v>100</v>
      </c>
    </row>
    <row r="248" spans="1:7" ht="45.75" customHeight="1" thickBot="1" x14ac:dyDescent="0.25">
      <c r="A248" s="5" t="s">
        <v>494</v>
      </c>
      <c r="B248" s="45">
        <v>11</v>
      </c>
      <c r="C248" s="45" t="s">
        <v>74</v>
      </c>
      <c r="D248" s="270" t="s">
        <v>249</v>
      </c>
      <c r="E248" s="270">
        <v>123</v>
      </c>
      <c r="F248" s="37">
        <v>500</v>
      </c>
      <c r="G248" s="37">
        <v>500</v>
      </c>
    </row>
    <row r="249" spans="1:7" ht="32.25" thickBot="1" x14ac:dyDescent="0.25">
      <c r="A249" s="39" t="s">
        <v>13</v>
      </c>
      <c r="B249" s="45">
        <v>11</v>
      </c>
      <c r="C249" s="45" t="s">
        <v>74</v>
      </c>
      <c r="D249" s="270" t="s">
        <v>249</v>
      </c>
      <c r="E249" s="270">
        <v>244</v>
      </c>
      <c r="F249" s="37">
        <v>500</v>
      </c>
      <c r="G249" s="37">
        <v>500</v>
      </c>
    </row>
    <row r="250" spans="1:7" ht="32.25" thickBot="1" x14ac:dyDescent="0.25">
      <c r="A250" s="178" t="s">
        <v>41</v>
      </c>
      <c r="B250" s="231">
        <v>12</v>
      </c>
      <c r="C250" s="232"/>
      <c r="D250" s="233"/>
      <c r="E250" s="233"/>
      <c r="F250" s="191">
        <v>3498</v>
      </c>
      <c r="G250" s="191">
        <v>3498</v>
      </c>
    </row>
    <row r="251" spans="1:7" ht="32.25" thickBot="1" x14ac:dyDescent="0.25">
      <c r="A251" s="172" t="s">
        <v>42</v>
      </c>
      <c r="B251" s="45">
        <v>12</v>
      </c>
      <c r="C251" s="45" t="s">
        <v>117</v>
      </c>
      <c r="D251" s="270" t="s">
        <v>250</v>
      </c>
      <c r="E251" s="47"/>
      <c r="F251" s="3">
        <v>3498</v>
      </c>
      <c r="G251" s="3">
        <v>3498</v>
      </c>
    </row>
    <row r="252" spans="1:7" ht="12.75" customHeight="1" x14ac:dyDescent="0.2">
      <c r="A252" s="483" t="s">
        <v>251</v>
      </c>
      <c r="B252" s="485">
        <v>12</v>
      </c>
      <c r="C252" s="485" t="s">
        <v>117</v>
      </c>
      <c r="D252" s="483" t="s">
        <v>250</v>
      </c>
      <c r="E252" s="483">
        <v>611</v>
      </c>
      <c r="F252" s="481">
        <v>3498</v>
      </c>
      <c r="G252" s="481">
        <v>3498</v>
      </c>
    </row>
    <row r="253" spans="1:7" ht="18.75" customHeight="1" thickBot="1" x14ac:dyDescent="0.25">
      <c r="A253" s="484"/>
      <c r="B253" s="486"/>
      <c r="C253" s="486"/>
      <c r="D253" s="484"/>
      <c r="E253" s="484"/>
      <c r="F253" s="482"/>
      <c r="G253" s="482"/>
    </row>
    <row r="254" spans="1:7" ht="48" thickBot="1" x14ac:dyDescent="0.25">
      <c r="A254" s="178" t="s">
        <v>44</v>
      </c>
      <c r="B254" s="231">
        <v>13</v>
      </c>
      <c r="C254" s="192" t="s">
        <v>76</v>
      </c>
      <c r="D254" s="233"/>
      <c r="E254" s="233"/>
      <c r="F254" s="191">
        <v>47</v>
      </c>
      <c r="G254" s="191">
        <v>45</v>
      </c>
    </row>
    <row r="255" spans="1:7" ht="32.25" thickBot="1" x14ac:dyDescent="0.25">
      <c r="A255" s="39" t="s">
        <v>252</v>
      </c>
      <c r="B255" s="45">
        <v>13</v>
      </c>
      <c r="C255" s="45" t="s">
        <v>76</v>
      </c>
      <c r="D255" s="47"/>
      <c r="E255" s="47"/>
      <c r="F255" s="20">
        <v>47</v>
      </c>
      <c r="G255" s="20">
        <v>45</v>
      </c>
    </row>
    <row r="256" spans="1:7" ht="48" thickBot="1" x14ac:dyDescent="0.25">
      <c r="A256" s="39" t="s">
        <v>253</v>
      </c>
      <c r="B256" s="45">
        <v>13</v>
      </c>
      <c r="C256" s="45" t="s">
        <v>76</v>
      </c>
      <c r="D256" s="270" t="s">
        <v>254</v>
      </c>
      <c r="E256" s="47"/>
      <c r="F256" s="20">
        <v>47</v>
      </c>
      <c r="G256" s="20">
        <v>45</v>
      </c>
    </row>
    <row r="257" spans="1:7" ht="32.25" thickBot="1" x14ac:dyDescent="0.25">
      <c r="A257" s="39" t="s">
        <v>46</v>
      </c>
      <c r="B257" s="45">
        <v>13</v>
      </c>
      <c r="C257" s="45" t="s">
        <v>76</v>
      </c>
      <c r="D257" s="270" t="s">
        <v>255</v>
      </c>
      <c r="E257" s="47"/>
      <c r="F257" s="20">
        <v>47</v>
      </c>
      <c r="G257" s="20">
        <v>45</v>
      </c>
    </row>
    <row r="258" spans="1:7" ht="32.25" thickBot="1" x14ac:dyDescent="0.25">
      <c r="A258" s="39" t="s">
        <v>256</v>
      </c>
      <c r="B258" s="45">
        <v>13</v>
      </c>
      <c r="C258" s="45" t="s">
        <v>76</v>
      </c>
      <c r="D258" s="270" t="s">
        <v>255</v>
      </c>
      <c r="E258" s="270">
        <v>730</v>
      </c>
      <c r="F258" s="20">
        <v>47</v>
      </c>
      <c r="G258" s="20">
        <v>45</v>
      </c>
    </row>
    <row r="259" spans="1:7" ht="16.5" thickBot="1" x14ac:dyDescent="0.25">
      <c r="A259" s="260" t="s">
        <v>67</v>
      </c>
      <c r="B259" s="261"/>
      <c r="C259" s="261"/>
      <c r="D259" s="262"/>
      <c r="E259" s="262"/>
      <c r="F259" s="263">
        <f>SUM(F16+F80+F84+F91+F106+F116+F200+F227+F238+F250+F254)</f>
        <v>817497.36099999992</v>
      </c>
      <c r="G259" s="263">
        <f>SUM(G16+G80+G84+G91+G106+G116+G200+G227+G238+G250+G254)</f>
        <v>807552.28599999985</v>
      </c>
    </row>
    <row r="260" spans="1:7" ht="16.5" thickBot="1" x14ac:dyDescent="0.25">
      <c r="A260" s="178" t="s">
        <v>68</v>
      </c>
      <c r="B260" s="236">
        <v>14</v>
      </c>
      <c r="C260" s="236" t="s">
        <v>76</v>
      </c>
      <c r="D260" s="240" t="s">
        <v>462</v>
      </c>
      <c r="E260" s="180">
        <v>511</v>
      </c>
      <c r="F260" s="180">
        <v>39717</v>
      </c>
      <c r="G260" s="180">
        <v>39717</v>
      </c>
    </row>
    <row r="261" spans="1:7" ht="28.5" customHeight="1" thickBot="1" x14ac:dyDescent="0.25">
      <c r="A261" s="260" t="s">
        <v>70</v>
      </c>
      <c r="B261" s="261"/>
      <c r="C261" s="261"/>
      <c r="D261" s="262"/>
      <c r="E261" s="262"/>
      <c r="F261" s="264">
        <f>SUM(F259+F260)</f>
        <v>857214.36099999992</v>
      </c>
      <c r="G261" s="264">
        <f>SUM(G259+G260)</f>
        <v>847269.28599999985</v>
      </c>
    </row>
  </sheetData>
  <mergeCells count="27">
    <mergeCell ref="G13:G14"/>
    <mergeCell ref="B13:B14"/>
    <mergeCell ref="C13:C14"/>
    <mergeCell ref="A12:F12"/>
    <mergeCell ref="A4:G4"/>
    <mergeCell ref="A5:G5"/>
    <mergeCell ref="A9:F9"/>
    <mergeCell ref="A10:F10"/>
    <mergeCell ref="A11:F11"/>
    <mergeCell ref="A6:G6"/>
    <mergeCell ref="A7:G7"/>
    <mergeCell ref="D13:D14"/>
    <mergeCell ref="E13:E14"/>
    <mergeCell ref="F13:F14"/>
    <mergeCell ref="F252:F253"/>
    <mergeCell ref="G41:G42"/>
    <mergeCell ref="G252:G253"/>
    <mergeCell ref="A252:A253"/>
    <mergeCell ref="B252:B253"/>
    <mergeCell ref="C252:C253"/>
    <mergeCell ref="D252:D253"/>
    <mergeCell ref="E252:E253"/>
    <mergeCell ref="B41:B42"/>
    <mergeCell ref="C41:C42"/>
    <mergeCell ref="D41:D42"/>
    <mergeCell ref="E41:E42"/>
    <mergeCell ref="F41:F42"/>
  </mergeCells>
  <pageMargins left="0" right="0" top="0.35433070866141736" bottom="0" header="0.31496062992125984" footer="0.31496062992125984"/>
  <pageSetup paperSize="9" orientation="portrait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F28"/>
  <sheetViews>
    <sheetView workbookViewId="0">
      <selection activeCell="H9" sqref="H9"/>
    </sheetView>
  </sheetViews>
  <sheetFormatPr defaultRowHeight="12.75" x14ac:dyDescent="0.2"/>
  <cols>
    <col min="1" max="1" width="7.5703125" customWidth="1"/>
    <col min="2" max="2" width="9.140625" hidden="1" customWidth="1"/>
    <col min="3" max="3" width="8.42578125" customWidth="1"/>
    <col min="4" max="4" width="35.140625" customWidth="1"/>
    <col min="5" max="5" width="29.42578125" customWidth="1"/>
  </cols>
  <sheetData>
    <row r="3" spans="2:6" ht="15.75" x14ac:dyDescent="0.2">
      <c r="B3" s="400" t="s">
        <v>357</v>
      </c>
      <c r="C3" s="400"/>
      <c r="D3" s="400"/>
      <c r="E3" s="400"/>
      <c r="F3" s="400"/>
    </row>
    <row r="4" spans="2:6" ht="15.75" x14ac:dyDescent="0.2">
      <c r="B4" s="400" t="s">
        <v>264</v>
      </c>
      <c r="C4" s="400"/>
      <c r="D4" s="400"/>
      <c r="E4" s="400"/>
      <c r="F4" s="400"/>
    </row>
    <row r="5" spans="2:6" ht="15.75" x14ac:dyDescent="0.2">
      <c r="B5" s="400" t="s">
        <v>180</v>
      </c>
      <c r="C5" s="400"/>
      <c r="D5" s="400"/>
      <c r="E5" s="400"/>
      <c r="F5" s="400"/>
    </row>
    <row r="6" spans="2:6" ht="15.75" x14ac:dyDescent="0.2">
      <c r="B6" s="400" t="s">
        <v>684</v>
      </c>
      <c r="C6" s="400"/>
      <c r="D6" s="400"/>
      <c r="E6" s="400"/>
      <c r="F6" s="400"/>
    </row>
    <row r="7" spans="2:6" ht="18.75" x14ac:dyDescent="0.3">
      <c r="B7" s="88"/>
      <c r="C7" s="89"/>
      <c r="D7" s="89"/>
      <c r="E7" s="89"/>
      <c r="F7" s="89"/>
    </row>
    <row r="8" spans="2:6" ht="18.75" x14ac:dyDescent="0.3">
      <c r="B8" s="89"/>
      <c r="C8" s="488"/>
      <c r="D8" s="488"/>
      <c r="E8" s="488"/>
      <c r="F8" s="89"/>
    </row>
    <row r="9" spans="2:6" ht="74.25" customHeight="1" x14ac:dyDescent="0.2">
      <c r="B9" s="468" t="s">
        <v>704</v>
      </c>
      <c r="C9" s="468"/>
      <c r="D9" s="468"/>
      <c r="E9" s="468"/>
      <c r="F9" s="468"/>
    </row>
    <row r="10" spans="2:6" ht="13.5" thickBot="1" x14ac:dyDescent="0.25">
      <c r="B10" s="68"/>
      <c r="C10" s="68"/>
      <c r="D10" s="68"/>
      <c r="E10" s="78" t="s">
        <v>307</v>
      </c>
    </row>
    <row r="11" spans="2:6" ht="38.25" thickBot="1" x14ac:dyDescent="0.25">
      <c r="B11" s="68"/>
      <c r="C11" s="69" t="s">
        <v>289</v>
      </c>
      <c r="D11" s="70" t="s">
        <v>290</v>
      </c>
      <c r="E11" s="70" t="s">
        <v>285</v>
      </c>
    </row>
    <row r="12" spans="2:6" ht="21" customHeight="1" thickBot="1" x14ac:dyDescent="0.3">
      <c r="B12" s="68"/>
      <c r="C12" s="41">
        <v>1</v>
      </c>
      <c r="D12" s="6" t="s">
        <v>291</v>
      </c>
      <c r="E12" s="46">
        <v>0</v>
      </c>
    </row>
    <row r="13" spans="2:6" ht="21" customHeight="1" thickBot="1" x14ac:dyDescent="0.3">
      <c r="B13" s="68"/>
      <c r="C13" s="41">
        <v>2</v>
      </c>
      <c r="D13" s="6" t="s">
        <v>292</v>
      </c>
      <c r="E13" s="152">
        <v>312.5</v>
      </c>
    </row>
    <row r="14" spans="2:6" ht="21" customHeight="1" thickBot="1" x14ac:dyDescent="0.3">
      <c r="B14" s="68"/>
      <c r="C14" s="41">
        <v>3</v>
      </c>
      <c r="D14" s="6" t="s">
        <v>293</v>
      </c>
      <c r="E14" s="152">
        <v>114.4</v>
      </c>
    </row>
    <row r="15" spans="2:6" ht="21" customHeight="1" thickBot="1" x14ac:dyDescent="0.3">
      <c r="B15" s="68"/>
      <c r="C15" s="41">
        <v>4</v>
      </c>
      <c r="D15" s="6" t="s">
        <v>294</v>
      </c>
      <c r="E15" s="152">
        <v>116.4</v>
      </c>
    </row>
    <row r="16" spans="2:6" ht="21" customHeight="1" thickBot="1" x14ac:dyDescent="0.3">
      <c r="B16" s="68"/>
      <c r="C16" s="41">
        <v>5</v>
      </c>
      <c r="D16" s="6" t="s">
        <v>295</v>
      </c>
      <c r="E16" s="152">
        <v>116.4</v>
      </c>
    </row>
    <row r="17" spans="2:5" ht="21" customHeight="1" thickBot="1" x14ac:dyDescent="0.3">
      <c r="B17" s="68"/>
      <c r="C17" s="41">
        <v>6</v>
      </c>
      <c r="D17" s="6" t="s">
        <v>296</v>
      </c>
      <c r="E17" s="152">
        <v>114.4</v>
      </c>
    </row>
    <row r="18" spans="2:5" ht="21" customHeight="1" thickBot="1" x14ac:dyDescent="0.3">
      <c r="B18" s="68"/>
      <c r="C18" s="41">
        <v>7</v>
      </c>
      <c r="D18" s="6" t="s">
        <v>297</v>
      </c>
      <c r="E18" s="152">
        <v>121.4</v>
      </c>
    </row>
    <row r="19" spans="2:5" ht="21" customHeight="1" thickBot="1" x14ac:dyDescent="0.3">
      <c r="B19" s="68"/>
      <c r="C19" s="41">
        <v>8</v>
      </c>
      <c r="D19" s="6" t="s">
        <v>298</v>
      </c>
      <c r="E19" s="152">
        <v>127.4</v>
      </c>
    </row>
    <row r="20" spans="2:5" ht="21" customHeight="1" thickBot="1" x14ac:dyDescent="0.3">
      <c r="B20" s="68"/>
      <c r="C20" s="41">
        <v>9</v>
      </c>
      <c r="D20" s="6" t="s">
        <v>299</v>
      </c>
      <c r="E20" s="152">
        <v>116.4</v>
      </c>
    </row>
    <row r="21" spans="2:5" ht="21" customHeight="1" thickBot="1" x14ac:dyDescent="0.3">
      <c r="B21" s="68"/>
      <c r="C21" s="41">
        <v>10</v>
      </c>
      <c r="D21" s="6" t="s">
        <v>300</v>
      </c>
      <c r="E21" s="152">
        <v>123.4</v>
      </c>
    </row>
    <row r="22" spans="2:5" ht="21" customHeight="1" thickBot="1" x14ac:dyDescent="0.3">
      <c r="B22" s="68"/>
      <c r="C22" s="41">
        <v>11</v>
      </c>
      <c r="D22" s="6" t="s">
        <v>301</v>
      </c>
      <c r="E22" s="152">
        <v>118.4</v>
      </c>
    </row>
    <row r="23" spans="2:5" ht="21" customHeight="1" thickBot="1" x14ac:dyDescent="0.3">
      <c r="B23" s="68"/>
      <c r="C23" s="41">
        <v>12</v>
      </c>
      <c r="D23" s="6" t="s">
        <v>302</v>
      </c>
      <c r="E23" s="152">
        <v>297.5</v>
      </c>
    </row>
    <row r="24" spans="2:5" ht="21" customHeight="1" thickBot="1" x14ac:dyDescent="0.3">
      <c r="B24" s="68"/>
      <c r="C24" s="41">
        <v>13</v>
      </c>
      <c r="D24" s="6" t="s">
        <v>303</v>
      </c>
      <c r="E24" s="152">
        <v>119.4</v>
      </c>
    </row>
    <row r="25" spans="2:5" ht="21" customHeight="1" thickBot="1" x14ac:dyDescent="0.3">
      <c r="B25" s="68"/>
      <c r="C25" s="41">
        <v>14</v>
      </c>
      <c r="D25" s="6" t="s">
        <v>304</v>
      </c>
      <c r="E25" s="152">
        <v>114.4</v>
      </c>
    </row>
    <row r="26" spans="2:5" ht="21" customHeight="1" thickBot="1" x14ac:dyDescent="0.3">
      <c r="B26" s="68"/>
      <c r="C26" s="41">
        <v>15</v>
      </c>
      <c r="D26" s="6" t="s">
        <v>305</v>
      </c>
      <c r="E26" s="152">
        <v>115.4</v>
      </c>
    </row>
    <row r="27" spans="2:5" ht="21" customHeight="1" thickBot="1" x14ac:dyDescent="0.25">
      <c r="B27" s="68"/>
      <c r="C27" s="41"/>
      <c r="D27" s="72" t="s">
        <v>306</v>
      </c>
      <c r="E27" s="83">
        <f>SUM(E12:E26)</f>
        <v>2027.8000000000004</v>
      </c>
    </row>
    <row r="28" spans="2:5" ht="15.75" x14ac:dyDescent="0.2">
      <c r="B28" s="64"/>
    </row>
  </sheetData>
  <mergeCells count="6">
    <mergeCell ref="B9:F9"/>
    <mergeCell ref="C8:E8"/>
    <mergeCell ref="B3:F3"/>
    <mergeCell ref="B4:F4"/>
    <mergeCell ref="B5:F5"/>
    <mergeCell ref="B6:F6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F27"/>
  <sheetViews>
    <sheetView workbookViewId="0">
      <selection activeCell="F11" sqref="F11"/>
    </sheetView>
  </sheetViews>
  <sheetFormatPr defaultRowHeight="12.75" x14ac:dyDescent="0.2"/>
  <cols>
    <col min="1" max="1" width="5.140625" customWidth="1"/>
    <col min="4" max="4" width="27.28515625" customWidth="1"/>
    <col min="5" max="5" width="16.140625" customWidth="1"/>
    <col min="6" max="6" width="17.85546875" customWidth="1"/>
  </cols>
  <sheetData>
    <row r="2" spans="2:6" ht="15.75" x14ac:dyDescent="0.2">
      <c r="B2" s="400" t="s">
        <v>355</v>
      </c>
      <c r="C2" s="400"/>
      <c r="D2" s="400"/>
      <c r="E2" s="400"/>
      <c r="F2" s="400"/>
    </row>
    <row r="3" spans="2:6" ht="15.75" x14ac:dyDescent="0.2">
      <c r="B3" s="400" t="s">
        <v>264</v>
      </c>
      <c r="C3" s="400"/>
      <c r="D3" s="400"/>
      <c r="E3" s="400"/>
      <c r="F3" s="400"/>
    </row>
    <row r="4" spans="2:6" ht="15.75" x14ac:dyDescent="0.2">
      <c r="B4" s="400" t="s">
        <v>180</v>
      </c>
      <c r="C4" s="400"/>
      <c r="D4" s="400"/>
      <c r="E4" s="400"/>
      <c r="F4" s="400"/>
    </row>
    <row r="5" spans="2:6" ht="15.75" x14ac:dyDescent="0.2">
      <c r="B5" s="400" t="s">
        <v>682</v>
      </c>
      <c r="C5" s="400"/>
      <c r="D5" s="400"/>
      <c r="E5" s="400"/>
      <c r="F5" s="400"/>
    </row>
    <row r="6" spans="2:6" ht="18.75" x14ac:dyDescent="0.2">
      <c r="B6" s="63"/>
    </row>
    <row r="7" spans="2:6" ht="20.25" x14ac:dyDescent="0.2">
      <c r="B7" s="68"/>
      <c r="C7" s="489"/>
      <c r="D7" s="489"/>
      <c r="E7" s="489"/>
    </row>
    <row r="8" spans="2:6" ht="77.25" customHeight="1" x14ac:dyDescent="0.2">
      <c r="B8" s="405" t="s">
        <v>705</v>
      </c>
      <c r="C8" s="405"/>
      <c r="D8" s="405"/>
      <c r="E8" s="405"/>
      <c r="F8" s="405"/>
    </row>
    <row r="9" spans="2:6" ht="18.75" x14ac:dyDescent="0.2">
      <c r="B9" s="404"/>
      <c r="C9" s="404"/>
      <c r="D9" s="404"/>
      <c r="E9" s="404"/>
    </row>
    <row r="10" spans="2:6" ht="13.5" thickBot="1" x14ac:dyDescent="0.25">
      <c r="B10" s="68"/>
      <c r="C10" s="68"/>
      <c r="D10" s="68"/>
      <c r="E10" s="78" t="s">
        <v>307</v>
      </c>
    </row>
    <row r="11" spans="2:6" ht="36" customHeight="1" thickBot="1" x14ac:dyDescent="0.25">
      <c r="B11" s="68"/>
      <c r="C11" s="69" t="s">
        <v>289</v>
      </c>
      <c r="D11" s="70" t="s">
        <v>290</v>
      </c>
      <c r="E11" s="70" t="s">
        <v>596</v>
      </c>
      <c r="F11" s="70" t="s">
        <v>687</v>
      </c>
    </row>
    <row r="12" spans="2:6" ht="21" customHeight="1" thickBot="1" x14ac:dyDescent="0.25">
      <c r="B12" s="68"/>
      <c r="C12" s="41">
        <v>1</v>
      </c>
      <c r="D12" s="6" t="s">
        <v>291</v>
      </c>
      <c r="E12" s="1">
        <v>0</v>
      </c>
      <c r="F12" s="1">
        <v>0</v>
      </c>
    </row>
    <row r="13" spans="2:6" ht="21" customHeight="1" thickBot="1" x14ac:dyDescent="0.25">
      <c r="B13" s="68"/>
      <c r="C13" s="41">
        <v>2</v>
      </c>
      <c r="D13" s="6" t="s">
        <v>292</v>
      </c>
      <c r="E13" s="153">
        <v>326</v>
      </c>
      <c r="F13" s="306">
        <v>337.5</v>
      </c>
    </row>
    <row r="14" spans="2:6" ht="21" customHeight="1" thickBot="1" x14ac:dyDescent="0.25">
      <c r="B14" s="68"/>
      <c r="C14" s="41">
        <v>3</v>
      </c>
      <c r="D14" s="6" t="s">
        <v>293</v>
      </c>
      <c r="E14" s="153">
        <v>119.6</v>
      </c>
      <c r="F14" s="306">
        <v>124</v>
      </c>
    </row>
    <row r="15" spans="2:6" ht="21" customHeight="1" thickBot="1" x14ac:dyDescent="0.25">
      <c r="B15" s="68"/>
      <c r="C15" s="41">
        <v>4</v>
      </c>
      <c r="D15" s="6" t="s">
        <v>294</v>
      </c>
      <c r="E15" s="153">
        <v>121.6</v>
      </c>
      <c r="F15" s="306">
        <v>126</v>
      </c>
    </row>
    <row r="16" spans="2:6" ht="21" customHeight="1" thickBot="1" x14ac:dyDescent="0.25">
      <c r="B16" s="68"/>
      <c r="C16" s="41">
        <v>5</v>
      </c>
      <c r="D16" s="6" t="s">
        <v>295</v>
      </c>
      <c r="E16" s="153">
        <v>121.6</v>
      </c>
      <c r="F16" s="306">
        <v>127</v>
      </c>
    </row>
    <row r="17" spans="2:6" ht="21" customHeight="1" thickBot="1" x14ac:dyDescent="0.25">
      <c r="B17" s="68"/>
      <c r="C17" s="41">
        <v>6</v>
      </c>
      <c r="D17" s="6" t="s">
        <v>296</v>
      </c>
      <c r="E17" s="153">
        <v>119.6</v>
      </c>
      <c r="F17" s="306">
        <v>124</v>
      </c>
    </row>
    <row r="18" spans="2:6" ht="21" customHeight="1" thickBot="1" x14ac:dyDescent="0.25">
      <c r="B18" s="68"/>
      <c r="C18" s="41">
        <v>7</v>
      </c>
      <c r="D18" s="6" t="s">
        <v>297</v>
      </c>
      <c r="E18" s="153">
        <v>126.6</v>
      </c>
      <c r="F18" s="306">
        <v>132</v>
      </c>
    </row>
    <row r="19" spans="2:6" ht="21" customHeight="1" thickBot="1" x14ac:dyDescent="0.25">
      <c r="B19" s="68"/>
      <c r="C19" s="41">
        <v>8</v>
      </c>
      <c r="D19" s="6" t="s">
        <v>298</v>
      </c>
      <c r="E19" s="153">
        <v>132.6</v>
      </c>
      <c r="F19" s="306">
        <v>138</v>
      </c>
    </row>
    <row r="20" spans="2:6" ht="21" customHeight="1" thickBot="1" x14ac:dyDescent="0.25">
      <c r="B20" s="68"/>
      <c r="C20" s="41">
        <v>9</v>
      </c>
      <c r="D20" s="6" t="s">
        <v>299</v>
      </c>
      <c r="E20" s="153">
        <v>121.6</v>
      </c>
      <c r="F20" s="306">
        <v>126</v>
      </c>
    </row>
    <row r="21" spans="2:6" ht="21" customHeight="1" thickBot="1" x14ac:dyDescent="0.25">
      <c r="B21" s="68"/>
      <c r="C21" s="41">
        <v>10</v>
      </c>
      <c r="D21" s="6" t="s">
        <v>300</v>
      </c>
      <c r="E21" s="153">
        <v>128.6</v>
      </c>
      <c r="F21" s="306">
        <v>133</v>
      </c>
    </row>
    <row r="22" spans="2:6" ht="21" customHeight="1" thickBot="1" x14ac:dyDescent="0.25">
      <c r="B22" s="68"/>
      <c r="C22" s="41">
        <v>11</v>
      </c>
      <c r="D22" s="6" t="s">
        <v>301</v>
      </c>
      <c r="E22" s="153">
        <v>123.6</v>
      </c>
      <c r="F22" s="306">
        <v>128</v>
      </c>
    </row>
    <row r="23" spans="2:6" ht="21" customHeight="1" thickBot="1" x14ac:dyDescent="0.25">
      <c r="B23" s="68"/>
      <c r="C23" s="41">
        <v>12</v>
      </c>
      <c r="D23" s="6" t="s">
        <v>302</v>
      </c>
      <c r="E23" s="153">
        <v>311</v>
      </c>
      <c r="F23" s="306">
        <v>322.5</v>
      </c>
    </row>
    <row r="24" spans="2:6" ht="21" customHeight="1" thickBot="1" x14ac:dyDescent="0.25">
      <c r="B24" s="68"/>
      <c r="C24" s="41">
        <v>13</v>
      </c>
      <c r="D24" s="6" t="s">
        <v>303</v>
      </c>
      <c r="E24" s="153">
        <v>124.6</v>
      </c>
      <c r="F24" s="306">
        <v>129</v>
      </c>
    </row>
    <row r="25" spans="2:6" ht="21" customHeight="1" thickBot="1" x14ac:dyDescent="0.25">
      <c r="B25" s="68"/>
      <c r="C25" s="41">
        <v>14</v>
      </c>
      <c r="D25" s="6" t="s">
        <v>304</v>
      </c>
      <c r="E25" s="153">
        <v>119.6</v>
      </c>
      <c r="F25" s="306">
        <v>124</v>
      </c>
    </row>
    <row r="26" spans="2:6" ht="21" customHeight="1" thickBot="1" x14ac:dyDescent="0.25">
      <c r="B26" s="68"/>
      <c r="C26" s="41">
        <v>15</v>
      </c>
      <c r="D26" s="6" t="s">
        <v>305</v>
      </c>
      <c r="E26" s="153">
        <v>120.6</v>
      </c>
      <c r="F26" s="306">
        <v>125</v>
      </c>
    </row>
    <row r="27" spans="2:6" ht="21" customHeight="1" thickBot="1" x14ac:dyDescent="0.25">
      <c r="B27" s="68"/>
      <c r="C27" s="41"/>
      <c r="D27" s="72" t="s">
        <v>306</v>
      </c>
      <c r="E27" s="154">
        <f>SUM(E13:E26)</f>
        <v>2117.1999999999998</v>
      </c>
      <c r="F27" s="154">
        <f>SUM(F13:F26)</f>
        <v>2196</v>
      </c>
    </row>
  </sheetData>
  <mergeCells count="7">
    <mergeCell ref="B9:E9"/>
    <mergeCell ref="B8:F8"/>
    <mergeCell ref="B2:F2"/>
    <mergeCell ref="B3:F3"/>
    <mergeCell ref="B4:F4"/>
    <mergeCell ref="B5:F5"/>
    <mergeCell ref="C7:E7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E24"/>
  <sheetViews>
    <sheetView workbookViewId="0">
      <selection activeCell="J13" sqref="J13"/>
    </sheetView>
  </sheetViews>
  <sheetFormatPr defaultRowHeight="12.75" x14ac:dyDescent="0.2"/>
  <cols>
    <col min="3" max="3" width="44.140625" customWidth="1"/>
    <col min="4" max="4" width="23.140625" customWidth="1"/>
  </cols>
  <sheetData>
    <row r="1" spans="2:5" ht="15.75" x14ac:dyDescent="0.2">
      <c r="B1" s="400" t="s">
        <v>359</v>
      </c>
      <c r="C1" s="400"/>
      <c r="D1" s="400"/>
      <c r="E1" s="400"/>
    </row>
    <row r="2" spans="2:5" ht="15.75" x14ac:dyDescent="0.2">
      <c r="B2" s="400" t="s">
        <v>288</v>
      </c>
      <c r="C2" s="400"/>
      <c r="D2" s="400"/>
      <c r="E2" s="400"/>
    </row>
    <row r="3" spans="2:5" ht="15.75" x14ac:dyDescent="0.2">
      <c r="B3" s="400" t="s">
        <v>180</v>
      </c>
      <c r="C3" s="400"/>
      <c r="D3" s="400"/>
      <c r="E3" s="400"/>
    </row>
    <row r="4" spans="2:5" ht="15.75" x14ac:dyDescent="0.2">
      <c r="B4" s="400" t="s">
        <v>682</v>
      </c>
      <c r="C4" s="400"/>
      <c r="D4" s="400"/>
      <c r="E4" s="400"/>
    </row>
    <row r="5" spans="2:5" ht="18" x14ac:dyDescent="0.25">
      <c r="B5" s="401"/>
      <c r="C5" s="401"/>
      <c r="D5" s="401"/>
      <c r="E5" s="80"/>
    </row>
    <row r="6" spans="2:5" ht="54.75" customHeight="1" thickBot="1" x14ac:dyDescent="0.25">
      <c r="B6" s="468" t="s">
        <v>706</v>
      </c>
      <c r="C6" s="468"/>
      <c r="D6" s="468"/>
      <c r="E6" s="468"/>
    </row>
    <row r="7" spans="2:5" ht="13.5" hidden="1" thickBot="1" x14ac:dyDescent="0.25">
      <c r="B7" s="68"/>
      <c r="C7" s="68"/>
      <c r="D7" s="68"/>
    </row>
    <row r="8" spans="2:5" ht="50.25" customHeight="1" thickBot="1" x14ac:dyDescent="0.25">
      <c r="B8" s="69" t="s">
        <v>289</v>
      </c>
      <c r="C8" s="70" t="s">
        <v>290</v>
      </c>
      <c r="D8" s="70" t="s">
        <v>5</v>
      </c>
    </row>
    <row r="9" spans="2:5" ht="24.95" customHeight="1" thickBot="1" x14ac:dyDescent="0.25">
      <c r="B9" s="41">
        <v>1</v>
      </c>
      <c r="C9" s="6" t="s">
        <v>291</v>
      </c>
      <c r="D9" s="297">
        <v>8994</v>
      </c>
    </row>
    <row r="10" spans="2:5" ht="24.95" customHeight="1" thickBot="1" x14ac:dyDescent="0.25">
      <c r="B10" s="41">
        <v>2</v>
      </c>
      <c r="C10" s="6" t="s">
        <v>292</v>
      </c>
      <c r="D10" s="298">
        <v>5743</v>
      </c>
    </row>
    <row r="11" spans="2:5" ht="24.95" customHeight="1" thickBot="1" x14ac:dyDescent="0.25">
      <c r="B11" s="41">
        <v>3</v>
      </c>
      <c r="C11" s="6" t="s">
        <v>293</v>
      </c>
      <c r="D11" s="297">
        <v>2154</v>
      </c>
    </row>
    <row r="12" spans="2:5" ht="24.95" customHeight="1" thickBot="1" x14ac:dyDescent="0.25">
      <c r="B12" s="41">
        <v>4</v>
      </c>
      <c r="C12" s="6" t="s">
        <v>294</v>
      </c>
      <c r="D12" s="298">
        <v>2396</v>
      </c>
    </row>
    <row r="13" spans="2:5" ht="24.95" customHeight="1" thickBot="1" x14ac:dyDescent="0.25">
      <c r="B13" s="41">
        <v>5</v>
      </c>
      <c r="C13" s="6" t="s">
        <v>295</v>
      </c>
      <c r="D13" s="297">
        <v>2741</v>
      </c>
    </row>
    <row r="14" spans="2:5" ht="24.95" customHeight="1" thickBot="1" x14ac:dyDescent="0.25">
      <c r="B14" s="41">
        <v>6</v>
      </c>
      <c r="C14" s="6" t="s">
        <v>296</v>
      </c>
      <c r="D14" s="298">
        <v>2055</v>
      </c>
    </row>
    <row r="15" spans="2:5" ht="24.95" customHeight="1" thickBot="1" x14ac:dyDescent="0.25">
      <c r="B15" s="41">
        <v>7</v>
      </c>
      <c r="C15" s="6" t="s">
        <v>297</v>
      </c>
      <c r="D15" s="297">
        <v>4327</v>
      </c>
    </row>
    <row r="16" spans="2:5" ht="24.95" customHeight="1" thickBot="1" x14ac:dyDescent="0.25">
      <c r="B16" s="41">
        <v>8</v>
      </c>
      <c r="C16" s="6" t="s">
        <v>298</v>
      </c>
      <c r="D16" s="298">
        <v>2695</v>
      </c>
    </row>
    <row r="17" spans="2:4" ht="24.95" customHeight="1" thickBot="1" x14ac:dyDescent="0.25">
      <c r="B17" s="41">
        <v>9</v>
      </c>
      <c r="C17" s="6" t="s">
        <v>299</v>
      </c>
      <c r="D17" s="297">
        <v>2241</v>
      </c>
    </row>
    <row r="18" spans="2:4" ht="24.95" customHeight="1" thickBot="1" x14ac:dyDescent="0.25">
      <c r="B18" s="41">
        <v>10</v>
      </c>
      <c r="C18" s="6" t="s">
        <v>300</v>
      </c>
      <c r="D18" s="298">
        <v>2592</v>
      </c>
    </row>
    <row r="19" spans="2:4" ht="24.95" customHeight="1" thickBot="1" x14ac:dyDescent="0.25">
      <c r="B19" s="41">
        <v>11</v>
      </c>
      <c r="C19" s="6" t="s">
        <v>301</v>
      </c>
      <c r="D19" s="297">
        <v>3042</v>
      </c>
    </row>
    <row r="20" spans="2:4" ht="24.95" customHeight="1" thickBot="1" x14ac:dyDescent="0.25">
      <c r="B20" s="41">
        <v>12</v>
      </c>
      <c r="C20" s="6" t="s">
        <v>302</v>
      </c>
      <c r="D20" s="298">
        <v>3163</v>
      </c>
    </row>
    <row r="21" spans="2:4" ht="24.95" customHeight="1" thickBot="1" x14ac:dyDescent="0.25">
      <c r="B21" s="41">
        <v>13</v>
      </c>
      <c r="C21" s="6" t="s">
        <v>303</v>
      </c>
      <c r="D21" s="297">
        <v>2690</v>
      </c>
    </row>
    <row r="22" spans="2:4" ht="24.95" customHeight="1" thickBot="1" x14ac:dyDescent="0.25">
      <c r="B22" s="41">
        <v>14</v>
      </c>
      <c r="C22" s="6" t="s">
        <v>304</v>
      </c>
      <c r="D22" s="298">
        <v>2236</v>
      </c>
    </row>
    <row r="23" spans="2:4" ht="24.95" customHeight="1" thickBot="1" x14ac:dyDescent="0.25">
      <c r="B23" s="41">
        <v>15</v>
      </c>
      <c r="C23" s="6" t="s">
        <v>305</v>
      </c>
      <c r="D23" s="297">
        <v>2577</v>
      </c>
    </row>
    <row r="24" spans="2:4" ht="24.95" customHeight="1" thickBot="1" x14ac:dyDescent="0.25">
      <c r="B24" s="41"/>
      <c r="C24" s="72" t="s">
        <v>306</v>
      </c>
      <c r="D24" s="71">
        <f>SUM(D9:D23)</f>
        <v>49646</v>
      </c>
    </row>
  </sheetData>
  <mergeCells count="6">
    <mergeCell ref="B6:E6"/>
    <mergeCell ref="B5:D5"/>
    <mergeCell ref="B1:E1"/>
    <mergeCell ref="B2:E2"/>
    <mergeCell ref="B3:E3"/>
    <mergeCell ref="B4:E4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E25"/>
  <sheetViews>
    <sheetView workbookViewId="0">
      <selection activeCell="H9" sqref="H9"/>
    </sheetView>
  </sheetViews>
  <sheetFormatPr defaultRowHeight="12.75" x14ac:dyDescent="0.2"/>
  <cols>
    <col min="3" max="3" width="29.5703125" customWidth="1"/>
    <col min="4" max="4" width="19" customWidth="1"/>
    <col min="5" max="5" width="16" customWidth="1"/>
  </cols>
  <sheetData>
    <row r="1" spans="2:5" ht="15.75" x14ac:dyDescent="0.2">
      <c r="B1" s="490" t="s">
        <v>358</v>
      </c>
      <c r="C1" s="490"/>
      <c r="D1" s="490"/>
      <c r="E1" s="490"/>
    </row>
    <row r="2" spans="2:5" ht="15.75" x14ac:dyDescent="0.2">
      <c r="B2" s="490" t="s">
        <v>288</v>
      </c>
      <c r="C2" s="490"/>
      <c r="D2" s="490"/>
      <c r="E2" s="490"/>
    </row>
    <row r="3" spans="2:5" ht="15.75" x14ac:dyDescent="0.2">
      <c r="B3" s="490" t="s">
        <v>180</v>
      </c>
      <c r="C3" s="490"/>
      <c r="D3" s="490"/>
      <c r="E3" s="490"/>
    </row>
    <row r="4" spans="2:5" ht="15.75" x14ac:dyDescent="0.2">
      <c r="B4" s="490" t="s">
        <v>684</v>
      </c>
      <c r="C4" s="490"/>
      <c r="D4" s="490"/>
      <c r="E4" s="490"/>
    </row>
    <row r="5" spans="2:5" ht="20.25" x14ac:dyDescent="0.2">
      <c r="B5" s="491"/>
      <c r="C5" s="491"/>
      <c r="D5" s="491"/>
      <c r="E5" s="77"/>
    </row>
    <row r="6" spans="2:5" ht="18" x14ac:dyDescent="0.2">
      <c r="B6" s="401"/>
      <c r="C6" s="401"/>
      <c r="D6" s="401"/>
      <c r="E6" s="77"/>
    </row>
    <row r="7" spans="2:5" ht="53.25" customHeight="1" x14ac:dyDescent="0.2">
      <c r="B7" s="468" t="s">
        <v>707</v>
      </c>
      <c r="C7" s="468"/>
      <c r="D7" s="468"/>
      <c r="E7" s="468"/>
    </row>
    <row r="8" spans="2:5" ht="13.5" thickBot="1" x14ac:dyDescent="0.25">
      <c r="B8" s="68"/>
      <c r="C8" s="68"/>
      <c r="D8" s="68"/>
    </row>
    <row r="9" spans="2:5" ht="35.25" customHeight="1" thickBot="1" x14ac:dyDescent="0.25">
      <c r="B9" s="69" t="s">
        <v>289</v>
      </c>
      <c r="C9" s="70" t="s">
        <v>290</v>
      </c>
      <c r="D9" s="70" t="s">
        <v>599</v>
      </c>
      <c r="E9" s="70" t="s">
        <v>708</v>
      </c>
    </row>
    <row r="10" spans="2:5" ht="24.95" customHeight="1" thickBot="1" x14ac:dyDescent="0.3">
      <c r="B10" s="75">
        <v>1</v>
      </c>
      <c r="C10" s="76" t="s">
        <v>291</v>
      </c>
      <c r="D10" s="297">
        <v>7306</v>
      </c>
      <c r="E10" s="297">
        <v>7306</v>
      </c>
    </row>
    <row r="11" spans="2:5" ht="24.95" customHeight="1" thickBot="1" x14ac:dyDescent="0.3">
      <c r="B11" s="75">
        <v>2</v>
      </c>
      <c r="C11" s="76" t="s">
        <v>292</v>
      </c>
      <c r="D11" s="298">
        <v>4594</v>
      </c>
      <c r="E11" s="298">
        <v>4594</v>
      </c>
    </row>
    <row r="12" spans="2:5" ht="24.95" customHeight="1" thickBot="1" x14ac:dyDescent="0.3">
      <c r="B12" s="75">
        <v>3</v>
      </c>
      <c r="C12" s="76" t="s">
        <v>293</v>
      </c>
      <c r="D12" s="297">
        <v>1723</v>
      </c>
      <c r="E12" s="297">
        <v>1723</v>
      </c>
    </row>
    <row r="13" spans="2:5" ht="24.95" customHeight="1" thickBot="1" x14ac:dyDescent="0.3">
      <c r="B13" s="75">
        <v>4</v>
      </c>
      <c r="C13" s="76" t="s">
        <v>294</v>
      </c>
      <c r="D13" s="298">
        <v>1707</v>
      </c>
      <c r="E13" s="298">
        <v>1707</v>
      </c>
    </row>
    <row r="14" spans="2:5" ht="24.95" customHeight="1" thickBot="1" x14ac:dyDescent="0.3">
      <c r="B14" s="75">
        <v>5</v>
      </c>
      <c r="C14" s="76" t="s">
        <v>295</v>
      </c>
      <c r="D14" s="297">
        <v>2192</v>
      </c>
      <c r="E14" s="297">
        <v>2192</v>
      </c>
    </row>
    <row r="15" spans="2:5" ht="24.95" customHeight="1" thickBot="1" x14ac:dyDescent="0.3">
      <c r="B15" s="75">
        <v>6</v>
      </c>
      <c r="C15" s="76" t="s">
        <v>296</v>
      </c>
      <c r="D15" s="298">
        <v>1658</v>
      </c>
      <c r="E15" s="298">
        <v>1658</v>
      </c>
    </row>
    <row r="16" spans="2:5" ht="24.95" customHeight="1" thickBot="1" x14ac:dyDescent="0.3">
      <c r="B16" s="75">
        <v>7</v>
      </c>
      <c r="C16" s="76" t="s">
        <v>297</v>
      </c>
      <c r="D16" s="297">
        <v>3462</v>
      </c>
      <c r="E16" s="297">
        <v>3462</v>
      </c>
    </row>
    <row r="17" spans="2:5" ht="24.95" customHeight="1" thickBot="1" x14ac:dyDescent="0.3">
      <c r="B17" s="75">
        <v>8</v>
      </c>
      <c r="C17" s="76" t="s">
        <v>298</v>
      </c>
      <c r="D17" s="298">
        <v>2180</v>
      </c>
      <c r="E17" s="298">
        <v>2180</v>
      </c>
    </row>
    <row r="18" spans="2:5" ht="24.95" customHeight="1" thickBot="1" x14ac:dyDescent="0.3">
      <c r="B18" s="75">
        <v>9</v>
      </c>
      <c r="C18" s="76" t="s">
        <v>299</v>
      </c>
      <c r="D18" s="297">
        <v>1806</v>
      </c>
      <c r="E18" s="297">
        <v>1806</v>
      </c>
    </row>
    <row r="19" spans="2:5" ht="24.95" customHeight="1" thickBot="1" x14ac:dyDescent="0.3">
      <c r="B19" s="75">
        <v>10</v>
      </c>
      <c r="C19" s="76" t="s">
        <v>300</v>
      </c>
      <c r="D19" s="298">
        <v>2067</v>
      </c>
      <c r="E19" s="298">
        <v>2067</v>
      </c>
    </row>
    <row r="20" spans="2:5" ht="24.95" customHeight="1" thickBot="1" x14ac:dyDescent="0.3">
      <c r="B20" s="75">
        <v>11</v>
      </c>
      <c r="C20" s="76" t="s">
        <v>301</v>
      </c>
      <c r="D20" s="297">
        <v>2435</v>
      </c>
      <c r="E20" s="297">
        <v>2435</v>
      </c>
    </row>
    <row r="21" spans="2:5" ht="24.95" customHeight="1" thickBot="1" x14ac:dyDescent="0.3">
      <c r="B21" s="75">
        <v>12</v>
      </c>
      <c r="C21" s="76" t="s">
        <v>302</v>
      </c>
      <c r="D21" s="298">
        <v>2541</v>
      </c>
      <c r="E21" s="298">
        <v>2541</v>
      </c>
    </row>
    <row r="22" spans="2:5" ht="24.95" customHeight="1" thickBot="1" x14ac:dyDescent="0.3">
      <c r="B22" s="75">
        <v>13</v>
      </c>
      <c r="C22" s="76" t="s">
        <v>303</v>
      </c>
      <c r="D22" s="297">
        <v>2159</v>
      </c>
      <c r="E22" s="297">
        <v>2159</v>
      </c>
    </row>
    <row r="23" spans="2:5" ht="24.95" customHeight="1" thickBot="1" x14ac:dyDescent="0.3">
      <c r="B23" s="75">
        <v>14</v>
      </c>
      <c r="C23" s="76" t="s">
        <v>304</v>
      </c>
      <c r="D23" s="298">
        <v>1810</v>
      </c>
      <c r="E23" s="298">
        <v>1810</v>
      </c>
    </row>
    <row r="24" spans="2:5" ht="24.95" customHeight="1" thickBot="1" x14ac:dyDescent="0.3">
      <c r="B24" s="75">
        <v>15</v>
      </c>
      <c r="C24" s="76" t="s">
        <v>305</v>
      </c>
      <c r="D24" s="297">
        <v>2077</v>
      </c>
      <c r="E24" s="297">
        <v>2077</v>
      </c>
    </row>
    <row r="25" spans="2:5" ht="24.95" customHeight="1" thickBot="1" x14ac:dyDescent="0.35">
      <c r="B25" s="75"/>
      <c r="C25" s="74" t="s">
        <v>306</v>
      </c>
      <c r="D25" s="73">
        <f>SUM(D10:D24)</f>
        <v>39717</v>
      </c>
      <c r="E25" s="73">
        <f>SUM(E10:E24)</f>
        <v>39717</v>
      </c>
    </row>
  </sheetData>
  <mergeCells count="7">
    <mergeCell ref="B7:E7"/>
    <mergeCell ref="B1:E1"/>
    <mergeCell ref="B2:E2"/>
    <mergeCell ref="B3:E3"/>
    <mergeCell ref="B4:E4"/>
    <mergeCell ref="B5:D5"/>
    <mergeCell ref="B6:D6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E10"/>
  <sheetViews>
    <sheetView workbookViewId="0">
      <selection activeCell="M30" sqref="M30"/>
    </sheetView>
  </sheetViews>
  <sheetFormatPr defaultRowHeight="12.75" x14ac:dyDescent="0.2"/>
  <cols>
    <col min="3" max="3" width="30.42578125" customWidth="1"/>
    <col min="4" max="4" width="26" customWidth="1"/>
  </cols>
  <sheetData>
    <row r="1" spans="2:5" ht="15.75" x14ac:dyDescent="0.2">
      <c r="B1" s="400" t="s">
        <v>424</v>
      </c>
      <c r="C1" s="400"/>
      <c r="D1" s="400"/>
      <c r="E1" s="400"/>
    </row>
    <row r="2" spans="2:5" ht="15.75" x14ac:dyDescent="0.2">
      <c r="B2" s="400" t="s">
        <v>288</v>
      </c>
      <c r="C2" s="400"/>
      <c r="D2" s="400"/>
      <c r="E2" s="400"/>
    </row>
    <row r="3" spans="2:5" ht="15.75" x14ac:dyDescent="0.2">
      <c r="B3" s="400" t="s">
        <v>180</v>
      </c>
      <c r="C3" s="400"/>
      <c r="D3" s="400"/>
      <c r="E3" s="400"/>
    </row>
    <row r="4" spans="2:5" ht="15.75" x14ac:dyDescent="0.2">
      <c r="B4" s="400" t="s">
        <v>680</v>
      </c>
      <c r="C4" s="400"/>
      <c r="D4" s="400"/>
      <c r="E4" s="400"/>
    </row>
    <row r="5" spans="2:5" ht="18" x14ac:dyDescent="0.25">
      <c r="B5" s="401"/>
      <c r="C5" s="401"/>
      <c r="D5" s="401"/>
      <c r="E5" s="80"/>
    </row>
    <row r="6" spans="2:5" ht="94.5" customHeight="1" x14ac:dyDescent="0.2">
      <c r="B6" s="468" t="s">
        <v>458</v>
      </c>
      <c r="C6" s="468"/>
      <c r="D6" s="468"/>
      <c r="E6" s="468"/>
    </row>
    <row r="7" spans="2:5" ht="13.5" thickBot="1" x14ac:dyDescent="0.25">
      <c r="B7" s="68"/>
      <c r="C7" s="68"/>
      <c r="D7" s="68"/>
    </row>
    <row r="8" spans="2:5" ht="35.25" customHeight="1" thickBot="1" x14ac:dyDescent="0.25">
      <c r="B8" s="69" t="s">
        <v>289</v>
      </c>
      <c r="C8" s="70" t="s">
        <v>290</v>
      </c>
      <c r="D8" s="70" t="s">
        <v>545</v>
      </c>
    </row>
    <row r="9" spans="2:5" ht="31.5" customHeight="1" thickBot="1" x14ac:dyDescent="0.25">
      <c r="B9" s="41">
        <v>1</v>
      </c>
      <c r="C9" s="6" t="s">
        <v>291</v>
      </c>
      <c r="D9" s="71">
        <v>43767.9</v>
      </c>
    </row>
    <row r="10" spans="2:5" ht="21" customHeight="1" thickBot="1" x14ac:dyDescent="0.25">
      <c r="B10" s="41"/>
      <c r="C10" s="72" t="s">
        <v>306</v>
      </c>
      <c r="D10" s="71">
        <f>SUM(D9:D9)</f>
        <v>43767.9</v>
      </c>
    </row>
  </sheetData>
  <mergeCells count="6">
    <mergeCell ref="B6:E6"/>
    <mergeCell ref="B1:E1"/>
    <mergeCell ref="B2:E2"/>
    <mergeCell ref="B3:E3"/>
    <mergeCell ref="B4:E4"/>
    <mergeCell ref="B5:D5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4:E14"/>
  <sheetViews>
    <sheetView topLeftCell="A3" workbookViewId="0">
      <selection activeCell="F10" sqref="F10"/>
    </sheetView>
  </sheetViews>
  <sheetFormatPr defaultRowHeight="12.75" x14ac:dyDescent="0.2"/>
  <cols>
    <col min="3" max="3" width="28.7109375" customWidth="1"/>
    <col min="4" max="4" width="16" customWidth="1"/>
    <col min="5" max="5" width="16.140625" customWidth="1"/>
  </cols>
  <sheetData>
    <row r="4" spans="2:5" ht="15.75" x14ac:dyDescent="0.2">
      <c r="B4" s="490" t="s">
        <v>440</v>
      </c>
      <c r="C4" s="490"/>
      <c r="D4" s="490"/>
      <c r="E4" s="490"/>
    </row>
    <row r="5" spans="2:5" ht="15.75" x14ac:dyDescent="0.2">
      <c r="B5" s="490" t="s">
        <v>288</v>
      </c>
      <c r="C5" s="490"/>
      <c r="D5" s="490"/>
      <c r="E5" s="490"/>
    </row>
    <row r="6" spans="2:5" ht="15.75" x14ac:dyDescent="0.2">
      <c r="B6" s="490" t="s">
        <v>180</v>
      </c>
      <c r="C6" s="490"/>
      <c r="D6" s="490"/>
      <c r="E6" s="490"/>
    </row>
    <row r="7" spans="2:5" ht="15.75" x14ac:dyDescent="0.2">
      <c r="B7" s="490" t="s">
        <v>684</v>
      </c>
      <c r="C7" s="490"/>
      <c r="D7" s="490"/>
      <c r="E7" s="490"/>
    </row>
    <row r="8" spans="2:5" ht="20.25" x14ac:dyDescent="0.2">
      <c r="B8" s="491"/>
      <c r="C8" s="491"/>
      <c r="D8" s="491"/>
      <c r="E8" s="77"/>
    </row>
    <row r="9" spans="2:5" ht="18" x14ac:dyDescent="0.2">
      <c r="B9" s="401"/>
      <c r="C9" s="401"/>
      <c r="D9" s="401"/>
      <c r="E9" s="77"/>
    </row>
    <row r="10" spans="2:5" ht="111.75" customHeight="1" x14ac:dyDescent="0.2">
      <c r="B10" s="468" t="s">
        <v>699</v>
      </c>
      <c r="C10" s="468"/>
      <c r="D10" s="468"/>
      <c r="E10" s="468"/>
    </row>
    <row r="11" spans="2:5" ht="13.5" thickBot="1" x14ac:dyDescent="0.25">
      <c r="B11" s="68"/>
      <c r="C11" s="68"/>
      <c r="D11" s="68"/>
    </row>
    <row r="12" spans="2:5" ht="45" customHeight="1" thickBot="1" x14ac:dyDescent="0.25">
      <c r="B12" s="69" t="s">
        <v>289</v>
      </c>
      <c r="C12" s="70" t="s">
        <v>290</v>
      </c>
      <c r="D12" s="70" t="s">
        <v>546</v>
      </c>
      <c r="E12" s="70" t="s">
        <v>599</v>
      </c>
    </row>
    <row r="13" spans="2:5" ht="32.25" customHeight="1" thickBot="1" x14ac:dyDescent="0.3">
      <c r="B13" s="75">
        <v>1</v>
      </c>
      <c r="C13" s="269" t="s">
        <v>291</v>
      </c>
      <c r="D13" s="71">
        <v>77007.657000000007</v>
      </c>
      <c r="E13" s="71">
        <v>77007.657000000007</v>
      </c>
    </row>
    <row r="14" spans="2:5" ht="21" customHeight="1" thickBot="1" x14ac:dyDescent="0.35">
      <c r="B14" s="75"/>
      <c r="C14" s="74" t="s">
        <v>306</v>
      </c>
      <c r="D14" s="71">
        <f>SUM(D13:D13)</f>
        <v>77007.657000000007</v>
      </c>
      <c r="E14" s="71">
        <f>SUM(E13:E13)</f>
        <v>77007.657000000007</v>
      </c>
    </row>
  </sheetData>
  <mergeCells count="7">
    <mergeCell ref="B10:E10"/>
    <mergeCell ref="B4:E4"/>
    <mergeCell ref="B7:E7"/>
    <mergeCell ref="B5:E5"/>
    <mergeCell ref="B6:E6"/>
    <mergeCell ref="B8:D8"/>
    <mergeCell ref="B9:D9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6318-C1BF-4B2B-924D-DA83ABA10E5C}">
  <dimension ref="A3:E23"/>
  <sheetViews>
    <sheetView topLeftCell="A19" workbookViewId="0">
      <selection activeCell="D21" sqref="D21"/>
    </sheetView>
  </sheetViews>
  <sheetFormatPr defaultRowHeight="12.75" x14ac:dyDescent="0.2"/>
  <cols>
    <col min="1" max="1" width="4.85546875" customWidth="1"/>
    <col min="2" max="2" width="34.28515625" customWidth="1"/>
    <col min="3" max="3" width="15.5703125" customWidth="1"/>
    <col min="4" max="4" width="16.85546875" customWidth="1"/>
    <col min="5" max="5" width="21.140625" customWidth="1"/>
  </cols>
  <sheetData>
    <row r="3" spans="1:5" ht="15.75" x14ac:dyDescent="0.2">
      <c r="A3" s="400" t="s">
        <v>446</v>
      </c>
      <c r="B3" s="400"/>
      <c r="C3" s="400"/>
      <c r="D3" s="400"/>
      <c r="E3" s="400"/>
    </row>
    <row r="4" spans="1:5" ht="15.75" x14ac:dyDescent="0.2">
      <c r="A4" s="400" t="s">
        <v>288</v>
      </c>
      <c r="B4" s="400"/>
      <c r="C4" s="400"/>
      <c r="D4" s="400"/>
      <c r="E4" s="400"/>
    </row>
    <row r="5" spans="1:5" ht="15.75" x14ac:dyDescent="0.2">
      <c r="A5" s="400" t="s">
        <v>180</v>
      </c>
      <c r="B5" s="400"/>
      <c r="C5" s="400"/>
      <c r="D5" s="400"/>
      <c r="E5" s="400"/>
    </row>
    <row r="6" spans="1:5" ht="15.75" x14ac:dyDescent="0.2">
      <c r="A6" s="400" t="s">
        <v>682</v>
      </c>
      <c r="B6" s="400"/>
      <c r="C6" s="400"/>
      <c r="D6" s="400"/>
      <c r="E6" s="400"/>
    </row>
    <row r="7" spans="1:5" ht="18" x14ac:dyDescent="0.25">
      <c r="A7" s="401"/>
      <c r="B7" s="401"/>
      <c r="C7" s="401"/>
      <c r="D7" s="80"/>
    </row>
    <row r="8" spans="1:5" ht="18" x14ac:dyDescent="0.2">
      <c r="A8" s="468" t="s">
        <v>548</v>
      </c>
      <c r="B8" s="468"/>
      <c r="C8" s="468"/>
      <c r="D8" s="468"/>
    </row>
    <row r="9" spans="1:5" ht="35.25" customHeight="1" x14ac:dyDescent="0.2">
      <c r="A9" s="314"/>
      <c r="B9" s="468" t="s">
        <v>681</v>
      </c>
      <c r="C9" s="468"/>
      <c r="D9" s="468"/>
      <c r="E9" s="468"/>
    </row>
    <row r="10" spans="1:5" ht="18" x14ac:dyDescent="0.2">
      <c r="A10" s="314"/>
      <c r="B10" s="314"/>
      <c r="C10" s="314"/>
      <c r="D10" s="314"/>
    </row>
    <row r="11" spans="1:5" x14ac:dyDescent="0.2">
      <c r="A11" s="492"/>
      <c r="B11" s="492" t="s">
        <v>549</v>
      </c>
      <c r="C11" s="492" t="s">
        <v>306</v>
      </c>
      <c r="D11" s="493" t="s">
        <v>550</v>
      </c>
      <c r="E11" s="493"/>
    </row>
    <row r="12" spans="1:5" ht="25.5" x14ac:dyDescent="0.2">
      <c r="A12" s="492"/>
      <c r="B12" s="492"/>
      <c r="C12" s="492"/>
      <c r="D12" s="315" t="s">
        <v>551</v>
      </c>
      <c r="E12" s="316" t="s">
        <v>552</v>
      </c>
    </row>
    <row r="13" spans="1:5" ht="40.5" customHeight="1" x14ac:dyDescent="0.2">
      <c r="A13" s="317"/>
      <c r="B13" s="317" t="s">
        <v>553</v>
      </c>
      <c r="C13" s="318">
        <f>SUM(C15:C18)</f>
        <v>43767.9</v>
      </c>
      <c r="D13" s="318">
        <f>SUM(D15:D18)</f>
        <v>29475.499</v>
      </c>
      <c r="E13" s="318">
        <f>SUM(E15:E18)</f>
        <v>14292.401</v>
      </c>
    </row>
    <row r="14" spans="1:5" ht="15.75" x14ac:dyDescent="0.2">
      <c r="A14" s="317"/>
      <c r="B14" s="317" t="s">
        <v>554</v>
      </c>
      <c r="C14" s="318"/>
      <c r="D14" s="319"/>
      <c r="E14" s="319"/>
    </row>
    <row r="15" spans="1:5" ht="45.75" customHeight="1" x14ac:dyDescent="0.25">
      <c r="A15" s="319"/>
      <c r="B15" s="320" t="s">
        <v>555</v>
      </c>
      <c r="C15" s="321"/>
      <c r="D15" s="321"/>
      <c r="E15" s="321"/>
    </row>
    <row r="16" spans="1:5" ht="66.75" customHeight="1" x14ac:dyDescent="0.2">
      <c r="A16" s="322"/>
      <c r="B16" s="323" t="s">
        <v>556</v>
      </c>
      <c r="C16" s="324">
        <v>13467.9</v>
      </c>
      <c r="D16" s="325"/>
      <c r="E16" s="325">
        <v>13467.9</v>
      </c>
    </row>
    <row r="17" spans="1:5" ht="41.25" customHeight="1" x14ac:dyDescent="0.2">
      <c r="A17" s="317"/>
      <c r="B17" s="326" t="s">
        <v>557</v>
      </c>
      <c r="C17" s="324"/>
      <c r="D17" s="325"/>
      <c r="E17" s="325"/>
    </row>
    <row r="18" spans="1:5" ht="84.75" customHeight="1" x14ac:dyDescent="0.25">
      <c r="A18" s="319"/>
      <c r="B18" s="320" t="s">
        <v>625</v>
      </c>
      <c r="C18" s="321">
        <f>SUM(D18:E18)</f>
        <v>30300</v>
      </c>
      <c r="D18" s="321">
        <v>29475.499</v>
      </c>
      <c r="E18" s="327">
        <v>824.50099999999998</v>
      </c>
    </row>
    <row r="19" spans="1:5" ht="15.75" x14ac:dyDescent="0.25">
      <c r="A19" s="328"/>
      <c r="B19" s="329" t="s">
        <v>558</v>
      </c>
      <c r="C19" s="330">
        <f>SUM(C21:C23)</f>
        <v>43767.9</v>
      </c>
      <c r="D19" s="330">
        <f>SUM(D21:D23)</f>
        <v>29475.499</v>
      </c>
      <c r="E19" s="330">
        <f>SUM(E21:E23)</f>
        <v>14292.401</v>
      </c>
    </row>
    <row r="20" spans="1:5" ht="15.75" x14ac:dyDescent="0.25">
      <c r="A20" s="319"/>
      <c r="B20" s="331" t="s">
        <v>554</v>
      </c>
      <c r="C20" s="331"/>
      <c r="D20" s="331"/>
      <c r="E20" s="331"/>
    </row>
    <row r="21" spans="1:5" ht="63.75" customHeight="1" x14ac:dyDescent="0.25">
      <c r="A21" s="319"/>
      <c r="B21" s="320" t="s">
        <v>559</v>
      </c>
      <c r="C21" s="321">
        <v>43767.9</v>
      </c>
      <c r="D21" s="321">
        <v>29475.499</v>
      </c>
      <c r="E21" s="331">
        <v>14292.401</v>
      </c>
    </row>
    <row r="22" spans="1:5" ht="69.75" customHeight="1" x14ac:dyDescent="0.25">
      <c r="A22" s="319"/>
      <c r="B22" s="320" t="s">
        <v>627</v>
      </c>
      <c r="C22" s="321"/>
      <c r="D22" s="321"/>
      <c r="E22" s="321"/>
    </row>
    <row r="23" spans="1:5" ht="63" customHeight="1" x14ac:dyDescent="0.25">
      <c r="A23" s="319"/>
      <c r="B23" s="320" t="s">
        <v>628</v>
      </c>
      <c r="C23" s="321"/>
      <c r="D23" s="321"/>
      <c r="E23" s="321"/>
    </row>
  </sheetData>
  <mergeCells count="11">
    <mergeCell ref="A8:D8"/>
    <mergeCell ref="A3:E3"/>
    <mergeCell ref="A4:E4"/>
    <mergeCell ref="A5:E5"/>
    <mergeCell ref="A6:E6"/>
    <mergeCell ref="A7:C7"/>
    <mergeCell ref="B9:E9"/>
    <mergeCell ref="A11:A12"/>
    <mergeCell ref="B11:B12"/>
    <mergeCell ref="C11:C12"/>
    <mergeCell ref="D11:E11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3B4B4-8732-447B-9DED-A8D85A661901}">
  <dimension ref="A1:H19"/>
  <sheetViews>
    <sheetView workbookViewId="0">
      <selection activeCell="L13" sqref="L13"/>
    </sheetView>
  </sheetViews>
  <sheetFormatPr defaultRowHeight="12.75" x14ac:dyDescent="0.2"/>
  <cols>
    <col min="1" max="1" width="1.42578125" customWidth="1"/>
    <col min="2" max="2" width="24.5703125" customWidth="1"/>
    <col min="3" max="3" width="13.42578125" customWidth="1"/>
    <col min="4" max="4" width="16.85546875" customWidth="1"/>
    <col min="5" max="5" width="12.85546875" customWidth="1"/>
    <col min="6" max="6" width="15.42578125" customWidth="1"/>
    <col min="7" max="7" width="16.28515625" customWidth="1"/>
    <col min="8" max="8" width="11.140625" customWidth="1"/>
  </cols>
  <sheetData>
    <row r="1" spans="1:8" ht="15.75" x14ac:dyDescent="0.2">
      <c r="A1" s="337"/>
      <c r="B1" s="337"/>
      <c r="C1" s="400" t="s">
        <v>592</v>
      </c>
      <c r="D1" s="400"/>
      <c r="E1" s="400"/>
      <c r="F1" s="400"/>
      <c r="G1" s="400"/>
      <c r="H1" s="400"/>
    </row>
    <row r="2" spans="1:8" ht="15.75" x14ac:dyDescent="0.2">
      <c r="A2" s="400" t="s">
        <v>288</v>
      </c>
      <c r="B2" s="400"/>
      <c r="C2" s="400"/>
      <c r="D2" s="400"/>
      <c r="E2" s="400"/>
      <c r="F2" s="400"/>
      <c r="G2" s="400"/>
      <c r="H2" s="400"/>
    </row>
    <row r="3" spans="1:8" ht="15.75" x14ac:dyDescent="0.2">
      <c r="A3" s="400" t="s">
        <v>180</v>
      </c>
      <c r="B3" s="400"/>
      <c r="C3" s="400"/>
      <c r="D3" s="400"/>
      <c r="E3" s="400"/>
      <c r="F3" s="400"/>
      <c r="G3" s="400"/>
      <c r="H3" s="400"/>
    </row>
    <row r="4" spans="1:8" ht="15.75" x14ac:dyDescent="0.2">
      <c r="A4" s="400" t="s">
        <v>682</v>
      </c>
      <c r="B4" s="400"/>
      <c r="C4" s="400"/>
      <c r="D4" s="400"/>
      <c r="E4" s="400"/>
      <c r="F4" s="400"/>
      <c r="G4" s="400"/>
      <c r="H4" s="400"/>
    </row>
    <row r="5" spans="1:8" ht="18" x14ac:dyDescent="0.25">
      <c r="A5" s="401"/>
      <c r="B5" s="401"/>
      <c r="C5" s="401"/>
      <c r="D5" s="80"/>
    </row>
    <row r="6" spans="1:8" ht="18" customHeight="1" x14ac:dyDescent="0.2">
      <c r="A6" s="468" t="s">
        <v>548</v>
      </c>
      <c r="B6" s="468"/>
      <c r="C6" s="468"/>
      <c r="D6" s="468"/>
      <c r="E6" s="468"/>
      <c r="F6" s="468"/>
      <c r="G6" s="468"/>
      <c r="H6" s="468"/>
    </row>
    <row r="7" spans="1:8" ht="51.75" customHeight="1" x14ac:dyDescent="0.2">
      <c r="A7" s="314"/>
      <c r="B7" s="468" t="s">
        <v>700</v>
      </c>
      <c r="C7" s="468"/>
      <c r="D7" s="468"/>
      <c r="E7" s="468"/>
      <c r="F7" s="468"/>
      <c r="G7" s="468"/>
      <c r="H7" s="468"/>
    </row>
    <row r="8" spans="1:8" ht="18" x14ac:dyDescent="0.2">
      <c r="A8" s="314"/>
      <c r="B8" s="314"/>
      <c r="C8" s="314"/>
      <c r="D8" s="314"/>
    </row>
    <row r="9" spans="1:8" ht="12.75" customHeight="1" x14ac:dyDescent="0.2">
      <c r="A9" s="492"/>
      <c r="B9" s="492" t="s">
        <v>549</v>
      </c>
      <c r="C9" s="492" t="s">
        <v>600</v>
      </c>
      <c r="D9" s="493" t="s">
        <v>550</v>
      </c>
      <c r="E9" s="493"/>
      <c r="F9" s="492" t="s">
        <v>701</v>
      </c>
      <c r="G9" s="493" t="s">
        <v>550</v>
      </c>
      <c r="H9" s="493"/>
    </row>
    <row r="10" spans="1:8" ht="25.5" x14ac:dyDescent="0.2">
      <c r="A10" s="492"/>
      <c r="B10" s="492"/>
      <c r="C10" s="492"/>
      <c r="D10" s="315" t="s">
        <v>551</v>
      </c>
      <c r="E10" s="316" t="s">
        <v>552</v>
      </c>
      <c r="F10" s="492"/>
      <c r="G10" s="315" t="s">
        <v>551</v>
      </c>
      <c r="H10" s="316" t="s">
        <v>552</v>
      </c>
    </row>
    <row r="11" spans="1:8" ht="47.25" customHeight="1" x14ac:dyDescent="0.2">
      <c r="A11" s="317"/>
      <c r="B11" s="317" t="s">
        <v>553</v>
      </c>
      <c r="C11" s="318">
        <f t="shared" ref="C11:H11" si="0">SUM(C13:C16)</f>
        <v>77007.657000000007</v>
      </c>
      <c r="D11" s="318">
        <f t="shared" si="0"/>
        <v>65351.966</v>
      </c>
      <c r="E11" s="318">
        <f t="shared" si="0"/>
        <v>11655.691000000001</v>
      </c>
      <c r="F11" s="318">
        <f t="shared" si="0"/>
        <v>77007.657000000007</v>
      </c>
      <c r="G11" s="318">
        <f t="shared" si="0"/>
        <v>65351.966</v>
      </c>
      <c r="H11" s="318">
        <f t="shared" si="0"/>
        <v>11655.691000000001</v>
      </c>
    </row>
    <row r="12" spans="1:8" ht="15.75" x14ac:dyDescent="0.2">
      <c r="A12" s="317"/>
      <c r="B12" s="317" t="s">
        <v>554</v>
      </c>
      <c r="C12" s="318"/>
      <c r="D12" s="319"/>
      <c r="E12" s="319"/>
      <c r="F12" s="318"/>
      <c r="G12" s="319"/>
      <c r="H12" s="319"/>
    </row>
    <row r="13" spans="1:8" ht="31.5" x14ac:dyDescent="0.25">
      <c r="A13" s="319"/>
      <c r="B13" s="320" t="s">
        <v>555</v>
      </c>
      <c r="C13" s="321"/>
      <c r="D13" s="321"/>
      <c r="E13" s="321"/>
      <c r="F13" s="321"/>
      <c r="G13" s="321"/>
      <c r="H13" s="321"/>
    </row>
    <row r="14" spans="1:8" ht="94.5" x14ac:dyDescent="0.2">
      <c r="A14" s="322"/>
      <c r="B14" s="323" t="s">
        <v>556</v>
      </c>
      <c r="C14" s="324">
        <v>9980</v>
      </c>
      <c r="D14" s="325"/>
      <c r="E14" s="325">
        <v>9980</v>
      </c>
      <c r="F14" s="324">
        <v>9980</v>
      </c>
      <c r="G14" s="325"/>
      <c r="H14" s="325">
        <v>9980</v>
      </c>
    </row>
    <row r="15" spans="1:8" ht="47.25" x14ac:dyDescent="0.2">
      <c r="A15" s="317"/>
      <c r="B15" s="326" t="s">
        <v>557</v>
      </c>
      <c r="C15" s="324"/>
      <c r="D15" s="325"/>
      <c r="E15" s="325"/>
      <c r="F15" s="324"/>
      <c r="G15" s="325"/>
      <c r="H15" s="325"/>
    </row>
    <row r="16" spans="1:8" ht="110.25" x14ac:dyDescent="0.25">
      <c r="A16" s="319"/>
      <c r="B16" s="320" t="s">
        <v>626</v>
      </c>
      <c r="C16" s="321">
        <f>SUM(D16:E16)</f>
        <v>67027.657000000007</v>
      </c>
      <c r="D16" s="321">
        <v>65351.966</v>
      </c>
      <c r="E16" s="327">
        <v>1675.691</v>
      </c>
      <c r="F16" s="321">
        <f>SUM(G16:H16)</f>
        <v>67027.657000000007</v>
      </c>
      <c r="G16" s="321">
        <v>65351.966</v>
      </c>
      <c r="H16" s="327">
        <v>1675.691</v>
      </c>
    </row>
    <row r="17" spans="1:8" ht="15.75" x14ac:dyDescent="0.25">
      <c r="A17" s="328"/>
      <c r="B17" s="329" t="s">
        <v>558</v>
      </c>
      <c r="C17" s="330">
        <f t="shared" ref="C17:H17" si="1">SUM(C19:C19)</f>
        <v>77007.657000000007</v>
      </c>
      <c r="D17" s="330">
        <f t="shared" si="1"/>
        <v>65351.966</v>
      </c>
      <c r="E17" s="330">
        <f t="shared" si="1"/>
        <v>11655.691000000001</v>
      </c>
      <c r="F17" s="330">
        <f t="shared" si="1"/>
        <v>77007.657000000007</v>
      </c>
      <c r="G17" s="330">
        <f t="shared" si="1"/>
        <v>65351.966</v>
      </c>
      <c r="H17" s="330">
        <f t="shared" si="1"/>
        <v>11655.691000000001</v>
      </c>
    </row>
    <row r="18" spans="1:8" ht="15.75" x14ac:dyDescent="0.25">
      <c r="A18" s="319"/>
      <c r="B18" s="331" t="s">
        <v>554</v>
      </c>
      <c r="C18" s="331"/>
      <c r="D18" s="331"/>
      <c r="E18" s="331"/>
      <c r="F18" s="331"/>
      <c r="G18" s="331"/>
      <c r="H18" s="331"/>
    </row>
    <row r="19" spans="1:8" ht="94.5" x14ac:dyDescent="0.25">
      <c r="A19" s="319"/>
      <c r="B19" s="320" t="s">
        <v>559</v>
      </c>
      <c r="C19" s="321">
        <v>77007.657000000007</v>
      </c>
      <c r="D19" s="321">
        <v>65351.966</v>
      </c>
      <c r="E19" s="331">
        <v>11655.691000000001</v>
      </c>
      <c r="F19" s="321">
        <v>77007.657000000007</v>
      </c>
      <c r="G19" s="321">
        <v>65351.966</v>
      </c>
      <c r="H19" s="331">
        <v>11655.691000000001</v>
      </c>
    </row>
  </sheetData>
  <mergeCells count="13">
    <mergeCell ref="C1:H1"/>
    <mergeCell ref="F9:F10"/>
    <mergeCell ref="G9:H9"/>
    <mergeCell ref="A2:H2"/>
    <mergeCell ref="A3:H3"/>
    <mergeCell ref="A4:H4"/>
    <mergeCell ref="B7:H7"/>
    <mergeCell ref="A6:H6"/>
    <mergeCell ref="A9:A10"/>
    <mergeCell ref="B9:B10"/>
    <mergeCell ref="C9:C10"/>
    <mergeCell ref="D9:E9"/>
    <mergeCell ref="A5:C5"/>
  </mergeCells>
  <pageMargins left="0" right="0" top="0.74803149606299213" bottom="0" header="0.31496062992125984" footer="0.31496062992125984"/>
  <pageSetup paperSize="9" scale="95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C4:D22"/>
  <sheetViews>
    <sheetView workbookViewId="0">
      <selection activeCell="J18" sqref="J18"/>
    </sheetView>
  </sheetViews>
  <sheetFormatPr defaultRowHeight="12.75" x14ac:dyDescent="0.2"/>
  <cols>
    <col min="1" max="1" width="1.5703125" customWidth="1"/>
    <col min="2" max="2" width="5.85546875" customWidth="1"/>
    <col min="3" max="3" width="47.85546875" customWidth="1"/>
    <col min="4" max="4" width="34.140625" customWidth="1"/>
  </cols>
  <sheetData>
    <row r="4" spans="3:4" ht="15.75" x14ac:dyDescent="0.2">
      <c r="C4" s="402" t="s">
        <v>593</v>
      </c>
      <c r="D4" s="402"/>
    </row>
    <row r="5" spans="3:4" ht="15.75" x14ac:dyDescent="0.2">
      <c r="C5" s="400" t="s">
        <v>264</v>
      </c>
      <c r="D5" s="400"/>
    </row>
    <row r="6" spans="3:4" ht="15.75" x14ac:dyDescent="0.2">
      <c r="C6" s="400" t="s">
        <v>180</v>
      </c>
      <c r="D6" s="400"/>
    </row>
    <row r="7" spans="3:4" ht="15.75" x14ac:dyDescent="0.2">
      <c r="C7" s="400" t="s">
        <v>684</v>
      </c>
      <c r="D7" s="400"/>
    </row>
    <row r="8" spans="3:4" ht="15.75" x14ac:dyDescent="0.2">
      <c r="C8" s="403"/>
      <c r="D8" s="403"/>
    </row>
    <row r="9" spans="3:4" ht="15.75" x14ac:dyDescent="0.2">
      <c r="C9" s="101"/>
    </row>
    <row r="10" spans="3:4" ht="15.75" x14ac:dyDescent="0.2">
      <c r="C10" s="98"/>
    </row>
    <row r="11" spans="3:4" ht="15.75" x14ac:dyDescent="0.2">
      <c r="C11" s="98"/>
    </row>
    <row r="12" spans="3:4" ht="15.75" x14ac:dyDescent="0.2">
      <c r="C12" s="406" t="s">
        <v>436</v>
      </c>
      <c r="D12" s="406"/>
    </row>
    <row r="13" spans="3:4" ht="15.75" x14ac:dyDescent="0.2">
      <c r="C13" s="406" t="s">
        <v>437</v>
      </c>
      <c r="D13" s="406"/>
    </row>
    <row r="14" spans="3:4" ht="15.75" x14ac:dyDescent="0.2">
      <c r="C14" s="406" t="s">
        <v>683</v>
      </c>
      <c r="D14" s="406"/>
    </row>
    <row r="15" spans="3:4" ht="15.75" x14ac:dyDescent="0.2">
      <c r="C15" s="99"/>
    </row>
    <row r="16" spans="3:4" ht="16.5" thickBot="1" x14ac:dyDescent="0.25">
      <c r="C16" s="398" t="s">
        <v>423</v>
      </c>
      <c r="D16" s="398"/>
    </row>
    <row r="17" spans="3:4" ht="16.5" thickBot="1" x14ac:dyDescent="0.25">
      <c r="C17" s="115" t="s">
        <v>183</v>
      </c>
      <c r="D17" s="116" t="s">
        <v>5</v>
      </c>
    </row>
    <row r="18" spans="3:4" ht="19.5" customHeight="1" x14ac:dyDescent="0.2">
      <c r="C18" s="108">
        <v>1</v>
      </c>
      <c r="D18" s="117">
        <v>2</v>
      </c>
    </row>
    <row r="19" spans="3:4" ht="63.75" customHeight="1" x14ac:dyDescent="0.2">
      <c r="C19" s="119" t="s">
        <v>438</v>
      </c>
      <c r="D19" s="285">
        <v>-2700</v>
      </c>
    </row>
    <row r="20" spans="3:4" ht="25.5" customHeight="1" x14ac:dyDescent="0.2">
      <c r="C20" s="120" t="s">
        <v>439</v>
      </c>
      <c r="D20" s="286"/>
    </row>
    <row r="21" spans="3:4" ht="97.5" customHeight="1" thickBot="1" x14ac:dyDescent="0.25">
      <c r="C21" s="122" t="s">
        <v>449</v>
      </c>
      <c r="D21" s="285">
        <v>-2700</v>
      </c>
    </row>
    <row r="22" spans="3:4" ht="13.5" thickTop="1" x14ac:dyDescent="0.2"/>
  </sheetData>
  <mergeCells count="9">
    <mergeCell ref="C13:D13"/>
    <mergeCell ref="C14:D14"/>
    <mergeCell ref="C16:D16"/>
    <mergeCell ref="C4:D4"/>
    <mergeCell ref="C5:D5"/>
    <mergeCell ref="C6:D6"/>
    <mergeCell ref="C7:D7"/>
    <mergeCell ref="C8:D8"/>
    <mergeCell ref="C12:D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H43"/>
  <sheetViews>
    <sheetView workbookViewId="0">
      <selection activeCell="E19" sqref="E19"/>
    </sheetView>
  </sheetViews>
  <sheetFormatPr defaultRowHeight="12.75" x14ac:dyDescent="0.2"/>
  <cols>
    <col min="1" max="1" width="3.5703125" customWidth="1"/>
    <col min="2" max="2" width="86.5703125" customWidth="1"/>
    <col min="3" max="3" width="19" customWidth="1"/>
  </cols>
  <sheetData>
    <row r="3" spans="2:8" ht="15.75" x14ac:dyDescent="0.2">
      <c r="B3" s="402" t="s">
        <v>586</v>
      </c>
      <c r="C3" s="402"/>
    </row>
    <row r="4" spans="2:8" ht="15.75" x14ac:dyDescent="0.2">
      <c r="B4" s="400" t="s">
        <v>264</v>
      </c>
      <c r="C4" s="400"/>
      <c r="D4" s="64"/>
      <c r="E4" s="64"/>
    </row>
    <row r="5" spans="2:8" ht="15.75" x14ac:dyDescent="0.2">
      <c r="B5" s="400" t="s">
        <v>180</v>
      </c>
      <c r="C5" s="400"/>
      <c r="D5" s="64"/>
      <c r="E5" s="64"/>
      <c r="F5" s="64"/>
      <c r="G5" s="64"/>
      <c r="H5" s="64"/>
    </row>
    <row r="6" spans="2:8" ht="15.75" x14ac:dyDescent="0.2">
      <c r="B6" s="400" t="s">
        <v>684</v>
      </c>
      <c r="C6" s="400"/>
      <c r="D6" s="64"/>
      <c r="E6" s="64"/>
      <c r="F6" s="64"/>
      <c r="G6" s="64"/>
      <c r="H6" s="64"/>
    </row>
    <row r="7" spans="2:8" ht="15.75" x14ac:dyDescent="0.2">
      <c r="B7" s="403"/>
      <c r="C7" s="403"/>
    </row>
    <row r="8" spans="2:8" ht="15.75" x14ac:dyDescent="0.2">
      <c r="B8" s="97"/>
    </row>
    <row r="9" spans="2:8" ht="15.75" x14ac:dyDescent="0.2">
      <c r="B9" s="98"/>
    </row>
    <row r="10" spans="2:8" ht="15.75" x14ac:dyDescent="0.2">
      <c r="B10" s="98"/>
    </row>
    <row r="11" spans="2:8" ht="15.75" x14ac:dyDescent="0.2">
      <c r="B11" s="93" t="s">
        <v>441</v>
      </c>
    </row>
    <row r="12" spans="2:8" ht="15.75" x14ac:dyDescent="0.2">
      <c r="B12" s="93" t="s">
        <v>442</v>
      </c>
    </row>
    <row r="13" spans="2:8" ht="15.75" x14ac:dyDescent="0.2">
      <c r="B13" s="158" t="s">
        <v>685</v>
      </c>
    </row>
    <row r="14" spans="2:8" ht="15.75" x14ac:dyDescent="0.2">
      <c r="B14" s="99"/>
    </row>
    <row r="15" spans="2:8" ht="16.5" thickBot="1" x14ac:dyDescent="0.25">
      <c r="B15" s="97" t="s">
        <v>423</v>
      </c>
    </row>
    <row r="16" spans="2:8" ht="17.25" thickTop="1" thickBot="1" x14ac:dyDescent="0.25">
      <c r="B16" s="106" t="s">
        <v>183</v>
      </c>
      <c r="C16" s="107" t="s">
        <v>5</v>
      </c>
    </row>
    <row r="17" spans="2:3" x14ac:dyDescent="0.2">
      <c r="B17" s="108">
        <v>1</v>
      </c>
      <c r="C17" s="117">
        <v>2</v>
      </c>
    </row>
    <row r="18" spans="2:3" ht="36" customHeight="1" x14ac:dyDescent="0.2">
      <c r="B18" s="119" t="s">
        <v>443</v>
      </c>
      <c r="C18" s="285">
        <v>-2700</v>
      </c>
    </row>
    <row r="19" spans="2:3" ht="60.75" customHeight="1" x14ac:dyDescent="0.2">
      <c r="B19" s="120" t="s">
        <v>444</v>
      </c>
      <c r="C19" s="286"/>
    </row>
    <row r="20" spans="2:3" ht="64.5" customHeight="1" thickBot="1" x14ac:dyDescent="0.25">
      <c r="B20" s="118" t="s">
        <v>445</v>
      </c>
      <c r="C20" s="285">
        <v>-2700</v>
      </c>
    </row>
    <row r="21" spans="2:3" ht="13.5" thickTop="1" x14ac:dyDescent="0.2"/>
    <row r="28" spans="2:3" hidden="1" x14ac:dyDescent="0.2"/>
    <row r="29" spans="2:3" hidden="1" x14ac:dyDescent="0.2"/>
    <row r="30" spans="2:3" hidden="1" x14ac:dyDescent="0.2"/>
    <row r="31" spans="2:3" hidden="1" x14ac:dyDescent="0.2"/>
    <row r="32" spans="2:3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</sheetData>
  <mergeCells count="5">
    <mergeCell ref="B4:C4"/>
    <mergeCell ref="B3:C3"/>
    <mergeCell ref="B5:C5"/>
    <mergeCell ref="B6:C6"/>
    <mergeCell ref="B7:C7"/>
  </mergeCells>
  <pageMargins left="0" right="0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4:D24"/>
  <sheetViews>
    <sheetView topLeftCell="A4" workbookViewId="0">
      <selection activeCell="F16" sqref="F16"/>
    </sheetView>
  </sheetViews>
  <sheetFormatPr defaultRowHeight="12.75" x14ac:dyDescent="0.2"/>
  <cols>
    <col min="2" max="2" width="42.85546875" customWidth="1"/>
    <col min="3" max="3" width="20" customWidth="1"/>
    <col min="4" max="4" width="17.140625" customWidth="1"/>
  </cols>
  <sheetData>
    <row r="4" spans="2:4" ht="15.75" x14ac:dyDescent="0.2">
      <c r="B4" s="402" t="s">
        <v>656</v>
      </c>
      <c r="C4" s="402"/>
      <c r="D4" s="402"/>
    </row>
    <row r="5" spans="2:4" ht="15.75" x14ac:dyDescent="0.2">
      <c r="B5" s="400" t="s">
        <v>264</v>
      </c>
      <c r="C5" s="400"/>
      <c r="D5" s="400"/>
    </row>
    <row r="6" spans="2:4" ht="15.75" x14ac:dyDescent="0.2">
      <c r="B6" s="400" t="s">
        <v>180</v>
      </c>
      <c r="C6" s="400"/>
      <c r="D6" s="400"/>
    </row>
    <row r="7" spans="2:4" ht="15.75" x14ac:dyDescent="0.2">
      <c r="B7" s="400" t="s">
        <v>684</v>
      </c>
      <c r="C7" s="400"/>
      <c r="D7" s="400"/>
    </row>
    <row r="8" spans="2:4" ht="15.75" x14ac:dyDescent="0.2">
      <c r="B8" s="403"/>
      <c r="C8" s="403"/>
    </row>
    <row r="9" spans="2:4" ht="15.75" x14ac:dyDescent="0.2">
      <c r="B9" s="102"/>
    </row>
    <row r="10" spans="2:4" ht="15.75" x14ac:dyDescent="0.2">
      <c r="B10" s="98"/>
    </row>
    <row r="11" spans="2:4" ht="15.75" x14ac:dyDescent="0.2">
      <c r="B11" s="98"/>
    </row>
    <row r="12" spans="2:4" ht="15.75" x14ac:dyDescent="0.2">
      <c r="B12" s="406" t="s">
        <v>436</v>
      </c>
      <c r="C12" s="406"/>
    </row>
    <row r="13" spans="2:4" ht="15.75" x14ac:dyDescent="0.2">
      <c r="B13" s="406" t="s">
        <v>437</v>
      </c>
      <c r="C13" s="406"/>
    </row>
    <row r="14" spans="2:4" ht="15.75" x14ac:dyDescent="0.2">
      <c r="B14" s="406" t="s">
        <v>447</v>
      </c>
      <c r="C14" s="406"/>
    </row>
    <row r="15" spans="2:4" ht="15.75" x14ac:dyDescent="0.2">
      <c r="B15" s="406" t="s">
        <v>702</v>
      </c>
      <c r="C15" s="406"/>
    </row>
    <row r="16" spans="2:4" ht="16.5" thickBot="1" x14ac:dyDescent="0.25">
      <c r="B16" s="494" t="s">
        <v>448</v>
      </c>
      <c r="C16" s="494"/>
      <c r="D16" s="494"/>
    </row>
    <row r="17" spans="2:4" ht="17.25" thickTop="1" thickBot="1" x14ac:dyDescent="0.25">
      <c r="B17" s="106" t="s">
        <v>183</v>
      </c>
      <c r="C17" s="113" t="s">
        <v>596</v>
      </c>
      <c r="D17" s="107" t="s">
        <v>687</v>
      </c>
    </row>
    <row r="18" spans="2:4" x14ac:dyDescent="0.2">
      <c r="B18" s="108">
        <v>1</v>
      </c>
      <c r="C18" s="114">
        <v>2</v>
      </c>
      <c r="D18" s="109"/>
    </row>
    <row r="19" spans="2:4" ht="31.5" x14ac:dyDescent="0.2">
      <c r="B19" s="105" t="s">
        <v>438</v>
      </c>
      <c r="C19" s="283">
        <v>-2700</v>
      </c>
      <c r="D19" s="121">
        <v>-2700</v>
      </c>
    </row>
    <row r="20" spans="2:4" ht="18.75" x14ac:dyDescent="0.2">
      <c r="B20" s="110" t="s">
        <v>439</v>
      </c>
      <c r="C20" s="284"/>
      <c r="D20" s="111"/>
    </row>
    <row r="21" spans="2:4" ht="97.5" customHeight="1" thickBot="1" x14ac:dyDescent="0.25">
      <c r="B21" s="112" t="s">
        <v>449</v>
      </c>
      <c r="C21" s="283">
        <v>-2700</v>
      </c>
      <c r="D21" s="121">
        <v>-2700</v>
      </c>
    </row>
    <row r="22" spans="2:4" ht="13.5" thickTop="1" x14ac:dyDescent="0.2"/>
    <row r="24" spans="2:4" ht="15.75" x14ac:dyDescent="0.2">
      <c r="C24" s="100"/>
    </row>
  </sheetData>
  <mergeCells count="10">
    <mergeCell ref="B4:D4"/>
    <mergeCell ref="B5:D5"/>
    <mergeCell ref="B6:D6"/>
    <mergeCell ref="B7:D7"/>
    <mergeCell ref="B13:C13"/>
    <mergeCell ref="B14:C14"/>
    <mergeCell ref="B15:C15"/>
    <mergeCell ref="B16:D16"/>
    <mergeCell ref="B8:C8"/>
    <mergeCell ref="B12:C12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A09A7-BF03-42AA-94D8-628AC581ADEA}">
  <dimension ref="B1:D13"/>
  <sheetViews>
    <sheetView topLeftCell="A4" workbookViewId="0">
      <selection activeCell="G17" sqref="G17"/>
    </sheetView>
  </sheetViews>
  <sheetFormatPr defaultRowHeight="12.75" x14ac:dyDescent="0.2"/>
  <cols>
    <col min="2" max="2" width="41.85546875" customWidth="1"/>
    <col min="3" max="3" width="16.42578125" customWidth="1"/>
    <col min="4" max="4" width="20.7109375" customWidth="1"/>
  </cols>
  <sheetData>
    <row r="1" spans="2:4" ht="15.75" x14ac:dyDescent="0.2">
      <c r="B1" s="402" t="s">
        <v>594</v>
      </c>
      <c r="C1" s="402"/>
      <c r="D1" s="402"/>
    </row>
    <row r="2" spans="2:4" ht="15.75" x14ac:dyDescent="0.2">
      <c r="B2" s="400" t="s">
        <v>264</v>
      </c>
      <c r="C2" s="400"/>
      <c r="D2" s="400"/>
    </row>
    <row r="3" spans="2:4" ht="15.75" x14ac:dyDescent="0.2">
      <c r="B3" s="400" t="s">
        <v>180</v>
      </c>
      <c r="C3" s="400"/>
      <c r="D3" s="400"/>
    </row>
    <row r="4" spans="2:4" ht="15.75" x14ac:dyDescent="0.2">
      <c r="B4" s="400" t="s">
        <v>682</v>
      </c>
      <c r="C4" s="400"/>
      <c r="D4" s="400"/>
    </row>
    <row r="5" spans="2:4" ht="15.75" x14ac:dyDescent="0.2">
      <c r="B5" s="379"/>
      <c r="C5" s="379"/>
      <c r="D5" s="379"/>
    </row>
    <row r="6" spans="2:4" ht="16.5" x14ac:dyDescent="0.2">
      <c r="B6" s="496" t="s">
        <v>657</v>
      </c>
      <c r="C6" s="496"/>
      <c r="D6" s="496"/>
    </row>
    <row r="7" spans="2:4" ht="16.5" x14ac:dyDescent="0.2">
      <c r="B7" s="496" t="s">
        <v>703</v>
      </c>
      <c r="C7" s="496"/>
      <c r="D7" s="496"/>
    </row>
    <row r="8" spans="2:4" ht="19.5" customHeight="1" x14ac:dyDescent="0.2">
      <c r="B8" s="495"/>
      <c r="C8" s="495"/>
      <c r="D8" s="495"/>
    </row>
    <row r="9" spans="2:4" ht="33.75" customHeight="1" x14ac:dyDescent="0.2">
      <c r="B9" s="381" t="s">
        <v>183</v>
      </c>
      <c r="C9" s="381" t="s">
        <v>658</v>
      </c>
      <c r="D9" s="381" t="s">
        <v>5</v>
      </c>
    </row>
    <row r="10" spans="2:4" ht="84" customHeight="1" x14ac:dyDescent="0.2">
      <c r="B10" s="382" t="s">
        <v>663</v>
      </c>
      <c r="C10" s="383">
        <v>15</v>
      </c>
      <c r="D10" s="384">
        <v>30300</v>
      </c>
    </row>
    <row r="11" spans="2:4" ht="37.5" x14ac:dyDescent="0.2">
      <c r="B11" s="385" t="s">
        <v>650</v>
      </c>
      <c r="C11" s="386" t="s">
        <v>651</v>
      </c>
      <c r="D11" s="387">
        <v>30300</v>
      </c>
    </row>
    <row r="12" spans="2:4" ht="39.75" customHeight="1" x14ac:dyDescent="0.3">
      <c r="B12" s="388" t="s">
        <v>652</v>
      </c>
      <c r="C12" s="389" t="s">
        <v>607</v>
      </c>
      <c r="D12" s="389">
        <v>30300</v>
      </c>
    </row>
    <row r="13" spans="2:4" ht="15" x14ac:dyDescent="0.2">
      <c r="B13" s="380"/>
    </row>
  </sheetData>
  <mergeCells count="7">
    <mergeCell ref="B8:D8"/>
    <mergeCell ref="B1:D1"/>
    <mergeCell ref="B2:D2"/>
    <mergeCell ref="B3:D3"/>
    <mergeCell ref="B4:D4"/>
    <mergeCell ref="B6:D6"/>
    <mergeCell ref="B7:D7"/>
  </mergeCells>
  <pageMargins left="0.70866141732283472" right="0.70866141732283472" top="0.74803149606299213" bottom="0" header="0.31496062992125984" footer="0.31496062992125984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CC5D7-1556-4F19-9FD1-1105606748C3}">
  <dimension ref="B1:E19"/>
  <sheetViews>
    <sheetView workbookViewId="0">
      <selection activeCell="J10" sqref="J10"/>
    </sheetView>
  </sheetViews>
  <sheetFormatPr defaultRowHeight="12.75" x14ac:dyDescent="0.2"/>
  <cols>
    <col min="1" max="1" width="1" customWidth="1"/>
    <col min="2" max="2" width="43.85546875" customWidth="1"/>
    <col min="3" max="3" width="18.5703125" customWidth="1"/>
    <col min="4" max="4" width="16.7109375" customWidth="1"/>
    <col min="5" max="5" width="17" customWidth="1"/>
  </cols>
  <sheetData>
    <row r="1" spans="2:5" ht="15.75" x14ac:dyDescent="0.2">
      <c r="C1" s="402" t="s">
        <v>667</v>
      </c>
      <c r="D1" s="402"/>
      <c r="E1" s="402"/>
    </row>
    <row r="2" spans="2:5" ht="15.75" x14ac:dyDescent="0.2">
      <c r="C2" s="400" t="s">
        <v>264</v>
      </c>
      <c r="D2" s="400"/>
      <c r="E2" s="400"/>
    </row>
    <row r="3" spans="2:5" ht="15.75" x14ac:dyDescent="0.2">
      <c r="C3" s="400" t="s">
        <v>180</v>
      </c>
      <c r="D3" s="400"/>
      <c r="E3" s="400"/>
    </row>
    <row r="4" spans="2:5" ht="15.75" x14ac:dyDescent="0.2">
      <c r="C4" s="400" t="s">
        <v>675</v>
      </c>
      <c r="D4" s="400"/>
      <c r="E4" s="400"/>
    </row>
    <row r="6" spans="2:5" ht="16.5" x14ac:dyDescent="0.2">
      <c r="B6" s="496" t="s">
        <v>657</v>
      </c>
      <c r="C6" s="496"/>
      <c r="D6" s="496"/>
    </row>
    <row r="7" spans="2:5" ht="16.5" x14ac:dyDescent="0.2">
      <c r="B7" s="392" t="s">
        <v>668</v>
      </c>
      <c r="C7" s="392"/>
      <c r="D7" s="392"/>
      <c r="E7" s="337"/>
    </row>
    <row r="8" spans="2:5" ht="12" customHeight="1" x14ac:dyDescent="0.2">
      <c r="B8" s="495"/>
      <c r="C8" s="495"/>
      <c r="D8" s="495"/>
    </row>
    <row r="9" spans="2:5" ht="18.75" x14ac:dyDescent="0.2">
      <c r="B9" s="381" t="s">
        <v>183</v>
      </c>
      <c r="C9" s="381" t="s">
        <v>658</v>
      </c>
      <c r="D9" s="381">
        <v>2024</v>
      </c>
      <c r="E9" s="381">
        <v>2025</v>
      </c>
    </row>
    <row r="10" spans="2:5" ht="76.5" customHeight="1" x14ac:dyDescent="0.2">
      <c r="B10" s="382" t="s">
        <v>663</v>
      </c>
      <c r="C10" s="383">
        <v>15</v>
      </c>
      <c r="D10" s="384">
        <v>67027.657000000007</v>
      </c>
      <c r="E10" s="384">
        <v>67027.657000000007</v>
      </c>
    </row>
    <row r="11" spans="2:5" ht="39" customHeight="1" x14ac:dyDescent="0.2">
      <c r="B11" s="385" t="s">
        <v>650</v>
      </c>
      <c r="C11" s="386" t="s">
        <v>651</v>
      </c>
      <c r="D11" s="387">
        <v>67027.657000000007</v>
      </c>
      <c r="E11" s="387">
        <v>67027.657000000007</v>
      </c>
    </row>
    <row r="12" spans="2:5" ht="54" customHeight="1" x14ac:dyDescent="0.3">
      <c r="B12" s="388" t="s">
        <v>652</v>
      </c>
      <c r="C12" s="389" t="s">
        <v>607</v>
      </c>
      <c r="D12" s="387">
        <v>67027.657000000007</v>
      </c>
      <c r="E12" s="387">
        <v>67027.657000000007</v>
      </c>
    </row>
    <row r="13" spans="2:5" ht="39" customHeight="1" x14ac:dyDescent="0.2">
      <c r="B13" s="382" t="s">
        <v>662</v>
      </c>
      <c r="C13" s="383">
        <v>20</v>
      </c>
      <c r="D13" s="384">
        <v>0</v>
      </c>
      <c r="E13" s="384">
        <v>0</v>
      </c>
    </row>
    <row r="14" spans="2:5" ht="39.75" customHeight="1" x14ac:dyDescent="0.2">
      <c r="B14" s="385" t="s">
        <v>653</v>
      </c>
      <c r="C14" s="386" t="s">
        <v>654</v>
      </c>
      <c r="D14" s="387">
        <v>0</v>
      </c>
      <c r="E14" s="387">
        <v>0</v>
      </c>
    </row>
    <row r="15" spans="2:5" ht="66" customHeight="1" x14ac:dyDescent="0.2">
      <c r="B15" s="386" t="s">
        <v>664</v>
      </c>
      <c r="C15" s="386" t="s">
        <v>655</v>
      </c>
      <c r="D15" s="387">
        <v>0</v>
      </c>
      <c r="E15" s="387">
        <v>0</v>
      </c>
    </row>
    <row r="16" spans="2:5" ht="63.75" customHeight="1" x14ac:dyDescent="0.2">
      <c r="B16" s="386" t="s">
        <v>665</v>
      </c>
      <c r="C16" s="386" t="s">
        <v>637</v>
      </c>
      <c r="D16" s="387">
        <v>0</v>
      </c>
      <c r="E16" s="387">
        <v>0</v>
      </c>
    </row>
    <row r="17" spans="2:5" ht="58.5" customHeight="1" x14ac:dyDescent="0.3">
      <c r="B17" s="390" t="s">
        <v>666</v>
      </c>
      <c r="C17" s="383">
        <v>46</v>
      </c>
      <c r="D17" s="384">
        <v>12615.218999999999</v>
      </c>
      <c r="E17" s="319">
        <v>0</v>
      </c>
    </row>
    <row r="18" spans="2:5" ht="69.75" customHeight="1" x14ac:dyDescent="0.3">
      <c r="B18" s="391" t="s">
        <v>660</v>
      </c>
      <c r="C18" s="386" t="s">
        <v>661</v>
      </c>
      <c r="D18" s="389">
        <v>12615.218999999999</v>
      </c>
      <c r="E18" s="319">
        <v>0</v>
      </c>
    </row>
    <row r="19" spans="2:5" ht="61.5" customHeight="1" x14ac:dyDescent="0.3">
      <c r="B19" s="388" t="s">
        <v>659</v>
      </c>
      <c r="C19" s="389" t="s">
        <v>502</v>
      </c>
      <c r="D19" s="389">
        <v>12615.218999999999</v>
      </c>
      <c r="E19" s="319">
        <v>0</v>
      </c>
    </row>
  </sheetData>
  <mergeCells count="6">
    <mergeCell ref="C1:E1"/>
    <mergeCell ref="B6:D6"/>
    <mergeCell ref="B8:D8"/>
    <mergeCell ref="C2:E2"/>
    <mergeCell ref="C3:E3"/>
    <mergeCell ref="C4:E4"/>
  </mergeCell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30"/>
  <sheetViews>
    <sheetView workbookViewId="0">
      <selection activeCell="G10" sqref="G10"/>
    </sheetView>
  </sheetViews>
  <sheetFormatPr defaultRowHeight="12.75" x14ac:dyDescent="0.2"/>
  <cols>
    <col min="1" max="1" width="1" customWidth="1"/>
    <col min="2" max="2" width="30.28515625" customWidth="1"/>
    <col min="3" max="3" width="38" customWidth="1"/>
    <col min="4" max="4" width="19" customWidth="1"/>
    <col min="5" max="5" width="14.140625" customWidth="1"/>
  </cols>
  <sheetData>
    <row r="1" spans="2:5" ht="18.75" x14ac:dyDescent="0.2">
      <c r="B1" s="399" t="s">
        <v>587</v>
      </c>
      <c r="C1" s="399"/>
      <c r="D1" s="399"/>
      <c r="E1" s="399"/>
    </row>
    <row r="2" spans="2:5" ht="15.75" x14ac:dyDescent="0.2">
      <c r="B2" s="400" t="s">
        <v>264</v>
      </c>
      <c r="C2" s="400"/>
      <c r="D2" s="400"/>
      <c r="E2" s="400"/>
    </row>
    <row r="3" spans="2:5" ht="15.75" x14ac:dyDescent="0.2">
      <c r="B3" s="400" t="s">
        <v>180</v>
      </c>
      <c r="C3" s="400"/>
      <c r="D3" s="400"/>
      <c r="E3" s="400"/>
    </row>
    <row r="4" spans="2:5" ht="15.75" x14ac:dyDescent="0.2">
      <c r="B4" s="400" t="s">
        <v>709</v>
      </c>
      <c r="C4" s="400"/>
      <c r="D4" s="400"/>
      <c r="E4" s="400"/>
    </row>
    <row r="5" spans="2:5" x14ac:dyDescent="0.2">
      <c r="B5" s="57"/>
    </row>
    <row r="6" spans="2:5" x14ac:dyDescent="0.2">
      <c r="B6" s="58"/>
    </row>
    <row r="7" spans="2:5" ht="18.75" x14ac:dyDescent="0.2">
      <c r="B7" s="404" t="s">
        <v>265</v>
      </c>
      <c r="C7" s="404"/>
      <c r="D7" s="404"/>
      <c r="E7" s="404"/>
    </row>
    <row r="8" spans="2:5" ht="42.75" customHeight="1" x14ac:dyDescent="0.2">
      <c r="B8" s="405" t="s">
        <v>710</v>
      </c>
      <c r="C8" s="405"/>
      <c r="D8" s="405"/>
      <c r="E8" s="405"/>
    </row>
    <row r="9" spans="2:5" ht="16.5" thickBot="1" x14ac:dyDescent="0.25">
      <c r="B9" s="398" t="s">
        <v>266</v>
      </c>
      <c r="C9" s="398"/>
      <c r="D9" s="398"/>
    </row>
    <row r="10" spans="2:5" ht="70.5" customHeight="1" thickBot="1" x14ac:dyDescent="0.25">
      <c r="B10" s="51" t="s">
        <v>267</v>
      </c>
      <c r="C10" s="65" t="s">
        <v>268</v>
      </c>
      <c r="D10" s="65" t="s">
        <v>595</v>
      </c>
      <c r="E10" s="65" t="s">
        <v>711</v>
      </c>
    </row>
    <row r="11" spans="2:5" ht="16.5" thickBot="1" x14ac:dyDescent="0.25">
      <c r="B11" s="44">
        <v>1</v>
      </c>
      <c r="C11" s="3">
        <v>2</v>
      </c>
      <c r="D11" s="3">
        <v>3</v>
      </c>
      <c r="E11" s="3">
        <v>3</v>
      </c>
    </row>
    <row r="12" spans="2:5" ht="16.5" thickBot="1" x14ac:dyDescent="0.25">
      <c r="B12" s="44"/>
      <c r="C12" s="1" t="s">
        <v>270</v>
      </c>
      <c r="D12" s="3"/>
      <c r="E12" s="3"/>
    </row>
    <row r="13" spans="2:5" ht="1.5" customHeight="1" thickBot="1" x14ac:dyDescent="0.25">
      <c r="B13" s="44"/>
      <c r="C13" s="3"/>
      <c r="D13" s="3"/>
      <c r="E13" s="3"/>
    </row>
    <row r="14" spans="2:5" ht="30" customHeight="1" thickBot="1" x14ac:dyDescent="0.25">
      <c r="B14" s="332" t="s">
        <v>271</v>
      </c>
      <c r="C14" s="3" t="s">
        <v>272</v>
      </c>
      <c r="D14" s="280">
        <v>72408</v>
      </c>
      <c r="E14" s="280">
        <v>72408</v>
      </c>
    </row>
    <row r="15" spans="2:5" ht="30" customHeight="1" thickBot="1" x14ac:dyDescent="0.25">
      <c r="B15" s="332" t="s">
        <v>273</v>
      </c>
      <c r="C15" s="3" t="s">
        <v>544</v>
      </c>
      <c r="D15" s="280">
        <v>200</v>
      </c>
      <c r="E15" s="280">
        <v>200</v>
      </c>
    </row>
    <row r="16" spans="2:5" ht="30" customHeight="1" thickBot="1" x14ac:dyDescent="0.25">
      <c r="B16" s="332" t="s">
        <v>274</v>
      </c>
      <c r="C16" s="3" t="s">
        <v>275</v>
      </c>
      <c r="D16" s="280">
        <v>1190</v>
      </c>
      <c r="E16" s="280">
        <v>1190</v>
      </c>
    </row>
    <row r="17" spans="2:5" ht="20.25" customHeight="1" thickBot="1" x14ac:dyDescent="0.25">
      <c r="B17" s="332" t="s">
        <v>276</v>
      </c>
      <c r="C17" s="3" t="s">
        <v>277</v>
      </c>
      <c r="D17" s="280">
        <v>10600</v>
      </c>
      <c r="E17" s="280">
        <v>10600</v>
      </c>
    </row>
    <row r="18" spans="2:5" ht="21" customHeight="1" thickBot="1" x14ac:dyDescent="0.25">
      <c r="B18" s="332" t="s">
        <v>278</v>
      </c>
      <c r="C18" s="3" t="s">
        <v>279</v>
      </c>
      <c r="D18" s="280">
        <v>1160</v>
      </c>
      <c r="E18" s="280">
        <v>1160</v>
      </c>
    </row>
    <row r="19" spans="2:5" ht="21.75" customHeight="1" thickBot="1" x14ac:dyDescent="0.25">
      <c r="B19" s="332" t="s">
        <v>280</v>
      </c>
      <c r="C19" s="3" t="s">
        <v>281</v>
      </c>
      <c r="D19" s="280">
        <v>7800</v>
      </c>
      <c r="E19" s="280">
        <v>7800</v>
      </c>
    </row>
    <row r="20" spans="2:5" ht="19.5" customHeight="1" thickBot="1" x14ac:dyDescent="0.25">
      <c r="B20" s="332" t="s">
        <v>282</v>
      </c>
      <c r="C20" s="3" t="s">
        <v>283</v>
      </c>
      <c r="D20" s="66">
        <v>9980</v>
      </c>
      <c r="E20" s="66">
        <v>9980</v>
      </c>
    </row>
    <row r="21" spans="2:5" ht="21.75" customHeight="1" thickBot="1" x14ac:dyDescent="0.25">
      <c r="B21" s="44"/>
      <c r="C21" s="1" t="s">
        <v>284</v>
      </c>
      <c r="D21" s="336">
        <f>SUM(D14:D20)</f>
        <v>103338</v>
      </c>
      <c r="E21" s="34">
        <f>SUM(E14:E20)</f>
        <v>103338</v>
      </c>
    </row>
    <row r="22" spans="2:5" ht="57.75" customHeight="1" thickBot="1" x14ac:dyDescent="0.3">
      <c r="B22" s="131" t="s">
        <v>469</v>
      </c>
      <c r="C22" s="129" t="s">
        <v>450</v>
      </c>
      <c r="D22" s="281">
        <v>105494</v>
      </c>
      <c r="E22" s="281">
        <v>105494</v>
      </c>
    </row>
    <row r="23" spans="2:5" ht="153" customHeight="1" thickBot="1" x14ac:dyDescent="0.25">
      <c r="B23" s="131" t="s">
        <v>470</v>
      </c>
      <c r="C23" s="349" t="s">
        <v>311</v>
      </c>
      <c r="D23" s="289">
        <v>65351.966</v>
      </c>
      <c r="E23" s="289">
        <v>65351.966</v>
      </c>
    </row>
    <row r="24" spans="2:5" ht="126.75" customHeight="1" thickBot="1" x14ac:dyDescent="0.25">
      <c r="B24" s="131" t="s">
        <v>534</v>
      </c>
      <c r="C24" s="173" t="s">
        <v>533</v>
      </c>
      <c r="D24" s="289">
        <v>21797.052</v>
      </c>
      <c r="E24" s="289">
        <v>22303.433000000001</v>
      </c>
    </row>
    <row r="25" spans="2:5" ht="89.25" customHeight="1" thickBot="1" x14ac:dyDescent="0.25">
      <c r="B25" s="131" t="s">
        <v>465</v>
      </c>
      <c r="C25" s="173" t="s">
        <v>532</v>
      </c>
      <c r="D25" s="289">
        <v>10722.936</v>
      </c>
      <c r="E25" s="289"/>
    </row>
    <row r="26" spans="2:5" ht="36" customHeight="1" thickBot="1" x14ac:dyDescent="0.3">
      <c r="B26" s="132" t="s">
        <v>472</v>
      </c>
      <c r="C26" s="130" t="s">
        <v>312</v>
      </c>
      <c r="D26" s="289">
        <v>4367.0910000000003</v>
      </c>
      <c r="E26" s="289">
        <v>4367.0910000000003</v>
      </c>
    </row>
    <row r="27" spans="2:5" ht="25.5" customHeight="1" thickBot="1" x14ac:dyDescent="0.25">
      <c r="B27" s="132" t="s">
        <v>493</v>
      </c>
      <c r="C27" s="42" t="s">
        <v>285</v>
      </c>
      <c r="D27" s="279">
        <v>540243.31599999999</v>
      </c>
      <c r="E27" s="279">
        <v>540514.79599999997</v>
      </c>
    </row>
    <row r="28" spans="2:5" ht="23.25" customHeight="1" thickBot="1" x14ac:dyDescent="0.25">
      <c r="B28" s="44"/>
      <c r="C28" s="1" t="s">
        <v>286</v>
      </c>
      <c r="D28" s="84">
        <f>SUM(D22:D27)</f>
        <v>747976.36100000003</v>
      </c>
      <c r="E28" s="84">
        <f>SUM(E22:E27)</f>
        <v>738031.28599999996</v>
      </c>
    </row>
    <row r="29" spans="2:5" ht="93" customHeight="1" thickBot="1" x14ac:dyDescent="0.25">
      <c r="B29" s="374" t="s">
        <v>480</v>
      </c>
      <c r="C29" s="1" t="s">
        <v>645</v>
      </c>
      <c r="D29" s="378">
        <v>8600</v>
      </c>
      <c r="E29" s="84">
        <v>8600</v>
      </c>
    </row>
    <row r="30" spans="2:5" ht="23.25" customHeight="1" thickBot="1" x14ac:dyDescent="0.25">
      <c r="B30" s="44"/>
      <c r="C30" s="1" t="s">
        <v>287</v>
      </c>
      <c r="D30" s="84">
        <f>SUM(D21+D28+D29)</f>
        <v>859914.36100000003</v>
      </c>
      <c r="E30" s="84">
        <f>SUM(E21+E28+E29)</f>
        <v>849969.28599999996</v>
      </c>
    </row>
  </sheetData>
  <mergeCells count="7">
    <mergeCell ref="B9:D9"/>
    <mergeCell ref="B1:E1"/>
    <mergeCell ref="B2:E2"/>
    <mergeCell ref="B3:E3"/>
    <mergeCell ref="B4:E4"/>
    <mergeCell ref="B7:E7"/>
    <mergeCell ref="B8:E8"/>
  </mergeCells>
  <pageMargins left="0" right="0" top="0.35433070866141736" bottom="0" header="0.31496062992125984" footer="0.31496062992125984"/>
  <pageSetup paperSize="9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D21"/>
  <sheetViews>
    <sheetView workbookViewId="0">
      <selection activeCell="N16" sqref="N16"/>
    </sheetView>
  </sheetViews>
  <sheetFormatPr defaultRowHeight="12.75" x14ac:dyDescent="0.2"/>
  <cols>
    <col min="1" max="1" width="5.42578125" customWidth="1"/>
    <col min="2" max="2" width="66.42578125" customWidth="1"/>
    <col min="3" max="3" width="11.5703125" customWidth="1"/>
    <col min="4" max="4" width="12.42578125" customWidth="1"/>
  </cols>
  <sheetData>
    <row r="3" spans="2:4" ht="15.75" x14ac:dyDescent="0.2">
      <c r="B3" s="402" t="s">
        <v>426</v>
      </c>
      <c r="C3" s="402"/>
      <c r="D3" s="402"/>
    </row>
    <row r="4" spans="2:4" ht="15.75" x14ac:dyDescent="0.2">
      <c r="B4" s="400" t="s">
        <v>264</v>
      </c>
      <c r="C4" s="400"/>
      <c r="D4" s="400"/>
    </row>
    <row r="5" spans="2:4" ht="15.75" x14ac:dyDescent="0.2">
      <c r="B5" s="400" t="s">
        <v>180</v>
      </c>
      <c r="C5" s="400"/>
      <c r="D5" s="400"/>
    </row>
    <row r="6" spans="2:4" ht="15.75" x14ac:dyDescent="0.2">
      <c r="B6" s="400" t="s">
        <v>682</v>
      </c>
      <c r="C6" s="400"/>
      <c r="D6" s="400"/>
    </row>
    <row r="7" spans="2:4" ht="15.75" x14ac:dyDescent="0.2">
      <c r="B7" s="403"/>
      <c r="C7" s="403"/>
    </row>
    <row r="8" spans="2:4" ht="15.75" x14ac:dyDescent="0.2">
      <c r="B8" s="103"/>
    </row>
    <row r="9" spans="2:4" ht="15.75" x14ac:dyDescent="0.2">
      <c r="B9" s="98"/>
    </row>
    <row r="10" spans="2:4" ht="15.75" x14ac:dyDescent="0.2">
      <c r="B10" s="98"/>
    </row>
    <row r="11" spans="2:4" ht="15.75" x14ac:dyDescent="0.2">
      <c r="B11" s="406" t="s">
        <v>441</v>
      </c>
      <c r="C11" s="406"/>
      <c r="D11" s="406"/>
    </row>
    <row r="12" spans="2:4" ht="15.75" x14ac:dyDescent="0.2">
      <c r="B12" s="406" t="s">
        <v>442</v>
      </c>
      <c r="C12" s="406"/>
      <c r="D12" s="406"/>
    </row>
    <row r="13" spans="2:4" ht="15.75" x14ac:dyDescent="0.2">
      <c r="B13" s="406" t="s">
        <v>686</v>
      </c>
      <c r="C13" s="406"/>
      <c r="D13" s="406"/>
    </row>
    <row r="14" spans="2:4" ht="15.75" x14ac:dyDescent="0.2">
      <c r="B14" s="99"/>
    </row>
    <row r="15" spans="2:4" ht="16.5" thickBot="1" x14ac:dyDescent="0.25">
      <c r="B15" s="407" t="s">
        <v>423</v>
      </c>
      <c r="C15" s="407"/>
      <c r="D15" s="407"/>
    </row>
    <row r="16" spans="2:4" ht="16.5" thickTop="1" x14ac:dyDescent="0.2">
      <c r="B16" s="123" t="s">
        <v>183</v>
      </c>
      <c r="C16" s="124" t="s">
        <v>596</v>
      </c>
      <c r="D16" s="125" t="s">
        <v>687</v>
      </c>
    </row>
    <row r="17" spans="2:4" x14ac:dyDescent="0.2">
      <c r="B17" s="126">
        <v>1</v>
      </c>
      <c r="C17" s="127">
        <v>2</v>
      </c>
      <c r="D17" s="128"/>
    </row>
    <row r="18" spans="2:4" ht="57" customHeight="1" x14ac:dyDescent="0.2">
      <c r="B18" s="119" t="s">
        <v>443</v>
      </c>
      <c r="C18" s="286">
        <v>-2700</v>
      </c>
      <c r="D18" s="286">
        <v>-2700</v>
      </c>
    </row>
    <row r="19" spans="2:4" ht="94.5" customHeight="1" x14ac:dyDescent="0.2">
      <c r="B19" s="120" t="s">
        <v>444</v>
      </c>
      <c r="C19" s="287"/>
      <c r="D19" s="288"/>
    </row>
    <row r="20" spans="2:4" ht="102" customHeight="1" thickBot="1" x14ac:dyDescent="0.25">
      <c r="B20" s="122" t="s">
        <v>445</v>
      </c>
      <c r="C20" s="286">
        <v>-2700</v>
      </c>
      <c r="D20" s="286">
        <v>-2700</v>
      </c>
    </row>
    <row r="21" spans="2:4" ht="13.5" thickTop="1" x14ac:dyDescent="0.2"/>
  </sheetData>
  <mergeCells count="9">
    <mergeCell ref="B12:D12"/>
    <mergeCell ref="B13:D13"/>
    <mergeCell ref="B15:D15"/>
    <mergeCell ref="B7:C7"/>
    <mergeCell ref="B3:D3"/>
    <mergeCell ref="B4:D4"/>
    <mergeCell ref="B5:D5"/>
    <mergeCell ref="B6:D6"/>
    <mergeCell ref="B11:D1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7"/>
  <sheetViews>
    <sheetView workbookViewId="0">
      <selection activeCell="M9" sqref="M9"/>
    </sheetView>
  </sheetViews>
  <sheetFormatPr defaultRowHeight="12.75" x14ac:dyDescent="0.2"/>
  <cols>
    <col min="2" max="2" width="16" customWidth="1"/>
    <col min="4" max="4" width="21.7109375" customWidth="1"/>
    <col min="7" max="7" width="33.85546875" customWidth="1"/>
  </cols>
  <sheetData>
    <row r="2" spans="2:7" ht="15.75" x14ac:dyDescent="0.2">
      <c r="B2" s="440" t="s">
        <v>588</v>
      </c>
      <c r="C2" s="440"/>
      <c r="D2" s="440"/>
      <c r="E2" s="440"/>
      <c r="F2" s="440"/>
      <c r="G2" s="440"/>
    </row>
    <row r="3" spans="2:7" ht="15.75" x14ac:dyDescent="0.2">
      <c r="B3" s="440" t="s">
        <v>264</v>
      </c>
      <c r="C3" s="440"/>
      <c r="D3" s="440"/>
      <c r="E3" s="440"/>
      <c r="F3" s="440"/>
      <c r="G3" s="440"/>
    </row>
    <row r="4" spans="2:7" ht="15.75" x14ac:dyDescent="0.2">
      <c r="B4" s="440" t="s">
        <v>180</v>
      </c>
      <c r="C4" s="440"/>
      <c r="D4" s="440"/>
      <c r="E4" s="440"/>
      <c r="F4" s="440"/>
      <c r="G4" s="440"/>
    </row>
    <row r="5" spans="2:7" ht="15.75" x14ac:dyDescent="0.2">
      <c r="B5" s="440" t="s">
        <v>682</v>
      </c>
      <c r="C5" s="440"/>
      <c r="D5" s="440"/>
      <c r="E5" s="440"/>
      <c r="F5" s="440"/>
      <c r="G5" s="440"/>
    </row>
    <row r="6" spans="2:7" ht="15.75" x14ac:dyDescent="0.2">
      <c r="B6" s="138"/>
      <c r="C6" s="138"/>
      <c r="D6" s="138"/>
      <c r="E6" s="138"/>
      <c r="F6" s="138"/>
      <c r="G6" s="138"/>
    </row>
    <row r="7" spans="2:7" ht="18.75" x14ac:dyDescent="0.2">
      <c r="B7" s="452" t="s">
        <v>459</v>
      </c>
      <c r="C7" s="452"/>
      <c r="D7" s="452"/>
      <c r="E7" s="452"/>
      <c r="F7" s="452"/>
      <c r="G7" s="452"/>
    </row>
    <row r="8" spans="2:7" ht="15.75" x14ac:dyDescent="0.2">
      <c r="B8" s="138"/>
      <c r="C8" s="138"/>
      <c r="D8" s="138"/>
      <c r="E8" s="138"/>
      <c r="F8" s="138"/>
      <c r="G8" s="138"/>
    </row>
    <row r="9" spans="2:7" ht="15.75" thickBot="1" x14ac:dyDescent="0.3">
      <c r="B9" s="441"/>
      <c r="C9" s="441"/>
      <c r="D9" s="442"/>
      <c r="E9" s="442"/>
      <c r="F9" s="92"/>
      <c r="G9" s="92"/>
    </row>
    <row r="10" spans="2:7" ht="33.75" customHeight="1" thickBot="1" x14ac:dyDescent="0.25">
      <c r="B10" s="420" t="s">
        <v>308</v>
      </c>
      <c r="C10" s="425"/>
      <c r="D10" s="425"/>
      <c r="E10" s="446" t="s">
        <v>451</v>
      </c>
      <c r="F10" s="447"/>
      <c r="G10" s="448"/>
    </row>
    <row r="11" spans="2:7" ht="125.25" customHeight="1" thickBot="1" x14ac:dyDescent="0.25">
      <c r="B11" s="136" t="s">
        <v>452</v>
      </c>
      <c r="C11" s="425" t="s">
        <v>453</v>
      </c>
      <c r="D11" s="425"/>
      <c r="E11" s="449"/>
      <c r="F11" s="450"/>
      <c r="G11" s="451"/>
    </row>
    <row r="12" spans="2:7" ht="36.75" customHeight="1" thickBot="1" x14ac:dyDescent="0.25">
      <c r="B12" s="135" t="s">
        <v>116</v>
      </c>
      <c r="C12" s="425"/>
      <c r="D12" s="421"/>
      <c r="E12" s="443" t="s">
        <v>309</v>
      </c>
      <c r="F12" s="444"/>
      <c r="G12" s="445"/>
    </row>
    <row r="13" spans="2:7" ht="53.25" customHeight="1" thickBot="1" x14ac:dyDescent="0.25">
      <c r="B13" s="134" t="s">
        <v>116</v>
      </c>
      <c r="C13" s="420" t="s">
        <v>469</v>
      </c>
      <c r="D13" s="421"/>
      <c r="E13" s="422" t="s">
        <v>310</v>
      </c>
      <c r="F13" s="423"/>
      <c r="G13" s="424"/>
    </row>
    <row r="14" spans="2:7" ht="99.75" customHeight="1" thickBot="1" x14ac:dyDescent="0.25">
      <c r="B14" s="134" t="s">
        <v>116</v>
      </c>
      <c r="C14" s="420" t="s">
        <v>470</v>
      </c>
      <c r="D14" s="421"/>
      <c r="E14" s="422" t="s">
        <v>311</v>
      </c>
      <c r="F14" s="423"/>
      <c r="G14" s="424"/>
    </row>
    <row r="15" spans="2:7" ht="87" customHeight="1" thickBot="1" x14ac:dyDescent="0.25">
      <c r="B15" s="134" t="s">
        <v>116</v>
      </c>
      <c r="C15" s="420" t="s">
        <v>534</v>
      </c>
      <c r="D15" s="421"/>
      <c r="E15" s="420" t="s">
        <v>533</v>
      </c>
      <c r="F15" s="425"/>
      <c r="G15" s="426"/>
    </row>
    <row r="16" spans="2:7" ht="87" customHeight="1" thickBot="1" x14ac:dyDescent="0.25">
      <c r="B16" s="396" t="s">
        <v>116</v>
      </c>
      <c r="C16" s="420" t="s">
        <v>673</v>
      </c>
      <c r="D16" s="421"/>
      <c r="E16" s="420" t="s">
        <v>672</v>
      </c>
      <c r="F16" s="425"/>
      <c r="G16" s="426"/>
    </row>
    <row r="17" spans="2:7" ht="57" customHeight="1" thickBot="1" x14ac:dyDescent="0.25">
      <c r="B17" s="376" t="s">
        <v>116</v>
      </c>
      <c r="C17" s="420" t="s">
        <v>646</v>
      </c>
      <c r="D17" s="421"/>
      <c r="E17" s="420" t="s">
        <v>647</v>
      </c>
      <c r="F17" s="425"/>
      <c r="G17" s="426"/>
    </row>
    <row r="18" spans="2:7" ht="39" customHeight="1" thickBot="1" x14ac:dyDescent="0.25">
      <c r="B18" s="156" t="s">
        <v>116</v>
      </c>
      <c r="C18" s="420" t="s">
        <v>467</v>
      </c>
      <c r="D18" s="421"/>
      <c r="E18" s="420" t="s">
        <v>468</v>
      </c>
      <c r="F18" s="425"/>
      <c r="G18" s="426"/>
    </row>
    <row r="19" spans="2:7" ht="77.25" customHeight="1" thickBot="1" x14ac:dyDescent="0.25">
      <c r="B19" s="156" t="s">
        <v>116</v>
      </c>
      <c r="C19" s="420" t="s">
        <v>465</v>
      </c>
      <c r="D19" s="421"/>
      <c r="E19" s="420" t="s">
        <v>466</v>
      </c>
      <c r="F19" s="425"/>
      <c r="G19" s="426"/>
    </row>
    <row r="20" spans="2:7" ht="72" customHeight="1" thickBot="1" x14ac:dyDescent="0.25">
      <c r="B20" s="134" t="s">
        <v>116</v>
      </c>
      <c r="C20" s="420" t="s">
        <v>471</v>
      </c>
      <c r="D20" s="421"/>
      <c r="E20" s="422" t="s">
        <v>351</v>
      </c>
      <c r="F20" s="423"/>
      <c r="G20" s="424"/>
    </row>
    <row r="21" spans="2:7" ht="72" customHeight="1" thickBot="1" x14ac:dyDescent="0.25">
      <c r="B21" s="396" t="s">
        <v>116</v>
      </c>
      <c r="C21" s="420" t="s">
        <v>602</v>
      </c>
      <c r="D21" s="421"/>
      <c r="E21" s="453" t="s">
        <v>601</v>
      </c>
      <c r="F21" s="454"/>
      <c r="G21" s="455"/>
    </row>
    <row r="22" spans="2:7" ht="84.75" customHeight="1" thickBot="1" x14ac:dyDescent="0.25">
      <c r="B22" s="376" t="s">
        <v>116</v>
      </c>
      <c r="C22" s="420" t="s">
        <v>605</v>
      </c>
      <c r="D22" s="421"/>
      <c r="E22" s="420" t="s">
        <v>604</v>
      </c>
      <c r="F22" s="425"/>
      <c r="G22" s="426"/>
    </row>
    <row r="23" spans="2:7" ht="37.5" customHeight="1" thickBot="1" x14ac:dyDescent="0.25">
      <c r="B23" s="134" t="s">
        <v>116</v>
      </c>
      <c r="C23" s="420" t="s">
        <v>472</v>
      </c>
      <c r="D23" s="421"/>
      <c r="E23" s="422" t="s">
        <v>312</v>
      </c>
      <c r="F23" s="423"/>
      <c r="G23" s="424"/>
    </row>
    <row r="24" spans="2:7" ht="60" customHeight="1" thickBot="1" x14ac:dyDescent="0.25">
      <c r="B24" s="376" t="s">
        <v>116</v>
      </c>
      <c r="C24" s="420" t="s">
        <v>475</v>
      </c>
      <c r="D24" s="421"/>
      <c r="E24" s="422" t="s">
        <v>315</v>
      </c>
      <c r="F24" s="423"/>
      <c r="G24" s="424"/>
    </row>
    <row r="25" spans="2:7" ht="75" customHeight="1" thickBot="1" x14ac:dyDescent="0.25">
      <c r="B25" s="376" t="s">
        <v>116</v>
      </c>
      <c r="C25" s="420" t="s">
        <v>476</v>
      </c>
      <c r="D25" s="421"/>
      <c r="E25" s="422" t="s">
        <v>316</v>
      </c>
      <c r="F25" s="423"/>
      <c r="G25" s="424"/>
    </row>
    <row r="26" spans="2:7" ht="97.5" customHeight="1" thickBot="1" x14ac:dyDescent="0.25">
      <c r="B26" s="376" t="s">
        <v>116</v>
      </c>
      <c r="C26" s="420" t="s">
        <v>477</v>
      </c>
      <c r="D26" s="421"/>
      <c r="E26" s="422" t="s">
        <v>317</v>
      </c>
      <c r="F26" s="423"/>
      <c r="G26" s="424"/>
    </row>
    <row r="27" spans="2:7" ht="97.5" customHeight="1" thickBot="1" x14ac:dyDescent="0.25">
      <c r="B27" s="376" t="s">
        <v>116</v>
      </c>
      <c r="C27" s="420" t="s">
        <v>478</v>
      </c>
      <c r="D27" s="421"/>
      <c r="E27" s="422" t="s">
        <v>318</v>
      </c>
      <c r="F27" s="423"/>
      <c r="G27" s="424"/>
    </row>
    <row r="28" spans="2:7" ht="97.5" customHeight="1" thickBot="1" x14ac:dyDescent="0.25">
      <c r="B28" s="397" t="s">
        <v>116</v>
      </c>
      <c r="C28" s="420" t="s">
        <v>677</v>
      </c>
      <c r="D28" s="421"/>
      <c r="E28" s="420" t="s">
        <v>676</v>
      </c>
      <c r="F28" s="425"/>
      <c r="G28" s="426"/>
    </row>
    <row r="29" spans="2:7" ht="73.5" customHeight="1" thickBot="1" x14ac:dyDescent="0.25">
      <c r="B29" s="134" t="s">
        <v>116</v>
      </c>
      <c r="C29" s="420" t="s">
        <v>474</v>
      </c>
      <c r="D29" s="421"/>
      <c r="E29" s="420" t="s">
        <v>314</v>
      </c>
      <c r="F29" s="425"/>
      <c r="G29" s="426"/>
    </row>
    <row r="30" spans="2:7" ht="69.75" customHeight="1" thickBot="1" x14ac:dyDescent="0.25">
      <c r="B30" s="134" t="s">
        <v>116</v>
      </c>
      <c r="C30" s="420" t="s">
        <v>473</v>
      </c>
      <c r="D30" s="421"/>
      <c r="E30" s="420" t="s">
        <v>313</v>
      </c>
      <c r="F30" s="425"/>
      <c r="G30" s="426"/>
    </row>
    <row r="31" spans="2:7" ht="87.75" customHeight="1" thickBot="1" x14ac:dyDescent="0.25">
      <c r="B31" s="134" t="s">
        <v>116</v>
      </c>
      <c r="C31" s="420" t="s">
        <v>649</v>
      </c>
      <c r="D31" s="421"/>
      <c r="E31" s="420" t="s">
        <v>648</v>
      </c>
      <c r="F31" s="425"/>
      <c r="G31" s="426"/>
    </row>
    <row r="32" spans="2:7" ht="57" customHeight="1" thickBot="1" x14ac:dyDescent="0.25">
      <c r="B32" s="134" t="s">
        <v>116</v>
      </c>
      <c r="C32" s="420" t="s">
        <v>535</v>
      </c>
      <c r="D32" s="421"/>
      <c r="E32" s="422" t="s">
        <v>536</v>
      </c>
      <c r="F32" s="423"/>
      <c r="G32" s="424"/>
    </row>
    <row r="33" spans="2:7" ht="42" customHeight="1" thickBot="1" x14ac:dyDescent="0.25">
      <c r="B33" s="134" t="s">
        <v>116</v>
      </c>
      <c r="C33" s="420" t="s">
        <v>479</v>
      </c>
      <c r="D33" s="421"/>
      <c r="E33" s="420" t="s">
        <v>319</v>
      </c>
      <c r="F33" s="425"/>
      <c r="G33" s="426"/>
    </row>
    <row r="34" spans="2:7" ht="69" customHeight="1" thickBot="1" x14ac:dyDescent="0.25">
      <c r="B34" s="134" t="s">
        <v>116</v>
      </c>
      <c r="C34" s="420" t="s">
        <v>480</v>
      </c>
      <c r="D34" s="421"/>
      <c r="E34" s="422" t="s">
        <v>375</v>
      </c>
      <c r="F34" s="423"/>
      <c r="G34" s="424"/>
    </row>
    <row r="35" spans="2:7" ht="64.5" customHeight="1" thickBot="1" x14ac:dyDescent="0.25">
      <c r="B35" s="134" t="s">
        <v>116</v>
      </c>
      <c r="C35" s="420" t="s">
        <v>481</v>
      </c>
      <c r="D35" s="421"/>
      <c r="E35" s="422" t="s">
        <v>320</v>
      </c>
      <c r="F35" s="423"/>
      <c r="G35" s="424"/>
    </row>
    <row r="36" spans="2:7" ht="97.5" customHeight="1" thickBot="1" x14ac:dyDescent="0.25">
      <c r="B36" s="134" t="s">
        <v>116</v>
      </c>
      <c r="C36" s="420" t="s">
        <v>482</v>
      </c>
      <c r="D36" s="421"/>
      <c r="E36" s="422" t="s">
        <v>321</v>
      </c>
      <c r="F36" s="423"/>
      <c r="G36" s="424"/>
    </row>
    <row r="37" spans="2:7" ht="90.75" customHeight="1" thickBot="1" x14ac:dyDescent="0.25">
      <c r="B37" s="134" t="s">
        <v>116</v>
      </c>
      <c r="C37" s="420" t="s">
        <v>483</v>
      </c>
      <c r="D37" s="421"/>
      <c r="E37" s="422" t="s">
        <v>322</v>
      </c>
      <c r="F37" s="423"/>
      <c r="G37" s="424"/>
    </row>
    <row r="38" spans="2:7" ht="84" customHeight="1" thickBot="1" x14ac:dyDescent="0.25">
      <c r="B38" s="134" t="s">
        <v>116</v>
      </c>
      <c r="C38" s="420" t="s">
        <v>484</v>
      </c>
      <c r="D38" s="421"/>
      <c r="E38" s="422" t="s">
        <v>353</v>
      </c>
      <c r="F38" s="423"/>
      <c r="G38" s="424"/>
    </row>
    <row r="39" spans="2:7" ht="84" customHeight="1" thickBot="1" x14ac:dyDescent="0.25">
      <c r="B39" s="134" t="s">
        <v>116</v>
      </c>
      <c r="C39" s="420" t="s">
        <v>485</v>
      </c>
      <c r="D39" s="421"/>
      <c r="E39" s="422" t="s">
        <v>422</v>
      </c>
      <c r="F39" s="423"/>
      <c r="G39" s="424"/>
    </row>
    <row r="40" spans="2:7" ht="36.75" customHeight="1" thickBot="1" x14ac:dyDescent="0.25">
      <c r="B40" s="134" t="s">
        <v>116</v>
      </c>
      <c r="C40" s="420" t="s">
        <v>486</v>
      </c>
      <c r="D40" s="421"/>
      <c r="E40" s="422" t="s">
        <v>323</v>
      </c>
      <c r="F40" s="423"/>
      <c r="G40" s="424"/>
    </row>
    <row r="41" spans="2:7" ht="72.75" customHeight="1" thickBot="1" x14ac:dyDescent="0.25">
      <c r="B41" s="155" t="s">
        <v>116</v>
      </c>
      <c r="C41" s="420" t="s">
        <v>487</v>
      </c>
      <c r="D41" s="421"/>
      <c r="E41" s="420" t="s">
        <v>463</v>
      </c>
      <c r="F41" s="425"/>
      <c r="G41" s="426"/>
    </row>
    <row r="42" spans="2:7" ht="67.5" customHeight="1" thickBot="1" x14ac:dyDescent="0.25">
      <c r="B42" s="155" t="s">
        <v>116</v>
      </c>
      <c r="C42" s="420" t="s">
        <v>488</v>
      </c>
      <c r="D42" s="421"/>
      <c r="E42" s="420" t="s">
        <v>464</v>
      </c>
      <c r="F42" s="425"/>
      <c r="G42" s="426"/>
    </row>
    <row r="43" spans="2:7" ht="80.25" customHeight="1" thickBot="1" x14ac:dyDescent="0.25">
      <c r="B43" s="134" t="s">
        <v>116</v>
      </c>
      <c r="C43" s="420" t="s">
        <v>489</v>
      </c>
      <c r="D43" s="421"/>
      <c r="E43" s="422" t="s">
        <v>376</v>
      </c>
      <c r="F43" s="423"/>
      <c r="G43" s="424"/>
    </row>
    <row r="44" spans="2:7" ht="99" customHeight="1" thickBot="1" x14ac:dyDescent="0.25">
      <c r="B44" s="134" t="s">
        <v>116</v>
      </c>
      <c r="C44" s="429" t="s">
        <v>490</v>
      </c>
      <c r="D44" s="430"/>
      <c r="E44" s="431" t="s">
        <v>377</v>
      </c>
      <c r="F44" s="432"/>
      <c r="G44" s="433"/>
    </row>
    <row r="45" spans="2:7" ht="79.5" customHeight="1" thickBot="1" x14ac:dyDescent="0.25">
      <c r="B45" s="134" t="s">
        <v>116</v>
      </c>
      <c r="C45" s="429" t="s">
        <v>491</v>
      </c>
      <c r="D45" s="430"/>
      <c r="E45" s="431" t="s">
        <v>378</v>
      </c>
      <c r="F45" s="432"/>
      <c r="G45" s="433"/>
    </row>
    <row r="46" spans="2:7" ht="72.75" customHeight="1" thickBot="1" x14ac:dyDescent="0.25">
      <c r="B46" s="134" t="s">
        <v>116</v>
      </c>
      <c r="C46" s="416" t="s">
        <v>326</v>
      </c>
      <c r="D46" s="417"/>
      <c r="E46" s="413" t="s">
        <v>327</v>
      </c>
      <c r="F46" s="414"/>
      <c r="G46" s="415"/>
    </row>
    <row r="47" spans="2:7" ht="72.75" customHeight="1" thickBot="1" x14ac:dyDescent="0.25">
      <c r="B47" s="134" t="s">
        <v>116</v>
      </c>
      <c r="C47" s="416" t="s">
        <v>418</v>
      </c>
      <c r="D47" s="417"/>
      <c r="E47" s="416" t="s">
        <v>419</v>
      </c>
      <c r="F47" s="427"/>
      <c r="G47" s="428"/>
    </row>
    <row r="48" spans="2:7" ht="60.75" customHeight="1" thickBot="1" x14ac:dyDescent="0.25">
      <c r="B48" s="134" t="s">
        <v>116</v>
      </c>
      <c r="C48" s="411" t="s">
        <v>379</v>
      </c>
      <c r="D48" s="412"/>
      <c r="E48" s="416" t="s">
        <v>380</v>
      </c>
      <c r="F48" s="427"/>
      <c r="G48" s="428"/>
    </row>
    <row r="49" spans="2:7" ht="138" customHeight="1" thickBot="1" x14ac:dyDescent="0.25">
      <c r="B49" s="134" t="s">
        <v>116</v>
      </c>
      <c r="C49" s="418" t="s">
        <v>381</v>
      </c>
      <c r="D49" s="419"/>
      <c r="E49" s="408" t="s">
        <v>382</v>
      </c>
      <c r="F49" s="409"/>
      <c r="G49" s="410"/>
    </row>
    <row r="50" spans="2:7" ht="129.75" customHeight="1" thickBot="1" x14ac:dyDescent="0.25">
      <c r="B50" s="134" t="s">
        <v>116</v>
      </c>
      <c r="C50" s="418" t="s">
        <v>332</v>
      </c>
      <c r="D50" s="419"/>
      <c r="E50" s="408" t="s">
        <v>333</v>
      </c>
      <c r="F50" s="409"/>
      <c r="G50" s="410"/>
    </row>
    <row r="51" spans="2:7" ht="125.25" customHeight="1" thickBot="1" x14ac:dyDescent="0.25">
      <c r="B51" s="134" t="s">
        <v>116</v>
      </c>
      <c r="C51" s="418" t="s">
        <v>383</v>
      </c>
      <c r="D51" s="419"/>
      <c r="E51" s="408" t="s">
        <v>384</v>
      </c>
      <c r="F51" s="409"/>
      <c r="G51" s="410"/>
    </row>
    <row r="52" spans="2:7" ht="60" customHeight="1" thickBot="1" x14ac:dyDescent="0.25">
      <c r="B52" s="134" t="s">
        <v>116</v>
      </c>
      <c r="C52" s="418" t="s">
        <v>379</v>
      </c>
      <c r="D52" s="419"/>
      <c r="E52" s="408" t="s">
        <v>380</v>
      </c>
      <c r="F52" s="409"/>
      <c r="G52" s="410"/>
    </row>
    <row r="53" spans="2:7" ht="42" customHeight="1" thickBot="1" x14ac:dyDescent="0.25">
      <c r="B53" s="134" t="s">
        <v>116</v>
      </c>
      <c r="C53" s="411" t="s">
        <v>385</v>
      </c>
      <c r="D53" s="412"/>
      <c r="E53" s="408" t="s">
        <v>386</v>
      </c>
      <c r="F53" s="409"/>
      <c r="G53" s="410"/>
    </row>
    <row r="54" spans="2:7" ht="41.25" customHeight="1" thickBot="1" x14ac:dyDescent="0.25">
      <c r="B54" s="134" t="s">
        <v>116</v>
      </c>
      <c r="C54" s="411" t="s">
        <v>328</v>
      </c>
      <c r="D54" s="412"/>
      <c r="E54" s="408" t="s">
        <v>329</v>
      </c>
      <c r="F54" s="409"/>
      <c r="G54" s="410"/>
    </row>
    <row r="55" spans="2:7" ht="42.75" customHeight="1" thickBot="1" x14ac:dyDescent="0.25">
      <c r="B55" s="134" t="s">
        <v>116</v>
      </c>
      <c r="C55" s="411" t="s">
        <v>330</v>
      </c>
      <c r="D55" s="412"/>
      <c r="E55" s="408" t="s">
        <v>331</v>
      </c>
      <c r="F55" s="409"/>
      <c r="G55" s="410"/>
    </row>
    <row r="56" spans="2:7" ht="54.75" customHeight="1" thickBot="1" x14ac:dyDescent="0.25">
      <c r="B56" s="134" t="s">
        <v>116</v>
      </c>
      <c r="C56" s="416" t="s">
        <v>387</v>
      </c>
      <c r="D56" s="417"/>
      <c r="E56" s="413" t="s">
        <v>352</v>
      </c>
      <c r="F56" s="414"/>
      <c r="G56" s="415"/>
    </row>
    <row r="57" spans="2:7" ht="41.25" customHeight="1" thickBot="1" x14ac:dyDescent="0.25">
      <c r="B57" s="134" t="s">
        <v>116</v>
      </c>
      <c r="C57" s="416" t="s">
        <v>388</v>
      </c>
      <c r="D57" s="417"/>
      <c r="E57" s="413" t="s">
        <v>389</v>
      </c>
      <c r="F57" s="414"/>
      <c r="G57" s="415"/>
    </row>
    <row r="58" spans="2:7" ht="147.75" customHeight="1" thickBot="1" x14ac:dyDescent="0.25">
      <c r="B58" s="134" t="s">
        <v>116</v>
      </c>
      <c r="C58" s="416" t="s">
        <v>334</v>
      </c>
      <c r="D58" s="417"/>
      <c r="E58" s="416" t="s">
        <v>390</v>
      </c>
      <c r="F58" s="427"/>
      <c r="G58" s="428"/>
    </row>
    <row r="59" spans="2:7" ht="157.5" customHeight="1" thickBot="1" x14ac:dyDescent="0.25">
      <c r="B59" s="134" t="s">
        <v>116</v>
      </c>
      <c r="C59" s="416" t="s">
        <v>335</v>
      </c>
      <c r="D59" s="417"/>
      <c r="E59" s="416" t="s">
        <v>336</v>
      </c>
      <c r="F59" s="427"/>
      <c r="G59" s="428"/>
    </row>
    <row r="60" spans="2:7" ht="155.25" customHeight="1" thickBot="1" x14ac:dyDescent="0.25">
      <c r="B60" s="134" t="s">
        <v>116</v>
      </c>
      <c r="C60" s="416" t="s">
        <v>337</v>
      </c>
      <c r="D60" s="417"/>
      <c r="E60" s="416" t="s">
        <v>338</v>
      </c>
      <c r="F60" s="427"/>
      <c r="G60" s="428"/>
    </row>
    <row r="61" spans="2:7" ht="151.5" customHeight="1" thickBot="1" x14ac:dyDescent="0.25">
      <c r="B61" s="134" t="s">
        <v>116</v>
      </c>
      <c r="C61" s="416" t="s">
        <v>339</v>
      </c>
      <c r="D61" s="417"/>
      <c r="E61" s="416" t="s">
        <v>340</v>
      </c>
      <c r="F61" s="427"/>
      <c r="G61" s="428"/>
    </row>
    <row r="62" spans="2:7" ht="99" customHeight="1" thickBot="1" x14ac:dyDescent="0.25">
      <c r="B62" s="82" t="s">
        <v>116</v>
      </c>
      <c r="C62" s="416" t="s">
        <v>341</v>
      </c>
      <c r="D62" s="417"/>
      <c r="E62" s="413" t="s">
        <v>342</v>
      </c>
      <c r="F62" s="414"/>
      <c r="G62" s="415"/>
    </row>
    <row r="63" spans="2:7" ht="109.5" customHeight="1" thickBot="1" x14ac:dyDescent="0.25">
      <c r="B63" s="82" t="s">
        <v>116</v>
      </c>
      <c r="C63" s="416" t="s">
        <v>343</v>
      </c>
      <c r="D63" s="417"/>
      <c r="E63" s="416" t="s">
        <v>344</v>
      </c>
      <c r="F63" s="427"/>
      <c r="G63" s="428"/>
    </row>
    <row r="64" spans="2:7" ht="115.5" customHeight="1" thickBot="1" x14ac:dyDescent="0.25">
      <c r="B64" s="82" t="s">
        <v>116</v>
      </c>
      <c r="C64" s="416" t="s">
        <v>391</v>
      </c>
      <c r="D64" s="417"/>
      <c r="E64" s="416" t="s">
        <v>392</v>
      </c>
      <c r="F64" s="427"/>
      <c r="G64" s="428"/>
    </row>
    <row r="65" spans="2:7" ht="92.25" customHeight="1" thickBot="1" x14ac:dyDescent="0.25">
      <c r="B65" s="82" t="s">
        <v>116</v>
      </c>
      <c r="C65" s="416" t="s">
        <v>393</v>
      </c>
      <c r="D65" s="417"/>
      <c r="E65" s="416" t="s">
        <v>394</v>
      </c>
      <c r="F65" s="427"/>
      <c r="G65" s="428"/>
    </row>
    <row r="66" spans="2:7" ht="94.5" customHeight="1" thickBot="1" x14ac:dyDescent="0.25">
      <c r="B66" s="82" t="s">
        <v>116</v>
      </c>
      <c r="C66" s="416" t="s">
        <v>395</v>
      </c>
      <c r="D66" s="417"/>
      <c r="E66" s="416" t="s">
        <v>396</v>
      </c>
      <c r="F66" s="427"/>
      <c r="G66" s="428"/>
    </row>
    <row r="67" spans="2:7" ht="89.25" customHeight="1" thickBot="1" x14ac:dyDescent="0.25">
      <c r="B67" s="82" t="s">
        <v>116</v>
      </c>
      <c r="C67" s="416" t="s">
        <v>397</v>
      </c>
      <c r="D67" s="417"/>
      <c r="E67" s="416" t="s">
        <v>398</v>
      </c>
      <c r="F67" s="427"/>
      <c r="G67" s="428"/>
    </row>
    <row r="68" spans="2:7" ht="81.75" customHeight="1" thickBot="1" x14ac:dyDescent="0.25">
      <c r="B68" s="82" t="s">
        <v>116</v>
      </c>
      <c r="C68" s="439" t="s">
        <v>399</v>
      </c>
      <c r="D68" s="439"/>
      <c r="E68" s="416" t="s">
        <v>400</v>
      </c>
      <c r="F68" s="427"/>
      <c r="G68" s="428"/>
    </row>
    <row r="69" spans="2:7" ht="102" customHeight="1" thickBot="1" x14ac:dyDescent="0.25">
      <c r="B69" s="82" t="s">
        <v>116</v>
      </c>
      <c r="C69" s="439" t="s">
        <v>401</v>
      </c>
      <c r="D69" s="439"/>
      <c r="E69" s="416" t="s">
        <v>402</v>
      </c>
      <c r="F69" s="427"/>
      <c r="G69" s="428"/>
    </row>
    <row r="70" spans="2:7" ht="54.75" customHeight="1" thickBot="1" x14ac:dyDescent="0.25">
      <c r="B70" s="82" t="s">
        <v>116</v>
      </c>
      <c r="C70" s="439" t="s">
        <v>403</v>
      </c>
      <c r="D70" s="439"/>
      <c r="E70" s="416" t="s">
        <v>404</v>
      </c>
      <c r="F70" s="427"/>
      <c r="G70" s="428"/>
    </row>
    <row r="71" spans="2:7" ht="96.75" customHeight="1" thickBot="1" x14ac:dyDescent="0.25">
      <c r="B71" s="82" t="s">
        <v>116</v>
      </c>
      <c r="C71" s="439" t="s">
        <v>347</v>
      </c>
      <c r="D71" s="439"/>
      <c r="E71" s="416" t="s">
        <v>348</v>
      </c>
      <c r="F71" s="427"/>
      <c r="G71" s="428"/>
    </row>
    <row r="72" spans="2:7" ht="96.75" customHeight="1" thickBot="1" x14ac:dyDescent="0.25">
      <c r="B72" s="82" t="s">
        <v>116</v>
      </c>
      <c r="C72" s="439" t="s">
        <v>420</v>
      </c>
      <c r="D72" s="439"/>
      <c r="E72" s="416" t="s">
        <v>421</v>
      </c>
      <c r="F72" s="427"/>
      <c r="G72" s="428"/>
    </row>
    <row r="73" spans="2:7" ht="102.75" customHeight="1" thickBot="1" x14ac:dyDescent="0.25">
      <c r="B73" s="82" t="s">
        <v>116</v>
      </c>
      <c r="C73" s="439" t="s">
        <v>405</v>
      </c>
      <c r="D73" s="439"/>
      <c r="E73" s="416" t="s">
        <v>406</v>
      </c>
      <c r="F73" s="427"/>
      <c r="G73" s="428"/>
    </row>
    <row r="74" spans="2:7" ht="76.5" customHeight="1" thickBot="1" x14ac:dyDescent="0.25">
      <c r="B74" s="82" t="s">
        <v>116</v>
      </c>
      <c r="C74" s="439" t="s">
        <v>345</v>
      </c>
      <c r="D74" s="439"/>
      <c r="E74" s="416" t="s">
        <v>346</v>
      </c>
      <c r="F74" s="427"/>
      <c r="G74" s="428"/>
    </row>
    <row r="75" spans="2:7" ht="45" customHeight="1" thickBot="1" x14ac:dyDescent="0.25">
      <c r="B75" s="82" t="s">
        <v>116</v>
      </c>
      <c r="C75" s="416" t="s">
        <v>324</v>
      </c>
      <c r="D75" s="417"/>
      <c r="E75" s="416" t="s">
        <v>325</v>
      </c>
      <c r="F75" s="427"/>
      <c r="G75" s="428"/>
    </row>
    <row r="76" spans="2:7" ht="51.75" customHeight="1" thickBot="1" x14ac:dyDescent="0.25">
      <c r="B76" s="82" t="s">
        <v>116</v>
      </c>
      <c r="C76" s="416" t="s">
        <v>349</v>
      </c>
      <c r="D76" s="417"/>
      <c r="E76" s="416" t="s">
        <v>350</v>
      </c>
      <c r="F76" s="427"/>
      <c r="G76" s="428"/>
    </row>
    <row r="77" spans="2:7" ht="56.25" customHeight="1" thickBot="1" x14ac:dyDescent="0.35">
      <c r="B77" s="82" t="s">
        <v>116</v>
      </c>
      <c r="C77" s="437" t="s">
        <v>407</v>
      </c>
      <c r="D77" s="438"/>
      <c r="E77" s="434" t="s">
        <v>408</v>
      </c>
      <c r="F77" s="435"/>
      <c r="G77" s="436"/>
    </row>
  </sheetData>
  <mergeCells count="142">
    <mergeCell ref="C58:D58"/>
    <mergeCell ref="E58:G58"/>
    <mergeCell ref="E62:G62"/>
    <mergeCell ref="C63:D63"/>
    <mergeCell ref="E63:G63"/>
    <mergeCell ref="C67:D67"/>
    <mergeCell ref="E67:G67"/>
    <mergeCell ref="C68:D68"/>
    <mergeCell ref="E68:G68"/>
    <mergeCell ref="C69:D69"/>
    <mergeCell ref="E69:G69"/>
    <mergeCell ref="C64:D64"/>
    <mergeCell ref="E64:G64"/>
    <mergeCell ref="E16:G16"/>
    <mergeCell ref="C16:D16"/>
    <mergeCell ref="C76:D76"/>
    <mergeCell ref="E76:G76"/>
    <mergeCell ref="C70:D70"/>
    <mergeCell ref="E70:G70"/>
    <mergeCell ref="C71:D71"/>
    <mergeCell ref="E71:G71"/>
    <mergeCell ref="C73:D73"/>
    <mergeCell ref="E73:G73"/>
    <mergeCell ref="C72:D72"/>
    <mergeCell ref="E72:G72"/>
    <mergeCell ref="E30:G30"/>
    <mergeCell ref="C33:D33"/>
    <mergeCell ref="E33:G33"/>
    <mergeCell ref="C34:D34"/>
    <mergeCell ref="E34:G34"/>
    <mergeCell ref="C25:D25"/>
    <mergeCell ref="E74:G74"/>
    <mergeCell ref="C75:D75"/>
    <mergeCell ref="E75:G75"/>
    <mergeCell ref="E25:G25"/>
    <mergeCell ref="C27:D27"/>
    <mergeCell ref="E27:G27"/>
    <mergeCell ref="C22:D22"/>
    <mergeCell ref="E22:G22"/>
    <mergeCell ref="C24:D24"/>
    <mergeCell ref="E24:G24"/>
    <mergeCell ref="C26:D26"/>
    <mergeCell ref="E26:G26"/>
    <mergeCell ref="C19:D19"/>
    <mergeCell ref="E19:G19"/>
    <mergeCell ref="E18:G18"/>
    <mergeCell ref="C18:D18"/>
    <mergeCell ref="E21:G21"/>
    <mergeCell ref="C21:D21"/>
    <mergeCell ref="C28:D28"/>
    <mergeCell ref="C50:D50"/>
    <mergeCell ref="E47:G47"/>
    <mergeCell ref="C56:D56"/>
    <mergeCell ref="C62:D62"/>
    <mergeCell ref="C29:D29"/>
    <mergeCell ref="B2:G2"/>
    <mergeCell ref="B3:G3"/>
    <mergeCell ref="B4:G4"/>
    <mergeCell ref="B5:G5"/>
    <mergeCell ref="B9:C9"/>
    <mergeCell ref="D9:E9"/>
    <mergeCell ref="C12:D12"/>
    <mergeCell ref="E12:G12"/>
    <mergeCell ref="C13:D13"/>
    <mergeCell ref="E13:G13"/>
    <mergeCell ref="E10:G11"/>
    <mergeCell ref="C11:D11"/>
    <mergeCell ref="B10:D10"/>
    <mergeCell ref="B7:G7"/>
    <mergeCell ref="E15:G15"/>
    <mergeCell ref="C15:D15"/>
    <mergeCell ref="C17:D17"/>
    <mergeCell ref="E17:G17"/>
    <mergeCell ref="C60:D60"/>
    <mergeCell ref="E60:G60"/>
    <mergeCell ref="C53:D53"/>
    <mergeCell ref="E77:G77"/>
    <mergeCell ref="C77:D77"/>
    <mergeCell ref="C74:D74"/>
    <mergeCell ref="C20:D20"/>
    <mergeCell ref="E20:G20"/>
    <mergeCell ref="C23:D23"/>
    <mergeCell ref="E23:G23"/>
    <mergeCell ref="C35:D35"/>
    <mergeCell ref="E35:G35"/>
    <mergeCell ref="C36:D36"/>
    <mergeCell ref="E36:G36"/>
    <mergeCell ref="C31:D31"/>
    <mergeCell ref="E31:G31"/>
    <mergeCell ref="C32:D32"/>
    <mergeCell ref="E32:G32"/>
    <mergeCell ref="C43:D43"/>
    <mergeCell ref="E43:G43"/>
    <mergeCell ref="C44:D44"/>
    <mergeCell ref="E44:G44"/>
    <mergeCell ref="C47:D47"/>
    <mergeCell ref="E28:G28"/>
    <mergeCell ref="C42:D42"/>
    <mergeCell ref="E42:G42"/>
    <mergeCell ref="E14:G14"/>
    <mergeCell ref="C59:D59"/>
    <mergeCell ref="E59:G59"/>
    <mergeCell ref="C14:D14"/>
    <mergeCell ref="C65:D65"/>
    <mergeCell ref="E65:G65"/>
    <mergeCell ref="C66:D66"/>
    <mergeCell ref="E66:G66"/>
    <mergeCell ref="E29:G29"/>
    <mergeCell ref="C30:D30"/>
    <mergeCell ref="C61:D61"/>
    <mergeCell ref="E61:G61"/>
    <mergeCell ref="C45:D45"/>
    <mergeCell ref="E45:G45"/>
    <mergeCell ref="C52:D52"/>
    <mergeCell ref="E52:G52"/>
    <mergeCell ref="C46:D46"/>
    <mergeCell ref="E46:G46"/>
    <mergeCell ref="C48:D48"/>
    <mergeCell ref="E48:G48"/>
    <mergeCell ref="C49:D49"/>
    <mergeCell ref="E49:G49"/>
    <mergeCell ref="C37:D37"/>
    <mergeCell ref="E37:G37"/>
    <mergeCell ref="C38:D38"/>
    <mergeCell ref="E38:G38"/>
    <mergeCell ref="C40:D40"/>
    <mergeCell ref="E40:G40"/>
    <mergeCell ref="C39:D39"/>
    <mergeCell ref="E39:G39"/>
    <mergeCell ref="C41:D41"/>
    <mergeCell ref="E41:G41"/>
    <mergeCell ref="E53:G53"/>
    <mergeCell ref="C54:D54"/>
    <mergeCell ref="E54:G54"/>
    <mergeCell ref="C55:D55"/>
    <mergeCell ref="E56:G56"/>
    <mergeCell ref="C57:D57"/>
    <mergeCell ref="E50:G50"/>
    <mergeCell ref="C51:D51"/>
    <mergeCell ref="E51:G51"/>
    <mergeCell ref="E55:G55"/>
    <mergeCell ref="E57:G57"/>
  </mergeCells>
  <pageMargins left="0" right="0" top="0.74803149606299213" bottom="0" header="0.31496062992125984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9BA7A-37E9-48BC-BB6F-445B1DD77EE1}">
  <dimension ref="B1:G15"/>
  <sheetViews>
    <sheetView workbookViewId="0">
      <selection activeCell="E7" sqref="E7:G7"/>
    </sheetView>
  </sheetViews>
  <sheetFormatPr defaultRowHeight="12.75" x14ac:dyDescent="0.2"/>
  <cols>
    <col min="1" max="1" width="5.42578125" customWidth="1"/>
    <col min="2" max="2" width="15.140625" customWidth="1"/>
    <col min="3" max="3" width="13.7109375" customWidth="1"/>
    <col min="4" max="4" width="15.7109375" customWidth="1"/>
    <col min="7" max="7" width="36.28515625" customWidth="1"/>
  </cols>
  <sheetData>
    <row r="1" spans="2:7" ht="15.75" x14ac:dyDescent="0.2">
      <c r="B1" s="440" t="s">
        <v>589</v>
      </c>
      <c r="C1" s="440"/>
      <c r="D1" s="440"/>
      <c r="E1" s="440"/>
      <c r="F1" s="440"/>
      <c r="G1" s="440"/>
    </row>
    <row r="2" spans="2:7" ht="15.75" x14ac:dyDescent="0.2">
      <c r="B2" s="440" t="s">
        <v>264</v>
      </c>
      <c r="C2" s="440"/>
      <c r="D2" s="440"/>
      <c r="E2" s="440"/>
      <c r="F2" s="440"/>
      <c r="G2" s="440"/>
    </row>
    <row r="3" spans="2:7" ht="15.75" x14ac:dyDescent="0.2">
      <c r="B3" s="440" t="s">
        <v>180</v>
      </c>
      <c r="C3" s="440"/>
      <c r="D3" s="440"/>
      <c r="E3" s="440"/>
      <c r="F3" s="440"/>
      <c r="G3" s="440"/>
    </row>
    <row r="4" spans="2:7" ht="15.75" x14ac:dyDescent="0.2">
      <c r="B4" s="440" t="s">
        <v>689</v>
      </c>
      <c r="C4" s="440"/>
      <c r="D4" s="440"/>
      <c r="E4" s="440"/>
      <c r="F4" s="440"/>
      <c r="G4" s="440"/>
    </row>
    <row r="5" spans="2:7" ht="77.25" customHeight="1" x14ac:dyDescent="0.25">
      <c r="B5" s="456" t="s">
        <v>688</v>
      </c>
      <c r="C5" s="456"/>
      <c r="D5" s="456"/>
      <c r="E5" s="456"/>
      <c r="F5" s="456"/>
      <c r="G5" s="456"/>
    </row>
    <row r="6" spans="2:7" ht="23.25" customHeight="1" x14ac:dyDescent="0.2"/>
    <row r="7" spans="2:7" ht="60.75" customHeight="1" x14ac:dyDescent="0.3">
      <c r="B7" s="457" t="s">
        <v>581</v>
      </c>
      <c r="C7" s="457"/>
      <c r="D7" s="457"/>
      <c r="E7" s="459" t="s">
        <v>584</v>
      </c>
      <c r="F7" s="459"/>
      <c r="G7" s="459"/>
    </row>
    <row r="8" spans="2:7" ht="99" customHeight="1" x14ac:dyDescent="0.2">
      <c r="B8" s="346" t="s">
        <v>582</v>
      </c>
      <c r="C8" s="458" t="s">
        <v>583</v>
      </c>
      <c r="D8" s="458"/>
      <c r="E8" s="458" t="s">
        <v>585</v>
      </c>
      <c r="F8" s="458"/>
      <c r="G8" s="458"/>
    </row>
    <row r="9" spans="2:7" ht="25.5" customHeight="1" x14ac:dyDescent="0.2">
      <c r="B9" s="344">
        <v>1</v>
      </c>
      <c r="C9" s="460">
        <v>2</v>
      </c>
      <c r="D9" s="460"/>
      <c r="E9" s="460">
        <v>3</v>
      </c>
      <c r="F9" s="460"/>
      <c r="G9" s="460"/>
    </row>
    <row r="10" spans="2:7" ht="29.25" customHeight="1" x14ac:dyDescent="0.2">
      <c r="B10" s="345" t="s">
        <v>116</v>
      </c>
      <c r="C10" s="460"/>
      <c r="D10" s="460"/>
      <c r="E10" s="461" t="s">
        <v>430</v>
      </c>
      <c r="F10" s="461"/>
      <c r="G10" s="461"/>
    </row>
    <row r="11" spans="2:7" ht="61.5" customHeight="1" x14ac:dyDescent="0.3">
      <c r="B11" s="94" t="s">
        <v>116</v>
      </c>
      <c r="C11" s="464" t="s">
        <v>416</v>
      </c>
      <c r="D11" s="464"/>
      <c r="E11" s="465" t="s">
        <v>417</v>
      </c>
      <c r="F11" s="465"/>
      <c r="G11" s="465"/>
    </row>
    <row r="12" spans="2:7" ht="75.75" customHeight="1" x14ac:dyDescent="0.3">
      <c r="B12" s="95" t="s">
        <v>116</v>
      </c>
      <c r="C12" s="466" t="s">
        <v>409</v>
      </c>
      <c r="D12" s="466"/>
      <c r="E12" s="463" t="s">
        <v>410</v>
      </c>
      <c r="F12" s="463"/>
      <c r="G12" s="463"/>
    </row>
    <row r="13" spans="2:7" ht="78.75" customHeight="1" x14ac:dyDescent="0.3">
      <c r="B13" s="95" t="s">
        <v>116</v>
      </c>
      <c r="C13" s="467" t="s">
        <v>411</v>
      </c>
      <c r="D13" s="467"/>
      <c r="E13" s="463" t="s">
        <v>412</v>
      </c>
      <c r="F13" s="463"/>
      <c r="G13" s="463"/>
    </row>
    <row r="14" spans="2:7" ht="61.5" customHeight="1" x14ac:dyDescent="0.3">
      <c r="B14" s="95" t="s">
        <v>116</v>
      </c>
      <c r="C14" s="462" t="s">
        <v>414</v>
      </c>
      <c r="D14" s="462"/>
      <c r="E14" s="463" t="s">
        <v>413</v>
      </c>
      <c r="F14" s="463"/>
      <c r="G14" s="463"/>
    </row>
    <row r="15" spans="2:7" ht="61.5" customHeight="1" x14ac:dyDescent="0.3">
      <c r="B15" s="95" t="s">
        <v>116</v>
      </c>
      <c r="C15" s="462" t="s">
        <v>415</v>
      </c>
      <c r="D15" s="462"/>
      <c r="E15" s="463" t="s">
        <v>413</v>
      </c>
      <c r="F15" s="463"/>
      <c r="G15" s="463"/>
    </row>
  </sheetData>
  <mergeCells count="23">
    <mergeCell ref="C14:D14"/>
    <mergeCell ref="E14:G14"/>
    <mergeCell ref="C15:D15"/>
    <mergeCell ref="E15:G15"/>
    <mergeCell ref="C11:D11"/>
    <mergeCell ref="E11:G11"/>
    <mergeCell ref="C12:D12"/>
    <mergeCell ref="E12:G12"/>
    <mergeCell ref="C13:D13"/>
    <mergeCell ref="E13:G13"/>
    <mergeCell ref="B7:D7"/>
    <mergeCell ref="C8:D8"/>
    <mergeCell ref="E7:G7"/>
    <mergeCell ref="E8:G8"/>
    <mergeCell ref="C10:D10"/>
    <mergeCell ref="E10:G10"/>
    <mergeCell ref="C9:D9"/>
    <mergeCell ref="E9:G9"/>
    <mergeCell ref="B5:G5"/>
    <mergeCell ref="B1:G1"/>
    <mergeCell ref="B2:G2"/>
    <mergeCell ref="B3:G3"/>
    <mergeCell ref="B4:G4"/>
  </mergeCells>
  <pageMargins left="0" right="0" top="0" bottom="0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04"/>
  <sheetViews>
    <sheetView topLeftCell="B1" workbookViewId="0">
      <selection activeCell="H749" sqref="H749:H750"/>
    </sheetView>
  </sheetViews>
  <sheetFormatPr defaultRowHeight="12.75" x14ac:dyDescent="0.2"/>
  <cols>
    <col min="1" max="1" width="9.140625" hidden="1" customWidth="1"/>
    <col min="2" max="2" width="44.85546875" customWidth="1"/>
    <col min="5" max="5" width="5.7109375" customWidth="1"/>
    <col min="6" max="6" width="14.5703125" customWidth="1"/>
    <col min="8" max="8" width="15.85546875" customWidth="1"/>
    <col min="10" max="10" width="10.42578125" bestFit="1" customWidth="1"/>
  </cols>
  <sheetData>
    <row r="1" spans="2:8" ht="18.75" x14ac:dyDescent="0.2">
      <c r="B1" s="399" t="s">
        <v>425</v>
      </c>
      <c r="C1" s="399"/>
      <c r="D1" s="399"/>
      <c r="E1" s="399"/>
      <c r="F1" s="399"/>
      <c r="G1" s="399"/>
      <c r="H1" s="399"/>
    </row>
    <row r="2" spans="2:8" ht="15.75" x14ac:dyDescent="0.2">
      <c r="B2" s="400" t="s">
        <v>179</v>
      </c>
      <c r="C2" s="400"/>
      <c r="D2" s="400"/>
      <c r="E2" s="400"/>
      <c r="F2" s="400"/>
      <c r="G2" s="400"/>
      <c r="H2" s="400"/>
    </row>
    <row r="3" spans="2:8" ht="15.75" x14ac:dyDescent="0.2">
      <c r="B3" s="400" t="s">
        <v>180</v>
      </c>
      <c r="C3" s="400"/>
      <c r="D3" s="400"/>
      <c r="E3" s="400"/>
      <c r="F3" s="400"/>
      <c r="G3" s="400"/>
      <c r="H3" s="400"/>
    </row>
    <row r="4" spans="2:8" ht="15.75" x14ac:dyDescent="0.2">
      <c r="B4" s="400" t="s">
        <v>690</v>
      </c>
      <c r="C4" s="400"/>
      <c r="D4" s="400"/>
      <c r="E4" s="400"/>
      <c r="F4" s="400"/>
      <c r="G4" s="400"/>
      <c r="H4" s="400"/>
    </row>
    <row r="5" spans="2:8" ht="18" x14ac:dyDescent="0.2">
      <c r="B5" s="401" t="s">
        <v>181</v>
      </c>
      <c r="C5" s="401"/>
      <c r="D5" s="401"/>
      <c r="E5" s="401"/>
      <c r="F5" s="401"/>
      <c r="G5" s="401"/>
      <c r="H5" s="62"/>
    </row>
    <row r="6" spans="2:8" ht="54.75" customHeight="1" x14ac:dyDescent="0.2">
      <c r="B6" s="468" t="s">
        <v>691</v>
      </c>
      <c r="C6" s="468"/>
      <c r="D6" s="468"/>
      <c r="E6" s="468"/>
      <c r="F6" s="468"/>
      <c r="G6" s="468"/>
      <c r="H6" s="468"/>
    </row>
    <row r="7" spans="2:8" ht="15.75" x14ac:dyDescent="0.2">
      <c r="B7" s="62"/>
      <c r="C7" s="62"/>
      <c r="D7" s="62"/>
      <c r="E7" s="62"/>
      <c r="F7" s="62"/>
      <c r="G7" s="62"/>
      <c r="H7" s="62"/>
    </row>
    <row r="8" spans="2:8" ht="15.75" thickBot="1" x14ac:dyDescent="0.3">
      <c r="H8" s="79" t="s">
        <v>266</v>
      </c>
    </row>
    <row r="9" spans="2:8" x14ac:dyDescent="0.2">
      <c r="B9" s="469" t="s">
        <v>118</v>
      </c>
      <c r="C9" s="469" t="s">
        <v>0</v>
      </c>
      <c r="D9" s="469" t="s">
        <v>1</v>
      </c>
      <c r="E9" s="469" t="s">
        <v>2</v>
      </c>
      <c r="F9" s="469" t="s">
        <v>3</v>
      </c>
      <c r="G9" s="469" t="s">
        <v>4</v>
      </c>
      <c r="H9" s="469" t="s">
        <v>5</v>
      </c>
    </row>
    <row r="10" spans="2:8" ht="13.5" thickBot="1" x14ac:dyDescent="0.25">
      <c r="B10" s="471"/>
      <c r="C10" s="470"/>
      <c r="D10" s="470"/>
      <c r="E10" s="470"/>
      <c r="F10" s="470"/>
      <c r="G10" s="470"/>
      <c r="H10" s="470"/>
    </row>
    <row r="11" spans="2:8" ht="16.5" thickBot="1" x14ac:dyDescent="0.25">
      <c r="B11" s="159">
        <v>1</v>
      </c>
      <c r="C11" s="1">
        <v>2</v>
      </c>
      <c r="D11" s="1">
        <v>3</v>
      </c>
      <c r="E11" s="1">
        <v>4</v>
      </c>
      <c r="F11" s="1">
        <v>5</v>
      </c>
      <c r="G11" s="1">
        <v>6</v>
      </c>
      <c r="H11" s="1">
        <v>7</v>
      </c>
    </row>
    <row r="12" spans="2:8" ht="32.25" thickBot="1" x14ac:dyDescent="0.25">
      <c r="B12" s="174" t="s">
        <v>430</v>
      </c>
      <c r="C12" s="175" t="s">
        <v>116</v>
      </c>
      <c r="D12" s="176"/>
      <c r="E12" s="176"/>
      <c r="F12" s="176"/>
      <c r="G12" s="176"/>
      <c r="H12" s="377">
        <f>SUM(H13+H58+H62+H70+H76+H94+H106+H110+H113+H116+H92)</f>
        <v>137728.978</v>
      </c>
    </row>
    <row r="13" spans="2:8" ht="32.25" thickBot="1" x14ac:dyDescent="0.25">
      <c r="B13" s="178" t="s">
        <v>6</v>
      </c>
      <c r="C13" s="175" t="s">
        <v>116</v>
      </c>
      <c r="D13" s="175" t="s">
        <v>76</v>
      </c>
      <c r="E13" s="179"/>
      <c r="F13" s="176"/>
      <c r="G13" s="176"/>
      <c r="H13" s="180">
        <f>SUM(H14+H18+H34+H38+H44+H46)</f>
        <v>23499.97</v>
      </c>
    </row>
    <row r="14" spans="2:8" ht="48" thickBot="1" x14ac:dyDescent="0.25">
      <c r="B14" s="181" t="s">
        <v>7</v>
      </c>
      <c r="C14" s="175" t="s">
        <v>116</v>
      </c>
      <c r="D14" s="175" t="s">
        <v>76</v>
      </c>
      <c r="E14" s="182" t="s">
        <v>117</v>
      </c>
      <c r="F14" s="183"/>
      <c r="G14" s="183"/>
      <c r="H14" s="184">
        <f>SUM(H15)</f>
        <v>1563</v>
      </c>
    </row>
    <row r="15" spans="2:8" ht="16.5" thickBot="1" x14ac:dyDescent="0.25">
      <c r="B15" s="181" t="s">
        <v>8</v>
      </c>
      <c r="C15" s="175" t="s">
        <v>116</v>
      </c>
      <c r="D15" s="175" t="s">
        <v>76</v>
      </c>
      <c r="E15" s="182" t="s">
        <v>117</v>
      </c>
      <c r="F15" s="184">
        <v>8820020000</v>
      </c>
      <c r="G15" s="184"/>
      <c r="H15" s="184">
        <f>SUM(H16:H17)</f>
        <v>1563</v>
      </c>
    </row>
    <row r="16" spans="2:8" ht="48" thickBot="1" x14ac:dyDescent="0.25">
      <c r="B16" s="160" t="s">
        <v>9</v>
      </c>
      <c r="C16" s="19" t="s">
        <v>116</v>
      </c>
      <c r="D16" s="19" t="s">
        <v>76</v>
      </c>
      <c r="E16" s="7" t="s">
        <v>117</v>
      </c>
      <c r="F16" s="3">
        <v>8820020000</v>
      </c>
      <c r="G16" s="3">
        <v>121</v>
      </c>
      <c r="H16" s="3">
        <v>1200</v>
      </c>
    </row>
    <row r="17" spans="2:8" ht="63.75" thickBot="1" x14ac:dyDescent="0.25">
      <c r="B17" s="39" t="s">
        <v>10</v>
      </c>
      <c r="C17" s="19" t="s">
        <v>116</v>
      </c>
      <c r="D17" s="19" t="s">
        <v>76</v>
      </c>
      <c r="E17" s="7" t="s">
        <v>117</v>
      </c>
      <c r="F17" s="3">
        <v>8820020000</v>
      </c>
      <c r="G17" s="3">
        <v>129</v>
      </c>
      <c r="H17" s="3">
        <v>363</v>
      </c>
    </row>
    <row r="18" spans="2:8" ht="32.25" thickBot="1" x14ac:dyDescent="0.25">
      <c r="B18" s="178" t="s">
        <v>11</v>
      </c>
      <c r="C18" s="175" t="s">
        <v>116</v>
      </c>
      <c r="D18" s="175" t="s">
        <v>76</v>
      </c>
      <c r="E18" s="175" t="s">
        <v>73</v>
      </c>
      <c r="F18" s="176"/>
      <c r="G18" s="176"/>
      <c r="H18" s="180">
        <f>SUM(H19+H26+H30)</f>
        <v>18038</v>
      </c>
    </row>
    <row r="19" spans="2:8" ht="16.5" thickBot="1" x14ac:dyDescent="0.25">
      <c r="B19" s="178" t="s">
        <v>12</v>
      </c>
      <c r="C19" s="175" t="s">
        <v>116</v>
      </c>
      <c r="D19" s="175" t="s">
        <v>76</v>
      </c>
      <c r="E19" s="175" t="s">
        <v>73</v>
      </c>
      <c r="F19" s="180">
        <v>8830020000</v>
      </c>
      <c r="G19" s="176"/>
      <c r="H19" s="180">
        <f>SUM(H20:H25)</f>
        <v>17262</v>
      </c>
    </row>
    <row r="20" spans="2:8" ht="48" thickBot="1" x14ac:dyDescent="0.25">
      <c r="B20" s="87" t="s">
        <v>9</v>
      </c>
      <c r="C20" s="19" t="s">
        <v>116</v>
      </c>
      <c r="D20" s="19" t="s">
        <v>76</v>
      </c>
      <c r="E20" s="7" t="s">
        <v>73</v>
      </c>
      <c r="F20" s="3">
        <v>8830020000</v>
      </c>
      <c r="G20" s="3">
        <v>121</v>
      </c>
      <c r="H20" s="3">
        <v>9983</v>
      </c>
    </row>
    <row r="21" spans="2:8" ht="32.25" thickBot="1" x14ac:dyDescent="0.25">
      <c r="B21" s="87" t="s">
        <v>47</v>
      </c>
      <c r="C21" s="19" t="s">
        <v>116</v>
      </c>
      <c r="D21" s="19" t="s">
        <v>76</v>
      </c>
      <c r="E21" s="7" t="s">
        <v>73</v>
      </c>
      <c r="F21" s="3">
        <v>8830020000</v>
      </c>
      <c r="G21" s="3">
        <v>122</v>
      </c>
      <c r="H21" s="3">
        <v>360</v>
      </c>
    </row>
    <row r="22" spans="2:8" ht="63.75" thickBot="1" x14ac:dyDescent="0.25">
      <c r="B22" s="87" t="s">
        <v>10</v>
      </c>
      <c r="C22" s="19" t="s">
        <v>116</v>
      </c>
      <c r="D22" s="19" t="s">
        <v>76</v>
      </c>
      <c r="E22" s="7" t="s">
        <v>73</v>
      </c>
      <c r="F22" s="3">
        <v>8830020000</v>
      </c>
      <c r="G22" s="3">
        <v>129</v>
      </c>
      <c r="H22" s="3">
        <v>3015</v>
      </c>
    </row>
    <row r="23" spans="2:8" ht="32.25" thickBot="1" x14ac:dyDescent="0.25">
      <c r="B23" s="39" t="s">
        <v>13</v>
      </c>
      <c r="C23" s="19" t="s">
        <v>116</v>
      </c>
      <c r="D23" s="19" t="s">
        <v>76</v>
      </c>
      <c r="E23" s="7" t="s">
        <v>73</v>
      </c>
      <c r="F23" s="3">
        <v>8830020000</v>
      </c>
      <c r="G23" s="3">
        <v>244</v>
      </c>
      <c r="H23" s="3">
        <v>3188</v>
      </c>
    </row>
    <row r="24" spans="2:8" ht="16.5" thickBot="1" x14ac:dyDescent="0.25">
      <c r="B24" s="39" t="s">
        <v>562</v>
      </c>
      <c r="C24" s="19" t="s">
        <v>116</v>
      </c>
      <c r="D24" s="19" t="s">
        <v>76</v>
      </c>
      <c r="E24" s="7" t="s">
        <v>73</v>
      </c>
      <c r="F24" s="3">
        <v>8830020000</v>
      </c>
      <c r="G24" s="3">
        <v>247</v>
      </c>
      <c r="H24" s="3">
        <v>227</v>
      </c>
    </row>
    <row r="25" spans="2:8" ht="16.5" thickBot="1" x14ac:dyDescent="0.25">
      <c r="B25" s="5" t="s">
        <v>48</v>
      </c>
      <c r="C25" s="19" t="s">
        <v>116</v>
      </c>
      <c r="D25" s="19" t="s">
        <v>76</v>
      </c>
      <c r="E25" s="7" t="s">
        <v>73</v>
      </c>
      <c r="F25" s="3">
        <v>8830020000</v>
      </c>
      <c r="G25" s="3">
        <v>850</v>
      </c>
      <c r="H25" s="3">
        <v>489</v>
      </c>
    </row>
    <row r="26" spans="2:8" ht="79.5" thickBot="1" x14ac:dyDescent="0.25">
      <c r="B26" s="178" t="s">
        <v>14</v>
      </c>
      <c r="C26" s="175" t="s">
        <v>116</v>
      </c>
      <c r="D26" s="175" t="s">
        <v>76</v>
      </c>
      <c r="E26" s="175" t="s">
        <v>73</v>
      </c>
      <c r="F26" s="180">
        <v>9980077710</v>
      </c>
      <c r="G26" s="176"/>
      <c r="H26" s="180">
        <f>SUM(H27:H29)</f>
        <v>388</v>
      </c>
    </row>
    <row r="27" spans="2:8" ht="48" thickBot="1" x14ac:dyDescent="0.25">
      <c r="B27" s="39" t="s">
        <v>15</v>
      </c>
      <c r="C27" s="19" t="s">
        <v>116</v>
      </c>
      <c r="D27" s="19" t="s">
        <v>76</v>
      </c>
      <c r="E27" s="7" t="s">
        <v>73</v>
      </c>
      <c r="F27" s="3">
        <v>9980077710</v>
      </c>
      <c r="G27" s="3">
        <v>121</v>
      </c>
      <c r="H27" s="3">
        <v>254</v>
      </c>
    </row>
    <row r="28" spans="2:8" ht="63.75" thickBot="1" x14ac:dyDescent="0.25">
      <c r="B28" s="39" t="s">
        <v>10</v>
      </c>
      <c r="C28" s="19" t="s">
        <v>116</v>
      </c>
      <c r="D28" s="19" t="s">
        <v>76</v>
      </c>
      <c r="E28" s="7" t="s">
        <v>73</v>
      </c>
      <c r="F28" s="3">
        <v>9980077710</v>
      </c>
      <c r="G28" s="3">
        <v>129</v>
      </c>
      <c r="H28" s="3">
        <v>77</v>
      </c>
    </row>
    <row r="29" spans="2:8" ht="32.25" thickBot="1" x14ac:dyDescent="0.25">
      <c r="B29" s="39" t="s">
        <v>13</v>
      </c>
      <c r="C29" s="19" t="s">
        <v>116</v>
      </c>
      <c r="D29" s="19" t="s">
        <v>76</v>
      </c>
      <c r="E29" s="7" t="s">
        <v>73</v>
      </c>
      <c r="F29" s="3">
        <v>9980077710</v>
      </c>
      <c r="G29" s="3">
        <v>244</v>
      </c>
      <c r="H29" s="3">
        <v>57</v>
      </c>
    </row>
    <row r="30" spans="2:8" ht="95.25" thickBot="1" x14ac:dyDescent="0.25">
      <c r="B30" s="178" t="s">
        <v>16</v>
      </c>
      <c r="C30" s="175" t="s">
        <v>116</v>
      </c>
      <c r="D30" s="175" t="s">
        <v>76</v>
      </c>
      <c r="E30" s="175" t="s">
        <v>73</v>
      </c>
      <c r="F30" s="180">
        <v>9980077720</v>
      </c>
      <c r="G30" s="176"/>
      <c r="H30" s="180">
        <f>SUM(H31:H33)</f>
        <v>388</v>
      </c>
    </row>
    <row r="31" spans="2:8" ht="48" thickBot="1" x14ac:dyDescent="0.25">
      <c r="B31" s="39" t="s">
        <v>15</v>
      </c>
      <c r="C31" s="19" t="s">
        <v>116</v>
      </c>
      <c r="D31" s="19" t="s">
        <v>76</v>
      </c>
      <c r="E31" s="7" t="s">
        <v>73</v>
      </c>
      <c r="F31" s="3">
        <v>9980077720</v>
      </c>
      <c r="G31" s="3">
        <v>121</v>
      </c>
      <c r="H31" s="3">
        <v>254</v>
      </c>
    </row>
    <row r="32" spans="2:8" ht="63.75" thickBot="1" x14ac:dyDescent="0.25">
      <c r="B32" s="39" t="s">
        <v>10</v>
      </c>
      <c r="C32" s="19" t="s">
        <v>116</v>
      </c>
      <c r="D32" s="19" t="s">
        <v>76</v>
      </c>
      <c r="E32" s="7" t="s">
        <v>73</v>
      </c>
      <c r="F32" s="3">
        <v>9980077720</v>
      </c>
      <c r="G32" s="3">
        <v>129</v>
      </c>
      <c r="H32" s="3">
        <v>77</v>
      </c>
    </row>
    <row r="33" spans="2:8" ht="32.25" thickBot="1" x14ac:dyDescent="0.25">
      <c r="B33" s="39" t="s">
        <v>13</v>
      </c>
      <c r="C33" s="19" t="s">
        <v>116</v>
      </c>
      <c r="D33" s="19" t="s">
        <v>76</v>
      </c>
      <c r="E33" s="7" t="s">
        <v>73</v>
      </c>
      <c r="F33" s="3">
        <v>9980077720</v>
      </c>
      <c r="G33" s="3">
        <v>244</v>
      </c>
      <c r="H33" s="3">
        <v>57</v>
      </c>
    </row>
    <row r="34" spans="2:8" ht="16.5" thickBot="1" x14ac:dyDescent="0.3">
      <c r="B34" s="188" t="s">
        <v>370</v>
      </c>
      <c r="C34" s="175" t="s">
        <v>116</v>
      </c>
      <c r="D34" s="175" t="s">
        <v>76</v>
      </c>
      <c r="E34" s="175" t="s">
        <v>74</v>
      </c>
      <c r="F34" s="189"/>
      <c r="G34" s="189"/>
      <c r="H34" s="189">
        <v>1.07</v>
      </c>
    </row>
    <row r="35" spans="2:8" ht="48" thickBot="1" x14ac:dyDescent="0.3">
      <c r="B35" s="50" t="s">
        <v>194</v>
      </c>
      <c r="C35" s="19" t="s">
        <v>116</v>
      </c>
      <c r="D35" s="19" t="s">
        <v>76</v>
      </c>
      <c r="E35" s="7" t="s">
        <v>74</v>
      </c>
      <c r="F35" s="3">
        <v>99</v>
      </c>
      <c r="G35" s="3"/>
      <c r="H35" s="3">
        <v>1.07</v>
      </c>
    </row>
    <row r="36" spans="2:8" ht="79.5" thickBot="1" x14ac:dyDescent="0.3">
      <c r="B36" s="91" t="s">
        <v>371</v>
      </c>
      <c r="C36" s="19" t="s">
        <v>116</v>
      </c>
      <c r="D36" s="19" t="s">
        <v>76</v>
      </c>
      <c r="E36" s="7" t="s">
        <v>74</v>
      </c>
      <c r="F36" s="157" t="s">
        <v>372</v>
      </c>
      <c r="G36" s="3"/>
      <c r="H36" s="3">
        <v>1.07</v>
      </c>
    </row>
    <row r="37" spans="2:8" ht="32.25" thickBot="1" x14ac:dyDescent="0.3">
      <c r="B37" s="50" t="s">
        <v>13</v>
      </c>
      <c r="C37" s="19" t="s">
        <v>116</v>
      </c>
      <c r="D37" s="19" t="s">
        <v>76</v>
      </c>
      <c r="E37" s="7" t="s">
        <v>74</v>
      </c>
      <c r="F37" s="157" t="s">
        <v>372</v>
      </c>
      <c r="G37" s="3">
        <v>244</v>
      </c>
      <c r="H37" s="3">
        <v>1.07</v>
      </c>
    </row>
    <row r="38" spans="2:8" ht="32.25" thickBot="1" x14ac:dyDescent="0.25">
      <c r="B38" s="178" t="s">
        <v>17</v>
      </c>
      <c r="C38" s="175" t="s">
        <v>116</v>
      </c>
      <c r="D38" s="175" t="s">
        <v>76</v>
      </c>
      <c r="E38" s="175" t="s">
        <v>114</v>
      </c>
      <c r="F38" s="176"/>
      <c r="G38" s="176"/>
      <c r="H38" s="180">
        <f>SUM(H39)</f>
        <v>763</v>
      </c>
    </row>
    <row r="39" spans="2:8" ht="32.25" thickBot="1" x14ac:dyDescent="0.25">
      <c r="B39" s="163" t="s">
        <v>18</v>
      </c>
      <c r="C39" s="19" t="s">
        <v>116</v>
      </c>
      <c r="D39" s="19" t="s">
        <v>76</v>
      </c>
      <c r="E39" s="19" t="s">
        <v>114</v>
      </c>
      <c r="F39" s="3">
        <v>9370020000</v>
      </c>
      <c r="G39" s="2"/>
      <c r="H39" s="3">
        <f>SUM(H40:H43)</f>
        <v>763</v>
      </c>
    </row>
    <row r="40" spans="2:8" ht="48" thickBot="1" x14ac:dyDescent="0.25">
      <c r="B40" s="5" t="s">
        <v>9</v>
      </c>
      <c r="C40" s="19" t="s">
        <v>116</v>
      </c>
      <c r="D40" s="19" t="s">
        <v>76</v>
      </c>
      <c r="E40" s="19" t="s">
        <v>114</v>
      </c>
      <c r="F40" s="3">
        <v>9370020000</v>
      </c>
      <c r="G40" s="3">
        <v>121</v>
      </c>
      <c r="H40" s="3">
        <v>525</v>
      </c>
    </row>
    <row r="41" spans="2:8" ht="32.25" thickBot="1" x14ac:dyDescent="0.25">
      <c r="B41" s="5" t="s">
        <v>206</v>
      </c>
      <c r="C41" s="19" t="s">
        <v>116</v>
      </c>
      <c r="D41" s="19" t="s">
        <v>76</v>
      </c>
      <c r="E41" s="19" t="s">
        <v>114</v>
      </c>
      <c r="F41" s="3"/>
      <c r="G41" s="3">
        <v>122</v>
      </c>
      <c r="H41" s="3">
        <v>29</v>
      </c>
    </row>
    <row r="42" spans="2:8" ht="63.75" thickBot="1" x14ac:dyDescent="0.25">
      <c r="B42" s="39" t="s">
        <v>10</v>
      </c>
      <c r="C42" s="19" t="s">
        <v>116</v>
      </c>
      <c r="D42" s="19" t="s">
        <v>76</v>
      </c>
      <c r="E42" s="19" t="s">
        <v>114</v>
      </c>
      <c r="F42" s="3">
        <v>9370020000</v>
      </c>
      <c r="G42" s="3">
        <v>129</v>
      </c>
      <c r="H42" s="3">
        <v>159</v>
      </c>
    </row>
    <row r="43" spans="2:8" ht="32.25" thickBot="1" x14ac:dyDescent="0.3">
      <c r="B43" s="50" t="s">
        <v>13</v>
      </c>
      <c r="C43" s="19" t="s">
        <v>116</v>
      </c>
      <c r="D43" s="19" t="s">
        <v>76</v>
      </c>
      <c r="E43" s="19" t="s">
        <v>114</v>
      </c>
      <c r="F43" s="3">
        <v>9370020000</v>
      </c>
      <c r="G43" s="3">
        <v>244</v>
      </c>
      <c r="H43" s="3">
        <v>50</v>
      </c>
    </row>
    <row r="44" spans="2:8" ht="16.5" thickBot="1" x14ac:dyDescent="0.25">
      <c r="B44" s="86" t="s">
        <v>354</v>
      </c>
      <c r="C44" s="15" t="s">
        <v>116</v>
      </c>
      <c r="D44" s="15" t="s">
        <v>76</v>
      </c>
      <c r="E44" s="15" t="s">
        <v>427</v>
      </c>
      <c r="F44" s="1"/>
      <c r="G44" s="1"/>
      <c r="H44" s="1">
        <v>1500</v>
      </c>
    </row>
    <row r="45" spans="2:8" ht="16.5" thickBot="1" x14ac:dyDescent="0.25">
      <c r="B45" s="39" t="s">
        <v>429</v>
      </c>
      <c r="C45" s="19" t="s">
        <v>116</v>
      </c>
      <c r="D45" s="19" t="s">
        <v>76</v>
      </c>
      <c r="E45" s="19" t="s">
        <v>427</v>
      </c>
      <c r="F45" s="3">
        <v>9990020690</v>
      </c>
      <c r="G45" s="3">
        <v>870</v>
      </c>
      <c r="H45" s="3">
        <v>1500</v>
      </c>
    </row>
    <row r="46" spans="2:8" ht="16.5" thickBot="1" x14ac:dyDescent="0.25">
      <c r="B46" s="178" t="s">
        <v>19</v>
      </c>
      <c r="C46" s="175" t="s">
        <v>116</v>
      </c>
      <c r="D46" s="175" t="s">
        <v>76</v>
      </c>
      <c r="E46" s="175">
        <v>13</v>
      </c>
      <c r="F46" s="176"/>
      <c r="G46" s="176"/>
      <c r="H46" s="180">
        <f>SUM(H49+H53+H55+H47)</f>
        <v>1634.9</v>
      </c>
    </row>
    <row r="47" spans="2:8" ht="16.5" thickBot="1" x14ac:dyDescent="0.25">
      <c r="B47" s="178" t="s">
        <v>530</v>
      </c>
      <c r="C47" s="175" t="s">
        <v>116</v>
      </c>
      <c r="D47" s="175" t="s">
        <v>76</v>
      </c>
      <c r="E47" s="175" t="s">
        <v>433</v>
      </c>
      <c r="F47" s="240" t="s">
        <v>529</v>
      </c>
      <c r="G47" s="176"/>
      <c r="H47" s="180">
        <v>1000</v>
      </c>
    </row>
    <row r="48" spans="2:8" ht="32.25" thickBot="1" x14ac:dyDescent="0.25">
      <c r="B48" s="18" t="s">
        <v>43</v>
      </c>
      <c r="C48" s="19" t="s">
        <v>116</v>
      </c>
      <c r="D48" s="19" t="s">
        <v>76</v>
      </c>
      <c r="E48" s="19" t="s">
        <v>433</v>
      </c>
      <c r="F48" s="204" t="s">
        <v>529</v>
      </c>
      <c r="G48" s="20">
        <v>611</v>
      </c>
      <c r="H48" s="16">
        <v>1000</v>
      </c>
    </row>
    <row r="49" spans="2:8" ht="63.75" thickBot="1" x14ac:dyDescent="0.25">
      <c r="B49" s="178" t="s">
        <v>512</v>
      </c>
      <c r="C49" s="175" t="s">
        <v>116</v>
      </c>
      <c r="D49" s="175" t="s">
        <v>76</v>
      </c>
      <c r="E49" s="175" t="s">
        <v>433</v>
      </c>
      <c r="F49" s="180">
        <v>42</v>
      </c>
      <c r="G49" s="189"/>
      <c r="H49" s="180">
        <v>300</v>
      </c>
    </row>
    <row r="50" spans="2:8" ht="32.25" thickBot="1" x14ac:dyDescent="0.25">
      <c r="B50" s="52" t="s">
        <v>431</v>
      </c>
      <c r="C50" s="19" t="s">
        <v>116</v>
      </c>
      <c r="D50" s="19" t="s">
        <v>76</v>
      </c>
      <c r="E50" s="19" t="s">
        <v>433</v>
      </c>
      <c r="F50" s="20">
        <v>42001</v>
      </c>
      <c r="G50" s="20"/>
      <c r="H50" s="20">
        <v>300</v>
      </c>
    </row>
    <row r="51" spans="2:8" ht="48" thickBot="1" x14ac:dyDescent="0.25">
      <c r="B51" s="52" t="s">
        <v>432</v>
      </c>
      <c r="C51" s="19" t="s">
        <v>116</v>
      </c>
      <c r="D51" s="19" t="s">
        <v>76</v>
      </c>
      <c r="E51" s="19" t="s">
        <v>433</v>
      </c>
      <c r="F51" s="20">
        <v>4200199900</v>
      </c>
      <c r="G51" s="20"/>
      <c r="H51" s="20">
        <v>300</v>
      </c>
    </row>
    <row r="52" spans="2:8" ht="32.25" thickBot="1" x14ac:dyDescent="0.25">
      <c r="B52" s="52" t="s">
        <v>13</v>
      </c>
      <c r="C52" s="19" t="s">
        <v>116</v>
      </c>
      <c r="D52" s="19" t="s">
        <v>76</v>
      </c>
      <c r="E52" s="19" t="s">
        <v>433</v>
      </c>
      <c r="F52" s="20">
        <v>4200199900</v>
      </c>
      <c r="G52" s="20">
        <v>244</v>
      </c>
      <c r="H52" s="20">
        <v>300</v>
      </c>
    </row>
    <row r="53" spans="2:8" ht="16.5" thickBot="1" x14ac:dyDescent="0.25">
      <c r="B53" s="174" t="s">
        <v>496</v>
      </c>
      <c r="C53" s="190" t="s">
        <v>116</v>
      </c>
      <c r="D53" s="190" t="s">
        <v>76</v>
      </c>
      <c r="E53" s="190" t="s">
        <v>433</v>
      </c>
      <c r="F53" s="189">
        <v>8830020000</v>
      </c>
      <c r="G53" s="189"/>
      <c r="H53" s="189">
        <v>100</v>
      </c>
    </row>
    <row r="54" spans="2:8" ht="32.25" thickBot="1" x14ac:dyDescent="0.25">
      <c r="B54" s="39" t="s">
        <v>207</v>
      </c>
      <c r="C54" s="19" t="s">
        <v>116</v>
      </c>
      <c r="D54" s="19" t="s">
        <v>76</v>
      </c>
      <c r="E54" s="19" t="s">
        <v>433</v>
      </c>
      <c r="F54" s="3">
        <v>8830020000</v>
      </c>
      <c r="G54" s="20">
        <v>244</v>
      </c>
      <c r="H54" s="20">
        <v>100</v>
      </c>
    </row>
    <row r="55" spans="2:8" ht="16.5" thickBot="1" x14ac:dyDescent="0.25">
      <c r="B55" s="178" t="s">
        <v>20</v>
      </c>
      <c r="C55" s="175" t="s">
        <v>116</v>
      </c>
      <c r="D55" s="175" t="s">
        <v>76</v>
      </c>
      <c r="E55" s="175">
        <v>13</v>
      </c>
      <c r="F55" s="180">
        <v>99</v>
      </c>
      <c r="G55" s="176"/>
      <c r="H55" s="180">
        <v>234.9</v>
      </c>
    </row>
    <row r="56" spans="2:8" ht="142.5" thickBot="1" x14ac:dyDescent="0.25">
      <c r="B56" s="163" t="s">
        <v>21</v>
      </c>
      <c r="C56" s="19" t="s">
        <v>116</v>
      </c>
      <c r="D56" s="19" t="s">
        <v>76</v>
      </c>
      <c r="E56" s="7">
        <v>13</v>
      </c>
      <c r="F56" s="3">
        <v>9980077730</v>
      </c>
      <c r="G56" s="2"/>
      <c r="H56" s="3">
        <v>234.9</v>
      </c>
    </row>
    <row r="57" spans="2:8" ht="32.25" thickBot="1" x14ac:dyDescent="0.25">
      <c r="B57" s="39" t="s">
        <v>13</v>
      </c>
      <c r="C57" s="19" t="s">
        <v>116</v>
      </c>
      <c r="D57" s="19" t="s">
        <v>76</v>
      </c>
      <c r="E57" s="7">
        <v>13</v>
      </c>
      <c r="F57" s="3">
        <v>9980077730</v>
      </c>
      <c r="G57" s="3">
        <v>244</v>
      </c>
      <c r="H57" s="3">
        <v>234.9</v>
      </c>
    </row>
    <row r="58" spans="2:8" ht="16.5" thickBot="1" x14ac:dyDescent="0.25">
      <c r="B58" s="178" t="s">
        <v>364</v>
      </c>
      <c r="C58" s="175" t="s">
        <v>116</v>
      </c>
      <c r="D58" s="175" t="s">
        <v>117</v>
      </c>
      <c r="E58" s="190"/>
      <c r="F58" s="189"/>
      <c r="G58" s="189"/>
      <c r="H58" s="191">
        <v>2027.8</v>
      </c>
    </row>
    <row r="59" spans="2:8" ht="32.25" thickBot="1" x14ac:dyDescent="0.25">
      <c r="B59" s="39" t="s">
        <v>365</v>
      </c>
      <c r="C59" s="19" t="s">
        <v>116</v>
      </c>
      <c r="D59" s="19" t="s">
        <v>117</v>
      </c>
      <c r="E59" s="7" t="s">
        <v>111</v>
      </c>
      <c r="F59" s="3"/>
      <c r="G59" s="3"/>
      <c r="H59" s="3">
        <v>2027.8</v>
      </c>
    </row>
    <row r="60" spans="2:8" ht="48" thickBot="1" x14ac:dyDescent="0.25">
      <c r="B60" s="39" t="s">
        <v>69</v>
      </c>
      <c r="C60" s="19" t="s">
        <v>116</v>
      </c>
      <c r="D60" s="19" t="s">
        <v>117</v>
      </c>
      <c r="E60" s="7" t="s">
        <v>111</v>
      </c>
      <c r="F60" s="20">
        <v>9980051180</v>
      </c>
      <c r="G60" s="3"/>
      <c r="H60" s="3">
        <v>2027.8</v>
      </c>
    </row>
    <row r="61" spans="2:8" ht="16.5" thickBot="1" x14ac:dyDescent="0.25">
      <c r="B61" s="39" t="s">
        <v>362</v>
      </c>
      <c r="C61" s="19" t="s">
        <v>116</v>
      </c>
      <c r="D61" s="19" t="s">
        <v>117</v>
      </c>
      <c r="E61" s="7" t="s">
        <v>111</v>
      </c>
      <c r="F61" s="20">
        <v>9980051180</v>
      </c>
      <c r="G61" s="3">
        <v>530</v>
      </c>
      <c r="H61" s="3">
        <v>2027.8</v>
      </c>
    </row>
    <row r="62" spans="2:8" ht="16.5" thickBot="1" x14ac:dyDescent="0.25">
      <c r="B62" s="178" t="s">
        <v>23</v>
      </c>
      <c r="C62" s="175" t="s">
        <v>116</v>
      </c>
      <c r="D62" s="192" t="s">
        <v>73</v>
      </c>
      <c r="E62" s="175"/>
      <c r="F62" s="189"/>
      <c r="G62" s="189"/>
      <c r="H62" s="189">
        <f>SUM(H63+H68)</f>
        <v>44306.408000000003</v>
      </c>
    </row>
    <row r="63" spans="2:8" ht="16.5" thickBot="1" x14ac:dyDescent="0.25">
      <c r="B63" s="178" t="s">
        <v>361</v>
      </c>
      <c r="C63" s="190" t="s">
        <v>116</v>
      </c>
      <c r="D63" s="196" t="s">
        <v>73</v>
      </c>
      <c r="E63" s="190" t="s">
        <v>112</v>
      </c>
      <c r="F63" s="189"/>
      <c r="G63" s="189"/>
      <c r="H63" s="189">
        <f>SUM(H64+H66)</f>
        <v>43767.9</v>
      </c>
    </row>
    <row r="64" spans="2:8" ht="16.5" thickBot="1" x14ac:dyDescent="0.25">
      <c r="B64" s="161" t="s">
        <v>362</v>
      </c>
      <c r="C64" s="19" t="s">
        <v>116</v>
      </c>
      <c r="D64" s="90" t="s">
        <v>73</v>
      </c>
      <c r="E64" s="19" t="s">
        <v>112</v>
      </c>
      <c r="F64" s="157">
        <v>1530022260</v>
      </c>
      <c r="G64" s="3"/>
      <c r="H64" s="3">
        <v>13467.9</v>
      </c>
    </row>
    <row r="65" spans="2:8" ht="16.5" thickBot="1" x14ac:dyDescent="0.25">
      <c r="B65" s="161" t="s">
        <v>455</v>
      </c>
      <c r="C65" s="19" t="s">
        <v>116</v>
      </c>
      <c r="D65" s="90" t="s">
        <v>73</v>
      </c>
      <c r="E65" s="19" t="s">
        <v>112</v>
      </c>
      <c r="F65" s="157">
        <v>1530022260</v>
      </c>
      <c r="G65" s="3">
        <v>540</v>
      </c>
      <c r="H65" s="3">
        <v>13467.9</v>
      </c>
    </row>
    <row r="66" spans="2:8" ht="32.25" thickBot="1" x14ac:dyDescent="0.25">
      <c r="B66" s="178" t="s">
        <v>606</v>
      </c>
      <c r="C66" s="190" t="s">
        <v>116</v>
      </c>
      <c r="D66" s="196" t="s">
        <v>73</v>
      </c>
      <c r="E66" s="190" t="s">
        <v>112</v>
      </c>
      <c r="F66" s="200" t="s">
        <v>607</v>
      </c>
      <c r="G66" s="189"/>
      <c r="H66" s="189">
        <v>30300</v>
      </c>
    </row>
    <row r="67" spans="2:8" ht="16.5" thickBot="1" x14ac:dyDescent="0.25">
      <c r="B67" s="362" t="s">
        <v>455</v>
      </c>
      <c r="C67" s="19" t="s">
        <v>116</v>
      </c>
      <c r="D67" s="90" t="s">
        <v>73</v>
      </c>
      <c r="E67" s="19" t="s">
        <v>112</v>
      </c>
      <c r="F67" s="204" t="s">
        <v>607</v>
      </c>
      <c r="G67" s="3">
        <v>540</v>
      </c>
      <c r="H67" s="3">
        <v>30300</v>
      </c>
    </row>
    <row r="68" spans="2:8" ht="32.25" thickBot="1" x14ac:dyDescent="0.25">
      <c r="B68" s="174" t="s">
        <v>498</v>
      </c>
      <c r="C68" s="190" t="s">
        <v>116</v>
      </c>
      <c r="D68" s="196" t="s">
        <v>73</v>
      </c>
      <c r="E68" s="190" t="s">
        <v>499</v>
      </c>
      <c r="F68" s="200"/>
      <c r="G68" s="189"/>
      <c r="H68" s="189">
        <v>538.50800000000004</v>
      </c>
    </row>
    <row r="69" spans="2:8" ht="78.75" customHeight="1" thickBot="1" x14ac:dyDescent="0.25">
      <c r="B69" s="161" t="s">
        <v>500</v>
      </c>
      <c r="C69" s="19" t="s">
        <v>116</v>
      </c>
      <c r="D69" s="90" t="s">
        <v>73</v>
      </c>
      <c r="E69" s="19" t="s">
        <v>499</v>
      </c>
      <c r="F69" s="157">
        <v>9980040002</v>
      </c>
      <c r="G69" s="3">
        <v>245</v>
      </c>
      <c r="H69" s="3">
        <v>538.50800000000004</v>
      </c>
    </row>
    <row r="70" spans="2:8" ht="32.25" hidden="1" thickBot="1" x14ac:dyDescent="0.25">
      <c r="B70" s="178" t="s">
        <v>24</v>
      </c>
      <c r="C70" s="175" t="s">
        <v>116</v>
      </c>
      <c r="D70" s="175" t="s">
        <v>74</v>
      </c>
      <c r="E70" s="175"/>
      <c r="F70" s="176"/>
      <c r="G70" s="176"/>
      <c r="H70" s="180">
        <f>SUM(H71+H73)</f>
        <v>0</v>
      </c>
    </row>
    <row r="71" spans="2:8" ht="32.25" hidden="1" thickBot="1" x14ac:dyDescent="0.25">
      <c r="B71" s="197" t="s">
        <v>501</v>
      </c>
      <c r="C71" s="194" t="s">
        <v>116</v>
      </c>
      <c r="D71" s="194" t="s">
        <v>74</v>
      </c>
      <c r="E71" s="194" t="s">
        <v>111</v>
      </c>
      <c r="F71" s="201" t="s">
        <v>502</v>
      </c>
      <c r="G71" s="202"/>
      <c r="H71" s="201"/>
    </row>
    <row r="72" spans="2:8" ht="48" hidden="1" thickBot="1" x14ac:dyDescent="0.25">
      <c r="B72" s="161" t="s">
        <v>456</v>
      </c>
      <c r="C72" s="15" t="s">
        <v>116</v>
      </c>
      <c r="D72" s="15" t="s">
        <v>74</v>
      </c>
      <c r="E72" s="15" t="s">
        <v>111</v>
      </c>
      <c r="F72" s="20" t="s">
        <v>502</v>
      </c>
      <c r="G72" s="20">
        <v>244</v>
      </c>
      <c r="H72" s="20"/>
    </row>
    <row r="73" spans="2:8" ht="16.5" hidden="1" thickBot="1" x14ac:dyDescent="0.25">
      <c r="B73" s="162" t="s">
        <v>366</v>
      </c>
      <c r="C73" s="15" t="s">
        <v>116</v>
      </c>
      <c r="D73" s="8" t="s">
        <v>74</v>
      </c>
      <c r="E73" s="8" t="s">
        <v>111</v>
      </c>
      <c r="F73" s="1"/>
      <c r="G73" s="1"/>
      <c r="H73" s="1"/>
    </row>
    <row r="74" spans="2:8" ht="16.5" hidden="1" thickBot="1" x14ac:dyDescent="0.25">
      <c r="B74" s="161" t="s">
        <v>362</v>
      </c>
      <c r="C74" s="19" t="s">
        <v>116</v>
      </c>
      <c r="D74" s="7" t="s">
        <v>74</v>
      </c>
      <c r="E74" s="7" t="s">
        <v>111</v>
      </c>
      <c r="F74" s="3">
        <v>1640115200</v>
      </c>
      <c r="G74" s="3"/>
      <c r="H74" s="3"/>
    </row>
    <row r="75" spans="2:8" ht="19.5" hidden="1" customHeight="1" thickBot="1" x14ac:dyDescent="0.25">
      <c r="B75" s="161" t="s">
        <v>363</v>
      </c>
      <c r="C75" s="19" t="s">
        <v>116</v>
      </c>
      <c r="D75" s="7" t="s">
        <v>74</v>
      </c>
      <c r="E75" s="7" t="s">
        <v>111</v>
      </c>
      <c r="F75" s="3">
        <v>1640115200</v>
      </c>
      <c r="G75" s="3">
        <v>540</v>
      </c>
      <c r="H75" s="3"/>
    </row>
    <row r="76" spans="2:8" ht="24" customHeight="1" thickBot="1" x14ac:dyDescent="0.25">
      <c r="B76" s="178" t="s">
        <v>25</v>
      </c>
      <c r="C76" s="175" t="s">
        <v>116</v>
      </c>
      <c r="D76" s="192" t="s">
        <v>75</v>
      </c>
      <c r="E76" s="179"/>
      <c r="F76" s="176"/>
      <c r="G76" s="176"/>
      <c r="H76" s="191">
        <f>SUM(H84+H87+H77)</f>
        <v>6946</v>
      </c>
    </row>
    <row r="77" spans="2:8" ht="32.25" thickBot="1" x14ac:dyDescent="0.25">
      <c r="B77" s="178" t="s">
        <v>66</v>
      </c>
      <c r="C77" s="175" t="s">
        <v>116</v>
      </c>
      <c r="D77" s="192" t="s">
        <v>75</v>
      </c>
      <c r="E77" s="190" t="s">
        <v>111</v>
      </c>
      <c r="F77" s="176"/>
      <c r="G77" s="176"/>
      <c r="H77" s="191">
        <f>SUM(H78:H83)</f>
        <v>6458</v>
      </c>
    </row>
    <row r="78" spans="2:8" ht="16.5" thickBot="1" x14ac:dyDescent="0.25">
      <c r="B78" s="52" t="s">
        <v>541</v>
      </c>
      <c r="C78" s="19" t="s">
        <v>116</v>
      </c>
      <c r="D78" s="19" t="s">
        <v>75</v>
      </c>
      <c r="E78" s="19" t="s">
        <v>111</v>
      </c>
      <c r="F78" s="300" t="s">
        <v>228</v>
      </c>
      <c r="G78" s="300">
        <v>611</v>
      </c>
      <c r="H78" s="3">
        <v>2909</v>
      </c>
    </row>
    <row r="79" spans="2:8" ht="32.25" thickBot="1" x14ac:dyDescent="0.25">
      <c r="B79" s="52" t="s">
        <v>540</v>
      </c>
      <c r="C79" s="19" t="s">
        <v>116</v>
      </c>
      <c r="D79" s="19" t="s">
        <v>75</v>
      </c>
      <c r="E79" s="19" t="s">
        <v>111</v>
      </c>
      <c r="F79" s="300" t="s">
        <v>538</v>
      </c>
      <c r="G79" s="300">
        <v>611</v>
      </c>
      <c r="H79" s="3">
        <v>3474.0479999999998</v>
      </c>
    </row>
    <row r="80" spans="2:8" ht="32.25" thickBot="1" x14ac:dyDescent="0.25">
      <c r="B80" s="52" t="s">
        <v>540</v>
      </c>
      <c r="C80" s="19" t="s">
        <v>116</v>
      </c>
      <c r="D80" s="19" t="s">
        <v>75</v>
      </c>
      <c r="E80" s="19" t="s">
        <v>111</v>
      </c>
      <c r="F80" s="300" t="s">
        <v>538</v>
      </c>
      <c r="G80" s="300">
        <v>613</v>
      </c>
      <c r="H80" s="3">
        <v>21</v>
      </c>
    </row>
    <row r="81" spans="2:8" ht="32.25" thickBot="1" x14ac:dyDescent="0.25">
      <c r="B81" s="52" t="s">
        <v>540</v>
      </c>
      <c r="C81" s="19" t="s">
        <v>116</v>
      </c>
      <c r="D81" s="19" t="s">
        <v>75</v>
      </c>
      <c r="E81" s="19" t="s">
        <v>111</v>
      </c>
      <c r="F81" s="300" t="s">
        <v>538</v>
      </c>
      <c r="G81" s="300">
        <v>623</v>
      </c>
      <c r="H81" s="3">
        <v>21</v>
      </c>
    </row>
    <row r="82" spans="2:8" ht="32.25" thickBot="1" x14ac:dyDescent="0.25">
      <c r="B82" s="52" t="s">
        <v>540</v>
      </c>
      <c r="C82" s="19" t="s">
        <v>116</v>
      </c>
      <c r="D82" s="19" t="s">
        <v>75</v>
      </c>
      <c r="E82" s="19" t="s">
        <v>111</v>
      </c>
      <c r="F82" s="300" t="s">
        <v>538</v>
      </c>
      <c r="G82" s="300">
        <v>633</v>
      </c>
      <c r="H82" s="3">
        <v>21</v>
      </c>
    </row>
    <row r="83" spans="2:8" ht="32.25" thickBot="1" x14ac:dyDescent="0.25">
      <c r="B83" s="52" t="s">
        <v>540</v>
      </c>
      <c r="C83" s="19" t="s">
        <v>116</v>
      </c>
      <c r="D83" s="19" t="s">
        <v>75</v>
      </c>
      <c r="E83" s="19" t="s">
        <v>111</v>
      </c>
      <c r="F83" s="300" t="s">
        <v>538</v>
      </c>
      <c r="G83" s="300">
        <v>813</v>
      </c>
      <c r="H83" s="3">
        <v>11.952</v>
      </c>
    </row>
    <row r="84" spans="2:8" ht="32.25" thickBot="1" x14ac:dyDescent="0.25">
      <c r="B84" s="178" t="s">
        <v>26</v>
      </c>
      <c r="C84" s="175" t="s">
        <v>116</v>
      </c>
      <c r="D84" s="175" t="s">
        <v>75</v>
      </c>
      <c r="E84" s="175" t="s">
        <v>75</v>
      </c>
      <c r="F84" s="176"/>
      <c r="G84" s="176"/>
      <c r="H84" s="180">
        <v>100</v>
      </c>
    </row>
    <row r="85" spans="2:8" ht="32.25" thickBot="1" x14ac:dyDescent="0.25">
      <c r="B85" s="5" t="s">
        <v>27</v>
      </c>
      <c r="C85" s="19" t="s">
        <v>116</v>
      </c>
      <c r="D85" s="7" t="s">
        <v>75</v>
      </c>
      <c r="E85" s="7" t="s">
        <v>75</v>
      </c>
      <c r="F85" s="3">
        <v>3310199000</v>
      </c>
      <c r="G85" s="2"/>
      <c r="H85" s="3">
        <v>100</v>
      </c>
    </row>
    <row r="86" spans="2:8" ht="32.25" thickBot="1" x14ac:dyDescent="0.25">
      <c r="B86" s="39" t="s">
        <v>13</v>
      </c>
      <c r="C86" s="19" t="s">
        <v>116</v>
      </c>
      <c r="D86" s="7" t="s">
        <v>75</v>
      </c>
      <c r="E86" s="7" t="s">
        <v>75</v>
      </c>
      <c r="F86" s="3">
        <v>3310199000</v>
      </c>
      <c r="G86" s="3">
        <v>244</v>
      </c>
      <c r="H86" s="3">
        <v>100</v>
      </c>
    </row>
    <row r="87" spans="2:8" ht="16.5" thickBot="1" x14ac:dyDescent="0.25">
      <c r="B87" s="178" t="s">
        <v>28</v>
      </c>
      <c r="C87" s="175" t="s">
        <v>116</v>
      </c>
      <c r="D87" s="175" t="s">
        <v>75</v>
      </c>
      <c r="E87" s="175" t="s">
        <v>112</v>
      </c>
      <c r="F87" s="176"/>
      <c r="G87" s="176"/>
      <c r="H87" s="180">
        <f>SUM(H88:H88)</f>
        <v>388</v>
      </c>
    </row>
    <row r="88" spans="2:8" ht="79.5" thickBot="1" x14ac:dyDescent="0.25">
      <c r="B88" s="163" t="s">
        <v>29</v>
      </c>
      <c r="C88" s="15" t="s">
        <v>116</v>
      </c>
      <c r="D88" s="8" t="s">
        <v>75</v>
      </c>
      <c r="E88" s="8" t="s">
        <v>112</v>
      </c>
      <c r="F88" s="1">
        <v>9980077740</v>
      </c>
      <c r="G88" s="2"/>
      <c r="H88" s="1">
        <f>SUM(H89:H91)</f>
        <v>388</v>
      </c>
    </row>
    <row r="89" spans="2:8" ht="48" thickBot="1" x14ac:dyDescent="0.25">
      <c r="B89" s="5" t="s">
        <v>9</v>
      </c>
      <c r="C89" s="19" t="s">
        <v>116</v>
      </c>
      <c r="D89" s="7" t="s">
        <v>75</v>
      </c>
      <c r="E89" s="7" t="s">
        <v>112</v>
      </c>
      <c r="F89" s="3">
        <v>9980077740</v>
      </c>
      <c r="G89" s="3">
        <v>121</v>
      </c>
      <c r="H89" s="3">
        <v>254</v>
      </c>
    </row>
    <row r="90" spans="2:8" ht="63.75" thickBot="1" x14ac:dyDescent="0.25">
      <c r="B90" s="39" t="s">
        <v>10</v>
      </c>
      <c r="C90" s="19" t="s">
        <v>116</v>
      </c>
      <c r="D90" s="7" t="s">
        <v>75</v>
      </c>
      <c r="E90" s="7" t="s">
        <v>112</v>
      </c>
      <c r="F90" s="3">
        <v>9980077740</v>
      </c>
      <c r="G90" s="3">
        <v>129</v>
      </c>
      <c r="H90" s="3">
        <v>77</v>
      </c>
    </row>
    <row r="91" spans="2:8" ht="32.25" thickBot="1" x14ac:dyDescent="0.25">
      <c r="B91" s="39" t="s">
        <v>13</v>
      </c>
      <c r="C91" s="19" t="s">
        <v>116</v>
      </c>
      <c r="D91" s="7" t="s">
        <v>75</v>
      </c>
      <c r="E91" s="7" t="s">
        <v>112</v>
      </c>
      <c r="F91" s="3">
        <v>9980077740</v>
      </c>
      <c r="G91" s="3">
        <v>244</v>
      </c>
      <c r="H91" s="3">
        <v>57</v>
      </c>
    </row>
    <row r="92" spans="2:8" ht="63.75" thickBot="1" x14ac:dyDescent="0.25">
      <c r="B92" s="178" t="s">
        <v>634</v>
      </c>
      <c r="C92" s="175" t="s">
        <v>116</v>
      </c>
      <c r="D92" s="175" t="s">
        <v>172</v>
      </c>
      <c r="E92" s="175" t="s">
        <v>76</v>
      </c>
      <c r="F92" s="240" t="s">
        <v>635</v>
      </c>
      <c r="G92" s="180"/>
      <c r="H92" s="180">
        <v>233</v>
      </c>
    </row>
    <row r="93" spans="2:8" ht="48" thickBot="1" x14ac:dyDescent="0.3">
      <c r="B93" s="371" t="s">
        <v>636</v>
      </c>
      <c r="C93" s="19" t="s">
        <v>116</v>
      </c>
      <c r="D93" s="7" t="s">
        <v>172</v>
      </c>
      <c r="E93" s="7" t="s">
        <v>76</v>
      </c>
      <c r="F93" s="204" t="s">
        <v>635</v>
      </c>
      <c r="G93" s="3">
        <v>414</v>
      </c>
      <c r="H93" s="3">
        <v>233</v>
      </c>
    </row>
    <row r="94" spans="2:8" ht="16.5" thickBot="1" x14ac:dyDescent="0.25">
      <c r="B94" s="178" t="s">
        <v>31</v>
      </c>
      <c r="C94" s="175" t="s">
        <v>116</v>
      </c>
      <c r="D94" s="175">
        <v>10</v>
      </c>
      <c r="E94" s="179"/>
      <c r="F94" s="176"/>
      <c r="G94" s="176"/>
      <c r="H94" s="205">
        <f>SUM(H95+H98)</f>
        <v>7280.8</v>
      </c>
    </row>
    <row r="95" spans="2:8" ht="16.5" thickBot="1" x14ac:dyDescent="0.25">
      <c r="B95" s="178" t="s">
        <v>32</v>
      </c>
      <c r="C95" s="175" t="s">
        <v>116</v>
      </c>
      <c r="D95" s="175">
        <v>10</v>
      </c>
      <c r="E95" s="175" t="s">
        <v>76</v>
      </c>
      <c r="F95" s="176"/>
      <c r="G95" s="176"/>
      <c r="H95" s="180">
        <v>600</v>
      </c>
    </row>
    <row r="96" spans="2:8" ht="32.25" thickBot="1" x14ac:dyDescent="0.25">
      <c r="B96" s="163" t="s">
        <v>33</v>
      </c>
      <c r="C96" s="15" t="s">
        <v>116</v>
      </c>
      <c r="D96" s="8">
        <v>10</v>
      </c>
      <c r="E96" s="8" t="s">
        <v>76</v>
      </c>
      <c r="F96" s="1">
        <v>2210728960</v>
      </c>
      <c r="G96" s="2"/>
      <c r="H96" s="1">
        <v>600</v>
      </c>
    </row>
    <row r="97" spans="2:8" ht="32.25" thickBot="1" x14ac:dyDescent="0.25">
      <c r="B97" s="5" t="s">
        <v>34</v>
      </c>
      <c r="C97" s="19" t="s">
        <v>116</v>
      </c>
      <c r="D97" s="7">
        <v>10</v>
      </c>
      <c r="E97" s="7" t="s">
        <v>76</v>
      </c>
      <c r="F97" s="3">
        <v>2210728960</v>
      </c>
      <c r="G97" s="3">
        <v>312</v>
      </c>
      <c r="H97" s="3">
        <v>600</v>
      </c>
    </row>
    <row r="98" spans="2:8" ht="16.5" thickBot="1" x14ac:dyDescent="0.25">
      <c r="B98" s="178" t="s">
        <v>35</v>
      </c>
      <c r="C98" s="175" t="s">
        <v>116</v>
      </c>
      <c r="D98" s="175">
        <v>10</v>
      </c>
      <c r="E98" s="175" t="s">
        <v>73</v>
      </c>
      <c r="F98" s="176"/>
      <c r="G98" s="176"/>
      <c r="H98" s="180">
        <f>SUM(H99+H103+H101)</f>
        <v>6680.8</v>
      </c>
    </row>
    <row r="99" spans="2:8" ht="48" thickBot="1" x14ac:dyDescent="0.25">
      <c r="B99" s="178" t="s">
        <v>36</v>
      </c>
      <c r="C99" s="175" t="s">
        <v>116</v>
      </c>
      <c r="D99" s="175">
        <v>10</v>
      </c>
      <c r="E99" s="175" t="s">
        <v>73</v>
      </c>
      <c r="F99" s="180">
        <v>2230781520</v>
      </c>
      <c r="G99" s="176"/>
      <c r="H99" s="180">
        <v>3732</v>
      </c>
    </row>
    <row r="100" spans="2:8" ht="32.25" thickBot="1" x14ac:dyDescent="0.25">
      <c r="B100" s="5" t="s">
        <v>34</v>
      </c>
      <c r="C100" s="19" t="s">
        <v>116</v>
      </c>
      <c r="D100" s="7">
        <v>10</v>
      </c>
      <c r="E100" s="7" t="s">
        <v>73</v>
      </c>
      <c r="F100" s="3">
        <v>2230781520</v>
      </c>
      <c r="G100" s="3">
        <v>313</v>
      </c>
      <c r="H100" s="3">
        <v>3732</v>
      </c>
    </row>
    <row r="101" spans="2:8" ht="63.75" thickBot="1" x14ac:dyDescent="0.25">
      <c r="B101" s="259" t="s">
        <v>629</v>
      </c>
      <c r="C101" s="190" t="s">
        <v>116</v>
      </c>
      <c r="D101" s="190" t="s">
        <v>258</v>
      </c>
      <c r="E101" s="190" t="s">
        <v>73</v>
      </c>
      <c r="F101" s="189">
        <v>2230781530</v>
      </c>
      <c r="G101" s="189"/>
      <c r="H101" s="189">
        <v>100</v>
      </c>
    </row>
    <row r="102" spans="2:8" ht="32.25" thickBot="1" x14ac:dyDescent="0.25">
      <c r="B102" s="363" t="s">
        <v>34</v>
      </c>
      <c r="C102" s="19" t="s">
        <v>116</v>
      </c>
      <c r="D102" s="7" t="s">
        <v>258</v>
      </c>
      <c r="E102" s="7" t="s">
        <v>73</v>
      </c>
      <c r="F102" s="20">
        <v>2230781530</v>
      </c>
      <c r="G102" s="3">
        <v>313</v>
      </c>
      <c r="H102" s="3">
        <v>100</v>
      </c>
    </row>
    <row r="103" spans="2:8" ht="79.5" thickBot="1" x14ac:dyDescent="0.25">
      <c r="B103" s="178" t="s">
        <v>37</v>
      </c>
      <c r="C103" s="175" t="s">
        <v>116</v>
      </c>
      <c r="D103" s="175">
        <v>10</v>
      </c>
      <c r="E103" s="175" t="s">
        <v>73</v>
      </c>
      <c r="F103" s="180"/>
      <c r="G103" s="176"/>
      <c r="H103" s="180">
        <f>SUM(H104:H105)</f>
        <v>2848.8</v>
      </c>
    </row>
    <row r="104" spans="2:8" ht="32.25" thickBot="1" x14ac:dyDescent="0.25">
      <c r="B104" s="5" t="s">
        <v>34</v>
      </c>
      <c r="C104" s="19" t="s">
        <v>116</v>
      </c>
      <c r="D104" s="7">
        <v>10</v>
      </c>
      <c r="E104" s="7" t="s">
        <v>73</v>
      </c>
      <c r="F104" s="3" t="s">
        <v>492</v>
      </c>
      <c r="G104" s="3">
        <v>412</v>
      </c>
      <c r="H104" s="16">
        <v>2706.36</v>
      </c>
    </row>
    <row r="105" spans="2:8" ht="32.25" thickBot="1" x14ac:dyDescent="0.25">
      <c r="B105" s="5" t="s">
        <v>34</v>
      </c>
      <c r="C105" s="19" t="s">
        <v>116</v>
      </c>
      <c r="D105" s="7">
        <v>10</v>
      </c>
      <c r="E105" s="7" t="s">
        <v>73</v>
      </c>
      <c r="F105" s="3">
        <v>2250040820</v>
      </c>
      <c r="G105" s="3">
        <v>412</v>
      </c>
      <c r="H105" s="3">
        <v>142.44</v>
      </c>
    </row>
    <row r="106" spans="2:8" ht="15.75" customHeight="1" thickBot="1" x14ac:dyDescent="0.25">
      <c r="B106" s="178" t="s">
        <v>38</v>
      </c>
      <c r="C106" s="175" t="s">
        <v>116</v>
      </c>
      <c r="D106" s="175">
        <v>11</v>
      </c>
      <c r="E106" s="179"/>
      <c r="F106" s="176"/>
      <c r="G106" s="176"/>
      <c r="H106" s="180"/>
    </row>
    <row r="107" spans="2:8" ht="16.5" hidden="1" thickBot="1" x14ac:dyDescent="0.25">
      <c r="B107" s="14" t="s">
        <v>39</v>
      </c>
      <c r="C107" s="19" t="s">
        <v>116</v>
      </c>
      <c r="D107" s="19">
        <v>11</v>
      </c>
      <c r="E107" s="19" t="s">
        <v>74</v>
      </c>
      <c r="F107" s="17"/>
      <c r="G107" s="17"/>
      <c r="H107" s="20"/>
    </row>
    <row r="108" spans="2:8" ht="32.25" hidden="1" thickBot="1" x14ac:dyDescent="0.25">
      <c r="B108" s="14" t="s">
        <v>40</v>
      </c>
      <c r="C108" s="19" t="s">
        <v>116</v>
      </c>
      <c r="D108" s="19">
        <v>11</v>
      </c>
      <c r="E108" s="19" t="s">
        <v>74</v>
      </c>
      <c r="F108" s="20">
        <v>2460120000</v>
      </c>
      <c r="G108" s="17"/>
      <c r="H108" s="20"/>
    </row>
    <row r="109" spans="2:8" ht="32.25" hidden="1" thickBot="1" x14ac:dyDescent="0.25">
      <c r="B109" s="21" t="s">
        <v>13</v>
      </c>
      <c r="C109" s="19" t="s">
        <v>116</v>
      </c>
      <c r="D109" s="19">
        <v>11</v>
      </c>
      <c r="E109" s="19" t="s">
        <v>74</v>
      </c>
      <c r="F109" s="20">
        <v>2460120000</v>
      </c>
      <c r="G109" s="20">
        <v>244</v>
      </c>
      <c r="H109" s="20"/>
    </row>
    <row r="110" spans="2:8" ht="32.25" thickBot="1" x14ac:dyDescent="0.25">
      <c r="B110" s="178" t="s">
        <v>41</v>
      </c>
      <c r="C110" s="175" t="s">
        <v>116</v>
      </c>
      <c r="D110" s="192">
        <v>12</v>
      </c>
      <c r="E110" s="179"/>
      <c r="F110" s="176"/>
      <c r="G110" s="176"/>
      <c r="H110" s="191">
        <v>3742</v>
      </c>
    </row>
    <row r="111" spans="2:8" ht="16.5" thickBot="1" x14ac:dyDescent="0.25">
      <c r="B111" s="14" t="s">
        <v>42</v>
      </c>
      <c r="C111" s="15" t="s">
        <v>116</v>
      </c>
      <c r="D111" s="15">
        <v>12</v>
      </c>
      <c r="E111" s="15" t="s">
        <v>117</v>
      </c>
      <c r="F111" s="16">
        <v>2520200190</v>
      </c>
      <c r="G111" s="206"/>
      <c r="H111" s="16">
        <v>3742</v>
      </c>
    </row>
    <row r="112" spans="2:8" ht="32.25" thickBot="1" x14ac:dyDescent="0.25">
      <c r="B112" s="18" t="s">
        <v>43</v>
      </c>
      <c r="C112" s="19" t="s">
        <v>116</v>
      </c>
      <c r="D112" s="19">
        <v>12</v>
      </c>
      <c r="E112" s="19" t="s">
        <v>117</v>
      </c>
      <c r="F112" s="20">
        <v>2520200190</v>
      </c>
      <c r="G112" s="20">
        <v>611</v>
      </c>
      <c r="H112" s="20">
        <v>3742</v>
      </c>
    </row>
    <row r="113" spans="2:8" ht="48" thickBot="1" x14ac:dyDescent="0.25">
      <c r="B113" s="178" t="s">
        <v>44</v>
      </c>
      <c r="C113" s="175" t="s">
        <v>116</v>
      </c>
      <c r="D113" s="175">
        <v>13</v>
      </c>
      <c r="E113" s="179"/>
      <c r="F113" s="176"/>
      <c r="G113" s="176"/>
      <c r="H113" s="180">
        <v>47</v>
      </c>
    </row>
    <row r="114" spans="2:8" ht="16.5" thickBot="1" x14ac:dyDescent="0.25">
      <c r="B114" s="14" t="s">
        <v>45</v>
      </c>
      <c r="C114" s="15" t="s">
        <v>116</v>
      </c>
      <c r="D114" s="15">
        <v>13</v>
      </c>
      <c r="E114" s="15" t="s">
        <v>76</v>
      </c>
      <c r="F114" s="16">
        <v>2610227880</v>
      </c>
      <c r="G114" s="17"/>
      <c r="H114" s="16">
        <v>47</v>
      </c>
    </row>
    <row r="115" spans="2:8" ht="32.25" thickBot="1" x14ac:dyDescent="0.25">
      <c r="B115" s="18" t="s">
        <v>46</v>
      </c>
      <c r="C115" s="19" t="s">
        <v>116</v>
      </c>
      <c r="D115" s="19">
        <v>13</v>
      </c>
      <c r="E115" s="19" t="s">
        <v>76</v>
      </c>
      <c r="F115" s="20">
        <v>2610227880</v>
      </c>
      <c r="G115" s="20">
        <v>730</v>
      </c>
      <c r="H115" s="20">
        <v>47</v>
      </c>
    </row>
    <row r="116" spans="2:8" ht="26.25" customHeight="1" thickBot="1" x14ac:dyDescent="0.25">
      <c r="B116" s="18" t="s">
        <v>560</v>
      </c>
      <c r="C116" s="19" t="s">
        <v>116</v>
      </c>
      <c r="D116" s="19" t="s">
        <v>373</v>
      </c>
      <c r="E116" s="19"/>
      <c r="F116" s="20"/>
      <c r="G116" s="20"/>
      <c r="H116" s="20">
        <v>49646</v>
      </c>
    </row>
    <row r="117" spans="2:8" ht="33" customHeight="1" thickBot="1" x14ac:dyDescent="0.25">
      <c r="B117" s="172" t="s">
        <v>561</v>
      </c>
      <c r="C117" s="8" t="s">
        <v>116</v>
      </c>
      <c r="D117" s="8">
        <v>14</v>
      </c>
      <c r="E117" s="8" t="s">
        <v>76</v>
      </c>
      <c r="F117" s="1">
        <v>2610160020</v>
      </c>
      <c r="G117" s="1">
        <v>511</v>
      </c>
      <c r="H117" s="1">
        <v>49646</v>
      </c>
    </row>
    <row r="118" spans="2:8" ht="48" thickBot="1" x14ac:dyDescent="0.25">
      <c r="B118" s="178" t="s">
        <v>115</v>
      </c>
      <c r="C118" s="192" t="s">
        <v>113</v>
      </c>
      <c r="D118" s="192" t="s">
        <v>76</v>
      </c>
      <c r="E118" s="192" t="s">
        <v>114</v>
      </c>
      <c r="F118" s="191">
        <v>9980020000</v>
      </c>
      <c r="G118" s="176"/>
      <c r="H118" s="191">
        <f>SUM(H119:H123)</f>
        <v>4756</v>
      </c>
    </row>
    <row r="119" spans="2:8" ht="48" thickBot="1" x14ac:dyDescent="0.25">
      <c r="B119" s="5" t="s">
        <v>9</v>
      </c>
      <c r="C119" s="19" t="s">
        <v>113</v>
      </c>
      <c r="D119" s="19" t="s">
        <v>76</v>
      </c>
      <c r="E119" s="19" t="s">
        <v>114</v>
      </c>
      <c r="F119" s="3">
        <v>9980020000</v>
      </c>
      <c r="G119" s="3">
        <v>121</v>
      </c>
      <c r="H119" s="3">
        <v>3000</v>
      </c>
    </row>
    <row r="120" spans="2:8" ht="63.75" thickBot="1" x14ac:dyDescent="0.25">
      <c r="B120" s="39" t="s">
        <v>10</v>
      </c>
      <c r="C120" s="19" t="s">
        <v>113</v>
      </c>
      <c r="D120" s="19" t="s">
        <v>76</v>
      </c>
      <c r="E120" s="19" t="s">
        <v>114</v>
      </c>
      <c r="F120" s="3">
        <v>9980020000</v>
      </c>
      <c r="G120" s="3">
        <v>129</v>
      </c>
      <c r="H120" s="3">
        <v>906</v>
      </c>
    </row>
    <row r="121" spans="2:8" ht="32.25" thickBot="1" x14ac:dyDescent="0.25">
      <c r="B121" s="39" t="s">
        <v>13</v>
      </c>
      <c r="C121" s="19" t="s">
        <v>113</v>
      </c>
      <c r="D121" s="19" t="s">
        <v>76</v>
      </c>
      <c r="E121" s="19" t="s">
        <v>114</v>
      </c>
      <c r="F121" s="3">
        <v>9980020000</v>
      </c>
      <c r="G121" s="3">
        <v>244</v>
      </c>
      <c r="H121" s="3">
        <v>685</v>
      </c>
    </row>
    <row r="122" spans="2:8" ht="16.5" thickBot="1" x14ac:dyDescent="0.25">
      <c r="B122" s="39" t="s">
        <v>562</v>
      </c>
      <c r="C122" s="19" t="s">
        <v>113</v>
      </c>
      <c r="D122" s="19" t="s">
        <v>76</v>
      </c>
      <c r="E122" s="19" t="s">
        <v>114</v>
      </c>
      <c r="F122" s="3">
        <v>9980020000</v>
      </c>
      <c r="G122" s="3">
        <v>247</v>
      </c>
      <c r="H122" s="3">
        <v>155</v>
      </c>
    </row>
    <row r="123" spans="2:8" ht="16.5" thickBot="1" x14ac:dyDescent="0.25">
      <c r="B123" s="5" t="s">
        <v>48</v>
      </c>
      <c r="C123" s="19" t="s">
        <v>113</v>
      </c>
      <c r="D123" s="19" t="s">
        <v>76</v>
      </c>
      <c r="E123" s="19" t="s">
        <v>114</v>
      </c>
      <c r="F123" s="3">
        <v>9980020000</v>
      </c>
      <c r="G123" s="3">
        <v>850</v>
      </c>
      <c r="H123" s="3">
        <v>10</v>
      </c>
    </row>
    <row r="124" spans="2:8" ht="48" thickBot="1" x14ac:dyDescent="0.25">
      <c r="B124" s="178" t="s">
        <v>22</v>
      </c>
      <c r="C124" s="175" t="s">
        <v>71</v>
      </c>
      <c r="D124" s="175" t="s">
        <v>111</v>
      </c>
      <c r="E124" s="175"/>
      <c r="F124" s="189"/>
      <c r="G124" s="180"/>
      <c r="H124" s="207">
        <f>SUM(H125)</f>
        <v>6063</v>
      </c>
    </row>
    <row r="125" spans="2:8" ht="63.75" thickBot="1" x14ac:dyDescent="0.25">
      <c r="B125" s="9" t="s">
        <v>49</v>
      </c>
      <c r="C125" s="8" t="s">
        <v>71</v>
      </c>
      <c r="D125" s="8" t="s">
        <v>111</v>
      </c>
      <c r="E125" s="8" t="s">
        <v>258</v>
      </c>
      <c r="F125" s="8">
        <v>740120000</v>
      </c>
      <c r="G125" s="8"/>
      <c r="H125" s="34">
        <f>SUM(H126:H130)</f>
        <v>6063</v>
      </c>
    </row>
    <row r="126" spans="2:8" ht="48" thickBot="1" x14ac:dyDescent="0.25">
      <c r="B126" s="10" t="s">
        <v>30</v>
      </c>
      <c r="C126" s="7" t="s">
        <v>71</v>
      </c>
      <c r="D126" s="7" t="s">
        <v>111</v>
      </c>
      <c r="E126" s="7" t="s">
        <v>258</v>
      </c>
      <c r="F126" s="7">
        <v>740120000</v>
      </c>
      <c r="G126" s="7">
        <v>111</v>
      </c>
      <c r="H126" s="144">
        <v>4250</v>
      </c>
    </row>
    <row r="127" spans="2:8" ht="16.5" thickBot="1" x14ac:dyDescent="0.25">
      <c r="B127" s="39" t="s">
        <v>369</v>
      </c>
      <c r="C127" s="7" t="s">
        <v>71</v>
      </c>
      <c r="D127" s="7" t="s">
        <v>111</v>
      </c>
      <c r="E127" s="7" t="s">
        <v>258</v>
      </c>
      <c r="F127" s="7">
        <v>740120000</v>
      </c>
      <c r="G127" s="7" t="s">
        <v>122</v>
      </c>
      <c r="H127" s="144">
        <v>30</v>
      </c>
    </row>
    <row r="128" spans="2:8" ht="63.75" thickBot="1" x14ac:dyDescent="0.25">
      <c r="B128" s="160" t="s">
        <v>10</v>
      </c>
      <c r="C128" s="7" t="s">
        <v>71</v>
      </c>
      <c r="D128" s="7" t="s">
        <v>111</v>
      </c>
      <c r="E128" s="7" t="s">
        <v>258</v>
      </c>
      <c r="F128" s="3">
        <v>740120000</v>
      </c>
      <c r="G128" s="3">
        <v>119</v>
      </c>
      <c r="H128" s="3">
        <v>1284</v>
      </c>
    </row>
    <row r="129" spans="2:8" ht="32.25" thickBot="1" x14ac:dyDescent="0.25">
      <c r="B129" s="39" t="s">
        <v>13</v>
      </c>
      <c r="C129" s="7" t="s">
        <v>71</v>
      </c>
      <c r="D129" s="7" t="s">
        <v>111</v>
      </c>
      <c r="E129" s="7" t="s">
        <v>258</v>
      </c>
      <c r="F129" s="3">
        <v>740120000</v>
      </c>
      <c r="G129" s="3">
        <v>244</v>
      </c>
      <c r="H129" s="3">
        <v>496</v>
      </c>
    </row>
    <row r="130" spans="2:8" ht="16.5" thickBot="1" x14ac:dyDescent="0.25">
      <c r="B130" s="5" t="s">
        <v>48</v>
      </c>
      <c r="C130" s="7" t="s">
        <v>71</v>
      </c>
      <c r="D130" s="7" t="s">
        <v>111</v>
      </c>
      <c r="E130" s="7" t="s">
        <v>258</v>
      </c>
      <c r="F130" s="3">
        <v>740120000</v>
      </c>
      <c r="G130" s="3">
        <v>850</v>
      </c>
      <c r="H130" s="3">
        <v>3</v>
      </c>
    </row>
    <row r="131" spans="2:8" ht="16.5" thickBot="1" x14ac:dyDescent="0.25">
      <c r="B131" s="178" t="s">
        <v>23</v>
      </c>
      <c r="C131" s="175" t="s">
        <v>72</v>
      </c>
      <c r="D131" s="175" t="s">
        <v>73</v>
      </c>
      <c r="E131" s="175"/>
      <c r="F131" s="175"/>
      <c r="G131" s="175"/>
      <c r="H131" s="207">
        <f>SUM(H133)</f>
        <v>2071</v>
      </c>
    </row>
    <row r="132" spans="2:8" ht="16.5" thickBot="1" x14ac:dyDescent="0.25">
      <c r="B132" s="163" t="s">
        <v>50</v>
      </c>
      <c r="C132" s="8" t="s">
        <v>72</v>
      </c>
      <c r="D132" s="8" t="s">
        <v>73</v>
      </c>
      <c r="E132" s="8" t="s">
        <v>74</v>
      </c>
      <c r="F132" s="8"/>
      <c r="G132" s="8"/>
      <c r="H132" s="34">
        <f>SUM(H133)</f>
        <v>2071</v>
      </c>
    </row>
    <row r="133" spans="2:8" ht="16.5" thickBot="1" x14ac:dyDescent="0.25">
      <c r="B133" s="163" t="s">
        <v>51</v>
      </c>
      <c r="C133" s="8" t="s">
        <v>72</v>
      </c>
      <c r="D133" s="8" t="s">
        <v>73</v>
      </c>
      <c r="E133" s="8" t="s">
        <v>74</v>
      </c>
      <c r="F133" s="8">
        <v>1410211000</v>
      </c>
      <c r="G133" s="8"/>
      <c r="H133" s="34">
        <f>SUM(H134+H135+H136+H137)</f>
        <v>2071</v>
      </c>
    </row>
    <row r="134" spans="2:8" ht="48" thickBot="1" x14ac:dyDescent="0.25">
      <c r="B134" s="39" t="s">
        <v>9</v>
      </c>
      <c r="C134" s="7" t="s">
        <v>72</v>
      </c>
      <c r="D134" s="7" t="s">
        <v>73</v>
      </c>
      <c r="E134" s="7" t="s">
        <v>74</v>
      </c>
      <c r="F134" s="7">
        <v>1410211000</v>
      </c>
      <c r="G134" s="7">
        <v>121</v>
      </c>
      <c r="H134" s="144">
        <v>1270</v>
      </c>
    </row>
    <row r="135" spans="2:8" ht="63.75" thickBot="1" x14ac:dyDescent="0.25">
      <c r="B135" s="39" t="s">
        <v>10</v>
      </c>
      <c r="C135" s="7" t="s">
        <v>72</v>
      </c>
      <c r="D135" s="7" t="s">
        <v>73</v>
      </c>
      <c r="E135" s="7" t="s">
        <v>74</v>
      </c>
      <c r="F135" s="7">
        <v>1410211000</v>
      </c>
      <c r="G135" s="7">
        <v>129</v>
      </c>
      <c r="H135" s="144">
        <v>384</v>
      </c>
    </row>
    <row r="136" spans="2:8" ht="32.25" thickBot="1" x14ac:dyDescent="0.25">
      <c r="B136" s="39" t="s">
        <v>13</v>
      </c>
      <c r="C136" s="7" t="s">
        <v>72</v>
      </c>
      <c r="D136" s="7" t="s">
        <v>73</v>
      </c>
      <c r="E136" s="7" t="s">
        <v>74</v>
      </c>
      <c r="F136" s="7">
        <v>1410211000</v>
      </c>
      <c r="G136" s="7">
        <v>244</v>
      </c>
      <c r="H136" s="144">
        <v>414</v>
      </c>
    </row>
    <row r="137" spans="2:8" ht="16.5" thickBot="1" x14ac:dyDescent="0.25">
      <c r="B137" s="5" t="s">
        <v>48</v>
      </c>
      <c r="C137" s="7" t="s">
        <v>72</v>
      </c>
      <c r="D137" s="7" t="s">
        <v>73</v>
      </c>
      <c r="E137" s="7" t="s">
        <v>74</v>
      </c>
      <c r="F137" s="7">
        <v>1410211000</v>
      </c>
      <c r="G137" s="7">
        <v>850</v>
      </c>
      <c r="H137" s="144">
        <v>3</v>
      </c>
    </row>
    <row r="138" spans="2:8" ht="16.5" thickBot="1" x14ac:dyDescent="0.25">
      <c r="B138" s="178" t="s">
        <v>25</v>
      </c>
      <c r="C138" s="175" t="s">
        <v>178</v>
      </c>
      <c r="D138" s="175" t="s">
        <v>75</v>
      </c>
      <c r="E138" s="175"/>
      <c r="F138" s="175"/>
      <c r="G138" s="175"/>
      <c r="H138" s="177">
        <f>SUM(H139+H446+H854+H861)</f>
        <v>646971.52300000004</v>
      </c>
    </row>
    <row r="139" spans="2:8" ht="16.5" thickBot="1" x14ac:dyDescent="0.25">
      <c r="B139" s="178" t="s">
        <v>52</v>
      </c>
      <c r="C139" s="175" t="s">
        <v>178</v>
      </c>
      <c r="D139" s="175" t="s">
        <v>75</v>
      </c>
      <c r="E139" s="175"/>
      <c r="F139" s="175"/>
      <c r="G139" s="175"/>
      <c r="H139" s="177">
        <f>SUM(H140+H157+H174+H190+H206+H222+H238+H254+H270+H286+H302+H318+H334+H350+H366+H382+H398+H414+H430)</f>
        <v>163639.70000000001</v>
      </c>
    </row>
    <row r="140" spans="2:8" ht="16.5" thickBot="1" x14ac:dyDescent="0.25">
      <c r="B140" s="208" t="s">
        <v>53</v>
      </c>
      <c r="C140" s="209" t="s">
        <v>77</v>
      </c>
      <c r="D140" s="209"/>
      <c r="E140" s="209"/>
      <c r="F140" s="209"/>
      <c r="G140" s="209"/>
      <c r="H140" s="228">
        <f>SUM(H141+H153)</f>
        <v>16186.7</v>
      </c>
    </row>
    <row r="141" spans="2:8" ht="16.5" thickBot="1" x14ac:dyDescent="0.25">
      <c r="B141" s="163" t="s">
        <v>52</v>
      </c>
      <c r="C141" s="15" t="s">
        <v>77</v>
      </c>
      <c r="D141" s="15" t="s">
        <v>75</v>
      </c>
      <c r="E141" s="15" t="s">
        <v>76</v>
      </c>
      <c r="F141" s="15"/>
      <c r="G141" s="15"/>
      <c r="H141" s="229">
        <f>SUM(H142+H148)</f>
        <v>15906.7</v>
      </c>
    </row>
    <row r="142" spans="2:8" ht="48" thickBot="1" x14ac:dyDescent="0.25">
      <c r="B142" s="163" t="s">
        <v>54</v>
      </c>
      <c r="C142" s="8" t="s">
        <v>77</v>
      </c>
      <c r="D142" s="8" t="s">
        <v>75</v>
      </c>
      <c r="E142" s="8" t="s">
        <v>76</v>
      </c>
      <c r="F142" s="11">
        <v>1910101590</v>
      </c>
      <c r="G142" s="8"/>
      <c r="H142" s="84">
        <f>SUM(H147+H145+H146+H144+H143)</f>
        <v>6868.7</v>
      </c>
    </row>
    <row r="143" spans="2:8" ht="48" thickBot="1" x14ac:dyDescent="0.25">
      <c r="B143" s="5" t="s">
        <v>30</v>
      </c>
      <c r="C143" s="7" t="s">
        <v>77</v>
      </c>
      <c r="D143" s="7" t="s">
        <v>75</v>
      </c>
      <c r="E143" s="7" t="s">
        <v>76</v>
      </c>
      <c r="F143" s="45">
        <v>1910101590</v>
      </c>
      <c r="G143" s="7">
        <v>111</v>
      </c>
      <c r="H143" s="7" t="s">
        <v>692</v>
      </c>
    </row>
    <row r="144" spans="2:8" ht="63.75" thickBot="1" x14ac:dyDescent="0.25">
      <c r="B144" s="160" t="s">
        <v>10</v>
      </c>
      <c r="C144" s="7" t="s">
        <v>77</v>
      </c>
      <c r="D144" s="7" t="s">
        <v>75</v>
      </c>
      <c r="E144" s="7" t="s">
        <v>76</v>
      </c>
      <c r="F144" s="45">
        <v>1910101590</v>
      </c>
      <c r="G144" s="7">
        <v>119</v>
      </c>
      <c r="H144" s="7" t="s">
        <v>693</v>
      </c>
    </row>
    <row r="145" spans="2:8" ht="32.25" thickBot="1" x14ac:dyDescent="0.25">
      <c r="B145" s="39" t="s">
        <v>13</v>
      </c>
      <c r="C145" s="7" t="s">
        <v>77</v>
      </c>
      <c r="D145" s="7" t="s">
        <v>75</v>
      </c>
      <c r="E145" s="7" t="s">
        <v>76</v>
      </c>
      <c r="F145" s="45">
        <v>1910101590</v>
      </c>
      <c r="G145" s="7">
        <v>244</v>
      </c>
      <c r="H145" s="7" t="s">
        <v>694</v>
      </c>
    </row>
    <row r="146" spans="2:8" ht="16.5" thickBot="1" x14ac:dyDescent="0.25">
      <c r="B146" s="39" t="s">
        <v>562</v>
      </c>
      <c r="C146" s="7" t="s">
        <v>77</v>
      </c>
      <c r="D146" s="7" t="s">
        <v>75</v>
      </c>
      <c r="E146" s="7" t="s">
        <v>76</v>
      </c>
      <c r="F146" s="45">
        <v>1910101590</v>
      </c>
      <c r="G146" s="7" t="s">
        <v>547</v>
      </c>
      <c r="H146" s="7" t="s">
        <v>641</v>
      </c>
    </row>
    <row r="147" spans="2:8" ht="16.5" thickBot="1" x14ac:dyDescent="0.25">
      <c r="B147" s="161" t="s">
        <v>48</v>
      </c>
      <c r="C147" s="7" t="s">
        <v>77</v>
      </c>
      <c r="D147" s="7" t="s">
        <v>75</v>
      </c>
      <c r="E147" s="7" t="s">
        <v>76</v>
      </c>
      <c r="F147" s="45">
        <v>1910101590</v>
      </c>
      <c r="G147" s="7">
        <v>850</v>
      </c>
      <c r="H147" s="7"/>
    </row>
    <row r="148" spans="2:8" ht="142.5" thickBot="1" x14ac:dyDescent="0.25">
      <c r="B148" s="163" t="s">
        <v>55</v>
      </c>
      <c r="C148" s="8" t="s">
        <v>77</v>
      </c>
      <c r="D148" s="8" t="s">
        <v>75</v>
      </c>
      <c r="E148" s="8" t="s">
        <v>76</v>
      </c>
      <c r="F148" s="11">
        <v>1910106590</v>
      </c>
      <c r="G148" s="8"/>
      <c r="H148" s="34">
        <f>SUM(H149+H151+H152+H150)</f>
        <v>9038</v>
      </c>
    </row>
    <row r="149" spans="2:8" ht="46.5" customHeight="1" thickBot="1" x14ac:dyDescent="0.25">
      <c r="B149" s="161" t="s">
        <v>56</v>
      </c>
      <c r="C149" s="7" t="s">
        <v>77</v>
      </c>
      <c r="D149" s="7" t="s">
        <v>75</v>
      </c>
      <c r="E149" s="7" t="s">
        <v>76</v>
      </c>
      <c r="F149" s="45">
        <v>1910106590</v>
      </c>
      <c r="G149" s="7">
        <v>111</v>
      </c>
      <c r="H149" s="7" t="s">
        <v>617</v>
      </c>
    </row>
    <row r="150" spans="2:8" ht="32.25" hidden="1" thickBot="1" x14ac:dyDescent="0.25">
      <c r="B150" s="161" t="s">
        <v>47</v>
      </c>
      <c r="C150" s="7" t="s">
        <v>77</v>
      </c>
      <c r="D150" s="7" t="s">
        <v>75</v>
      </c>
      <c r="E150" s="7" t="s">
        <v>76</v>
      </c>
      <c r="F150" s="45" t="s">
        <v>374</v>
      </c>
      <c r="G150" s="7" t="s">
        <v>122</v>
      </c>
      <c r="H150" s="7"/>
    </row>
    <row r="151" spans="2:8" ht="63.75" thickBot="1" x14ac:dyDescent="0.25">
      <c r="B151" s="160" t="s">
        <v>10</v>
      </c>
      <c r="C151" s="7" t="s">
        <v>77</v>
      </c>
      <c r="D151" s="7" t="s">
        <v>75</v>
      </c>
      <c r="E151" s="7" t="s">
        <v>76</v>
      </c>
      <c r="F151" s="45">
        <v>1910106590</v>
      </c>
      <c r="G151" s="7">
        <v>119</v>
      </c>
      <c r="H151" s="7" t="s">
        <v>618</v>
      </c>
    </row>
    <row r="152" spans="2:8" ht="32.25" thickBot="1" x14ac:dyDescent="0.25">
      <c r="B152" s="39" t="s">
        <v>13</v>
      </c>
      <c r="C152" s="7" t="s">
        <v>77</v>
      </c>
      <c r="D152" s="7" t="s">
        <v>75</v>
      </c>
      <c r="E152" s="7" t="s">
        <v>76</v>
      </c>
      <c r="F152" s="45">
        <v>1910106590</v>
      </c>
      <c r="G152" s="7">
        <v>244</v>
      </c>
      <c r="H152" s="7" t="s">
        <v>619</v>
      </c>
    </row>
    <row r="153" spans="2:8" ht="16.5" thickBot="1" x14ac:dyDescent="0.25">
      <c r="B153" s="163" t="s">
        <v>31</v>
      </c>
      <c r="C153" s="8" t="s">
        <v>77</v>
      </c>
      <c r="D153" s="8">
        <v>10</v>
      </c>
      <c r="E153" s="8"/>
      <c r="F153" s="8"/>
      <c r="G153" s="8"/>
      <c r="H153" s="8" t="s">
        <v>569</v>
      </c>
    </row>
    <row r="154" spans="2:8" ht="16.5" thickBot="1" x14ac:dyDescent="0.25">
      <c r="B154" s="163" t="s">
        <v>35</v>
      </c>
      <c r="C154" s="8" t="s">
        <v>77</v>
      </c>
      <c r="D154" s="8">
        <v>10</v>
      </c>
      <c r="E154" s="8" t="s">
        <v>73</v>
      </c>
      <c r="F154" s="8"/>
      <c r="G154" s="8"/>
      <c r="H154" s="8" t="s">
        <v>569</v>
      </c>
    </row>
    <row r="155" spans="2:8" ht="48" thickBot="1" x14ac:dyDescent="0.25">
      <c r="B155" s="163" t="s">
        <v>57</v>
      </c>
      <c r="C155" s="8" t="s">
        <v>77</v>
      </c>
      <c r="D155" s="8">
        <v>10</v>
      </c>
      <c r="E155" s="8" t="s">
        <v>73</v>
      </c>
      <c r="F155" s="8">
        <v>2230171540</v>
      </c>
      <c r="G155" s="8"/>
      <c r="H155" s="8" t="s">
        <v>569</v>
      </c>
    </row>
    <row r="156" spans="2:8" ht="32.25" thickBot="1" x14ac:dyDescent="0.25">
      <c r="B156" s="5" t="s">
        <v>34</v>
      </c>
      <c r="C156" s="7" t="s">
        <v>77</v>
      </c>
      <c r="D156" s="7">
        <v>10</v>
      </c>
      <c r="E156" s="7" t="s">
        <v>73</v>
      </c>
      <c r="F156" s="7">
        <v>2230171540</v>
      </c>
      <c r="G156" s="7">
        <v>313</v>
      </c>
      <c r="H156" s="7" t="s">
        <v>569</v>
      </c>
    </row>
    <row r="157" spans="2:8" ht="16.5" thickBot="1" x14ac:dyDescent="0.25">
      <c r="B157" s="208" t="s">
        <v>58</v>
      </c>
      <c r="C157" s="209" t="s">
        <v>78</v>
      </c>
      <c r="D157" s="209"/>
      <c r="E157" s="209"/>
      <c r="F157" s="209"/>
      <c r="G157" s="209"/>
      <c r="H157" s="210">
        <f>SUM(H158+H170)</f>
        <v>9787.5</v>
      </c>
    </row>
    <row r="158" spans="2:8" ht="16.5" thickBot="1" x14ac:dyDescent="0.25">
      <c r="B158" s="163" t="s">
        <v>52</v>
      </c>
      <c r="C158" s="15" t="s">
        <v>78</v>
      </c>
      <c r="D158" s="15" t="s">
        <v>75</v>
      </c>
      <c r="E158" s="15" t="s">
        <v>76</v>
      </c>
      <c r="F158" s="15"/>
      <c r="G158" s="15"/>
      <c r="H158" s="35">
        <f>SUM(H159+H165)</f>
        <v>9647.5</v>
      </c>
    </row>
    <row r="159" spans="2:8" ht="48" thickBot="1" x14ac:dyDescent="0.25">
      <c r="B159" s="163" t="s">
        <v>59</v>
      </c>
      <c r="C159" s="8" t="s">
        <v>78</v>
      </c>
      <c r="D159" s="8" t="s">
        <v>75</v>
      </c>
      <c r="E159" s="8" t="s">
        <v>76</v>
      </c>
      <c r="F159" s="11">
        <v>1910101590</v>
      </c>
      <c r="G159" s="8"/>
      <c r="H159" s="34">
        <f>SUM(H164+H163+H162+H161+H160)</f>
        <v>3944.5</v>
      </c>
    </row>
    <row r="160" spans="2:8" ht="48" thickBot="1" x14ac:dyDescent="0.25">
      <c r="B160" s="161" t="s">
        <v>30</v>
      </c>
      <c r="C160" s="7" t="s">
        <v>78</v>
      </c>
      <c r="D160" s="7" t="s">
        <v>75</v>
      </c>
      <c r="E160" s="7" t="s">
        <v>76</v>
      </c>
      <c r="F160" s="45">
        <v>1910101590</v>
      </c>
      <c r="G160" s="7">
        <v>111</v>
      </c>
      <c r="H160" s="7" t="s">
        <v>695</v>
      </c>
    </row>
    <row r="161" spans="2:8" ht="63.75" thickBot="1" x14ac:dyDescent="0.25">
      <c r="B161" s="160" t="s">
        <v>10</v>
      </c>
      <c r="C161" s="7" t="s">
        <v>78</v>
      </c>
      <c r="D161" s="7" t="s">
        <v>75</v>
      </c>
      <c r="E161" s="7" t="s">
        <v>76</v>
      </c>
      <c r="F161" s="45">
        <v>1910101590</v>
      </c>
      <c r="G161" s="7">
        <v>119</v>
      </c>
      <c r="H161" s="7" t="s">
        <v>696</v>
      </c>
    </row>
    <row r="162" spans="2:8" ht="32.25" thickBot="1" x14ac:dyDescent="0.25">
      <c r="B162" s="39" t="s">
        <v>13</v>
      </c>
      <c r="C162" s="7" t="s">
        <v>78</v>
      </c>
      <c r="D162" s="7" t="s">
        <v>75</v>
      </c>
      <c r="E162" s="7" t="s">
        <v>76</v>
      </c>
      <c r="F162" s="45">
        <v>1910101590</v>
      </c>
      <c r="G162" s="7">
        <v>244</v>
      </c>
      <c r="H162" s="7" t="s">
        <v>697</v>
      </c>
    </row>
    <row r="163" spans="2:8" ht="16.5" thickBot="1" x14ac:dyDescent="0.25">
      <c r="B163" s="39" t="s">
        <v>562</v>
      </c>
      <c r="C163" s="7" t="s">
        <v>78</v>
      </c>
      <c r="D163" s="7" t="s">
        <v>75</v>
      </c>
      <c r="E163" s="7" t="s">
        <v>76</v>
      </c>
      <c r="F163" s="45">
        <v>1910101590</v>
      </c>
      <c r="G163" s="7" t="s">
        <v>547</v>
      </c>
      <c r="H163" s="7" t="s">
        <v>642</v>
      </c>
    </row>
    <row r="164" spans="2:8" ht="16.5" thickBot="1" x14ac:dyDescent="0.25">
      <c r="B164" s="161" t="s">
        <v>48</v>
      </c>
      <c r="C164" s="7" t="s">
        <v>78</v>
      </c>
      <c r="D164" s="7" t="s">
        <v>75</v>
      </c>
      <c r="E164" s="7" t="s">
        <v>76</v>
      </c>
      <c r="F164" s="45">
        <v>1910101590</v>
      </c>
      <c r="G164" s="7">
        <v>850</v>
      </c>
      <c r="H164" s="7"/>
    </row>
    <row r="165" spans="2:8" ht="142.5" thickBot="1" x14ac:dyDescent="0.25">
      <c r="B165" s="163" t="s">
        <v>55</v>
      </c>
      <c r="C165" s="8" t="s">
        <v>78</v>
      </c>
      <c r="D165" s="8" t="s">
        <v>75</v>
      </c>
      <c r="E165" s="8" t="s">
        <v>76</v>
      </c>
      <c r="F165" s="11">
        <v>1910106590</v>
      </c>
      <c r="G165" s="8"/>
      <c r="H165" s="34">
        <f>SUM(H166+H168+H169+H167)</f>
        <v>5703</v>
      </c>
    </row>
    <row r="166" spans="2:8" ht="47.25" customHeight="1" thickBot="1" x14ac:dyDescent="0.25">
      <c r="B166" s="161" t="s">
        <v>56</v>
      </c>
      <c r="C166" s="7" t="s">
        <v>78</v>
      </c>
      <c r="D166" s="7" t="s">
        <v>75</v>
      </c>
      <c r="E166" s="7" t="s">
        <v>76</v>
      </c>
      <c r="F166" s="45">
        <v>1910106590</v>
      </c>
      <c r="G166" s="7">
        <v>111</v>
      </c>
      <c r="H166" s="7" t="s">
        <v>620</v>
      </c>
    </row>
    <row r="167" spans="2:8" ht="32.25" hidden="1" thickBot="1" x14ac:dyDescent="0.25">
      <c r="B167" s="161" t="s">
        <v>47</v>
      </c>
      <c r="C167" s="7" t="s">
        <v>78</v>
      </c>
      <c r="D167" s="7" t="s">
        <v>75</v>
      </c>
      <c r="E167" s="7" t="s">
        <v>76</v>
      </c>
      <c r="F167" s="45">
        <v>1910106590</v>
      </c>
      <c r="G167" s="7" t="s">
        <v>122</v>
      </c>
      <c r="H167" s="7"/>
    </row>
    <row r="168" spans="2:8" ht="63.75" thickBot="1" x14ac:dyDescent="0.25">
      <c r="B168" s="160" t="s">
        <v>10</v>
      </c>
      <c r="C168" s="7" t="s">
        <v>78</v>
      </c>
      <c r="D168" s="7" t="s">
        <v>75</v>
      </c>
      <c r="E168" s="7" t="s">
        <v>76</v>
      </c>
      <c r="F168" s="45">
        <v>1910106590</v>
      </c>
      <c r="G168" s="7">
        <v>119</v>
      </c>
      <c r="H168" s="7" t="s">
        <v>621</v>
      </c>
    </row>
    <row r="169" spans="2:8" ht="32.25" thickBot="1" x14ac:dyDescent="0.25">
      <c r="B169" s="39" t="s">
        <v>13</v>
      </c>
      <c r="C169" s="7" t="s">
        <v>78</v>
      </c>
      <c r="D169" s="7" t="s">
        <v>75</v>
      </c>
      <c r="E169" s="7" t="s">
        <v>76</v>
      </c>
      <c r="F169" s="45">
        <v>1910106590</v>
      </c>
      <c r="G169" s="7">
        <v>244</v>
      </c>
      <c r="H169" s="7" t="s">
        <v>622</v>
      </c>
    </row>
    <row r="170" spans="2:8" ht="16.5" thickBot="1" x14ac:dyDescent="0.25">
      <c r="B170" s="163" t="s">
        <v>31</v>
      </c>
      <c r="C170" s="8" t="s">
        <v>78</v>
      </c>
      <c r="D170" s="8">
        <v>10</v>
      </c>
      <c r="E170" s="8" t="s">
        <v>73</v>
      </c>
      <c r="F170" s="8"/>
      <c r="G170" s="8"/>
      <c r="H170" s="8" t="s">
        <v>574</v>
      </c>
    </row>
    <row r="171" spans="2:8" ht="16.5" thickBot="1" x14ac:dyDescent="0.25">
      <c r="B171" s="163" t="s">
        <v>35</v>
      </c>
      <c r="C171" s="8" t="s">
        <v>78</v>
      </c>
      <c r="D171" s="8">
        <v>10</v>
      </c>
      <c r="E171" s="8" t="s">
        <v>73</v>
      </c>
      <c r="F171" s="8"/>
      <c r="G171" s="8"/>
      <c r="H171" s="8" t="s">
        <v>574</v>
      </c>
    </row>
    <row r="172" spans="2:8" ht="48" thickBot="1" x14ac:dyDescent="0.25">
      <c r="B172" s="163" t="s">
        <v>57</v>
      </c>
      <c r="C172" s="8" t="s">
        <v>78</v>
      </c>
      <c r="D172" s="8">
        <v>10</v>
      </c>
      <c r="E172" s="8" t="s">
        <v>73</v>
      </c>
      <c r="F172" s="8">
        <v>2230171540</v>
      </c>
      <c r="G172" s="8"/>
      <c r="H172" s="8" t="s">
        <v>574</v>
      </c>
    </row>
    <row r="173" spans="2:8" ht="32.25" thickBot="1" x14ac:dyDescent="0.25">
      <c r="B173" s="5" t="s">
        <v>34</v>
      </c>
      <c r="C173" s="7" t="s">
        <v>78</v>
      </c>
      <c r="D173" s="7">
        <v>10</v>
      </c>
      <c r="E173" s="7" t="s">
        <v>73</v>
      </c>
      <c r="F173" s="7">
        <v>2230171540</v>
      </c>
      <c r="G173" s="7">
        <v>313</v>
      </c>
      <c r="H173" s="7" t="s">
        <v>574</v>
      </c>
    </row>
    <row r="174" spans="2:8" ht="16.5" thickBot="1" x14ac:dyDescent="0.25">
      <c r="B174" s="208" t="s">
        <v>60</v>
      </c>
      <c r="C174" s="209" t="s">
        <v>79</v>
      </c>
      <c r="D174" s="209"/>
      <c r="E174" s="209"/>
      <c r="F174" s="209"/>
      <c r="G174" s="209"/>
      <c r="H174" s="210">
        <f>SUM(H175+H186)</f>
        <v>14334.7</v>
      </c>
    </row>
    <row r="175" spans="2:8" ht="16.5" thickBot="1" x14ac:dyDescent="0.25">
      <c r="B175" s="163" t="s">
        <v>52</v>
      </c>
      <c r="C175" s="15" t="s">
        <v>79</v>
      </c>
      <c r="D175" s="15" t="s">
        <v>75</v>
      </c>
      <c r="E175" s="15" t="s">
        <v>76</v>
      </c>
      <c r="F175" s="15"/>
      <c r="G175" s="15"/>
      <c r="H175" s="35">
        <f>SUM(H176+H182)</f>
        <v>14104.7</v>
      </c>
    </row>
    <row r="176" spans="2:8" ht="48" thickBot="1" x14ac:dyDescent="0.25">
      <c r="B176" s="163" t="s">
        <v>59</v>
      </c>
      <c r="C176" s="8" t="s">
        <v>79</v>
      </c>
      <c r="D176" s="8" t="s">
        <v>75</v>
      </c>
      <c r="E176" s="8" t="s">
        <v>76</v>
      </c>
      <c r="F176" s="11">
        <v>1910101590</v>
      </c>
      <c r="G176" s="8"/>
      <c r="H176" s="34">
        <f>SUM(H177+H178+H179+H180+H181)</f>
        <v>5281.7</v>
      </c>
    </row>
    <row r="177" spans="2:8" ht="48" thickBot="1" x14ac:dyDescent="0.25">
      <c r="B177" s="161" t="s">
        <v>30</v>
      </c>
      <c r="C177" s="7" t="s">
        <v>79</v>
      </c>
      <c r="D177" s="7" t="s">
        <v>75</v>
      </c>
      <c r="E177" s="7" t="s">
        <v>76</v>
      </c>
      <c r="F177" s="45">
        <v>1910101590</v>
      </c>
      <c r="G177" s="7" t="s">
        <v>80</v>
      </c>
      <c r="H177" s="7" t="s">
        <v>698</v>
      </c>
    </row>
    <row r="178" spans="2:8" ht="63.75" thickBot="1" x14ac:dyDescent="0.25">
      <c r="B178" s="160" t="s">
        <v>10</v>
      </c>
      <c r="C178" s="7" t="s">
        <v>79</v>
      </c>
      <c r="D178" s="7" t="s">
        <v>75</v>
      </c>
      <c r="E178" s="7" t="s">
        <v>76</v>
      </c>
      <c r="F178" s="45">
        <v>1910101590</v>
      </c>
      <c r="G178" s="7">
        <v>119</v>
      </c>
      <c r="H178" s="3">
        <v>552.70000000000005</v>
      </c>
    </row>
    <row r="179" spans="2:8" ht="32.25" thickBot="1" x14ac:dyDescent="0.25">
      <c r="B179" s="39" t="s">
        <v>13</v>
      </c>
      <c r="C179" s="7" t="s">
        <v>79</v>
      </c>
      <c r="D179" s="7" t="s">
        <v>75</v>
      </c>
      <c r="E179" s="7" t="s">
        <v>76</v>
      </c>
      <c r="F179" s="45">
        <v>1910101590</v>
      </c>
      <c r="G179" s="7">
        <v>244</v>
      </c>
      <c r="H179" s="3">
        <v>2444</v>
      </c>
    </row>
    <row r="180" spans="2:8" ht="16.5" thickBot="1" x14ac:dyDescent="0.25">
      <c r="B180" s="39" t="s">
        <v>562</v>
      </c>
      <c r="C180" s="7" t="s">
        <v>79</v>
      </c>
      <c r="D180" s="7" t="s">
        <v>75</v>
      </c>
      <c r="E180" s="7" t="s">
        <v>76</v>
      </c>
      <c r="F180" s="45">
        <v>1910101590</v>
      </c>
      <c r="G180" s="7" t="s">
        <v>547</v>
      </c>
      <c r="H180" s="3">
        <v>455</v>
      </c>
    </row>
    <row r="181" spans="2:8" ht="16.5" thickBot="1" x14ac:dyDescent="0.25">
      <c r="B181" s="161" t="s">
        <v>48</v>
      </c>
      <c r="C181" s="7" t="s">
        <v>79</v>
      </c>
      <c r="D181" s="7" t="s">
        <v>75</v>
      </c>
      <c r="E181" s="7" t="s">
        <v>76</v>
      </c>
      <c r="F181" s="45">
        <v>1910101590</v>
      </c>
      <c r="G181" s="7">
        <v>850</v>
      </c>
      <c r="H181" s="3"/>
    </row>
    <row r="182" spans="2:8" ht="142.5" thickBot="1" x14ac:dyDescent="0.25">
      <c r="B182" s="163" t="s">
        <v>55</v>
      </c>
      <c r="C182" s="8" t="s">
        <v>79</v>
      </c>
      <c r="D182" s="8" t="s">
        <v>75</v>
      </c>
      <c r="E182" s="8" t="s">
        <v>76</v>
      </c>
      <c r="F182" s="11">
        <v>1910106590</v>
      </c>
      <c r="G182" s="8"/>
      <c r="H182" s="34">
        <f>SUM(H183+H184+H185)</f>
        <v>8823</v>
      </c>
    </row>
    <row r="183" spans="2:8" ht="48" thickBot="1" x14ac:dyDescent="0.25">
      <c r="B183" s="161" t="s">
        <v>56</v>
      </c>
      <c r="C183" s="7" t="s">
        <v>79</v>
      </c>
      <c r="D183" s="7" t="s">
        <v>75</v>
      </c>
      <c r="E183" s="7" t="s">
        <v>76</v>
      </c>
      <c r="F183" s="45">
        <v>1910106590</v>
      </c>
      <c r="G183" s="7">
        <v>111</v>
      </c>
      <c r="H183" s="3">
        <v>6674</v>
      </c>
    </row>
    <row r="184" spans="2:8" ht="63.75" thickBot="1" x14ac:dyDescent="0.25">
      <c r="B184" s="160" t="s">
        <v>10</v>
      </c>
      <c r="C184" s="7" t="s">
        <v>79</v>
      </c>
      <c r="D184" s="7" t="s">
        <v>75</v>
      </c>
      <c r="E184" s="7" t="s">
        <v>76</v>
      </c>
      <c r="F184" s="45">
        <v>1910106590</v>
      </c>
      <c r="G184" s="7">
        <v>119</v>
      </c>
      <c r="H184" s="3">
        <v>2015</v>
      </c>
    </row>
    <row r="185" spans="2:8" ht="32.25" thickBot="1" x14ac:dyDescent="0.25">
      <c r="B185" s="39" t="s">
        <v>13</v>
      </c>
      <c r="C185" s="7" t="s">
        <v>79</v>
      </c>
      <c r="D185" s="7" t="s">
        <v>75</v>
      </c>
      <c r="E185" s="7" t="s">
        <v>76</v>
      </c>
      <c r="F185" s="45">
        <v>1910106590</v>
      </c>
      <c r="G185" s="7">
        <v>244</v>
      </c>
      <c r="H185" s="3">
        <v>134</v>
      </c>
    </row>
    <row r="186" spans="2:8" ht="16.5" thickBot="1" x14ac:dyDescent="0.25">
      <c r="B186" s="163" t="s">
        <v>31</v>
      </c>
      <c r="C186" s="8" t="s">
        <v>79</v>
      </c>
      <c r="D186" s="8">
        <v>10</v>
      </c>
      <c r="E186" s="8" t="s">
        <v>73</v>
      </c>
      <c r="F186" s="8"/>
      <c r="G186" s="8"/>
      <c r="H186" s="1">
        <v>230</v>
      </c>
    </row>
    <row r="187" spans="2:8" ht="16.5" thickBot="1" x14ac:dyDescent="0.25">
      <c r="B187" s="163" t="s">
        <v>35</v>
      </c>
      <c r="C187" s="8" t="s">
        <v>79</v>
      </c>
      <c r="D187" s="8">
        <v>10</v>
      </c>
      <c r="E187" s="8" t="s">
        <v>73</v>
      </c>
      <c r="F187" s="8"/>
      <c r="G187" s="8"/>
      <c r="H187" s="1">
        <v>230</v>
      </c>
    </row>
    <row r="188" spans="2:8" ht="48" thickBot="1" x14ac:dyDescent="0.25">
      <c r="B188" s="163" t="s">
        <v>57</v>
      </c>
      <c r="C188" s="7" t="s">
        <v>79</v>
      </c>
      <c r="D188" s="7">
        <v>10</v>
      </c>
      <c r="E188" s="7" t="s">
        <v>73</v>
      </c>
      <c r="F188" s="7">
        <v>2230171540</v>
      </c>
      <c r="G188" s="7"/>
      <c r="H188" s="1">
        <v>230</v>
      </c>
    </row>
    <row r="189" spans="2:8" ht="32.25" thickBot="1" x14ac:dyDescent="0.25">
      <c r="B189" s="5" t="s">
        <v>34</v>
      </c>
      <c r="C189" s="7" t="s">
        <v>79</v>
      </c>
      <c r="D189" s="7">
        <v>10</v>
      </c>
      <c r="E189" s="7" t="s">
        <v>73</v>
      </c>
      <c r="F189" s="7">
        <v>2230171540</v>
      </c>
      <c r="G189" s="7">
        <v>313</v>
      </c>
      <c r="H189" s="3">
        <v>230</v>
      </c>
    </row>
    <row r="190" spans="2:8" ht="16.5" thickBot="1" x14ac:dyDescent="0.25">
      <c r="B190" s="208" t="s">
        <v>81</v>
      </c>
      <c r="C190" s="209" t="s">
        <v>82</v>
      </c>
      <c r="D190" s="209"/>
      <c r="E190" s="209"/>
      <c r="F190" s="209"/>
      <c r="G190" s="209"/>
      <c r="H190" s="211">
        <f>SUM(H191+H202)</f>
        <v>10610.9</v>
      </c>
    </row>
    <row r="191" spans="2:8" ht="16.5" thickBot="1" x14ac:dyDescent="0.25">
      <c r="B191" s="163" t="s">
        <v>52</v>
      </c>
      <c r="C191" s="8" t="s">
        <v>82</v>
      </c>
      <c r="D191" s="8" t="s">
        <v>75</v>
      </c>
      <c r="E191" s="8" t="s">
        <v>76</v>
      </c>
      <c r="F191" s="8"/>
      <c r="G191" s="8"/>
      <c r="H191" s="212">
        <f>SUM(H192+H198)</f>
        <v>10420.9</v>
      </c>
    </row>
    <row r="192" spans="2:8" ht="48" thickBot="1" x14ac:dyDescent="0.25">
      <c r="B192" s="163" t="s">
        <v>59</v>
      </c>
      <c r="C192" s="8" t="s">
        <v>82</v>
      </c>
      <c r="D192" s="8" t="s">
        <v>75</v>
      </c>
      <c r="E192" s="8" t="s">
        <v>76</v>
      </c>
      <c r="F192" s="11">
        <v>1910101590</v>
      </c>
      <c r="G192" s="8"/>
      <c r="H192" s="84">
        <f>SUM(H193:H197)</f>
        <v>4492.8999999999996</v>
      </c>
    </row>
    <row r="193" spans="2:8" ht="48" thickBot="1" x14ac:dyDescent="0.25">
      <c r="B193" s="161" t="s">
        <v>30</v>
      </c>
      <c r="C193" s="7" t="s">
        <v>82</v>
      </c>
      <c r="D193" s="7" t="s">
        <v>75</v>
      </c>
      <c r="E193" s="7" t="s">
        <v>76</v>
      </c>
      <c r="F193" s="45">
        <v>1910101590</v>
      </c>
      <c r="G193" s="7" t="s">
        <v>80</v>
      </c>
      <c r="H193" s="3">
        <v>1715</v>
      </c>
    </row>
    <row r="194" spans="2:8" ht="63.75" thickBot="1" x14ac:dyDescent="0.25">
      <c r="B194" s="160" t="s">
        <v>10</v>
      </c>
      <c r="C194" s="7" t="s">
        <v>82</v>
      </c>
      <c r="D194" s="7" t="s">
        <v>75</v>
      </c>
      <c r="E194" s="7" t="s">
        <v>76</v>
      </c>
      <c r="F194" s="45">
        <v>1910101590</v>
      </c>
      <c r="G194" s="7">
        <v>119</v>
      </c>
      <c r="H194" s="3">
        <v>517.9</v>
      </c>
    </row>
    <row r="195" spans="2:8" ht="32.25" thickBot="1" x14ac:dyDescent="0.25">
      <c r="B195" s="39" t="s">
        <v>13</v>
      </c>
      <c r="C195" s="7" t="s">
        <v>82</v>
      </c>
      <c r="D195" s="7" t="s">
        <v>75</v>
      </c>
      <c r="E195" s="7" t="s">
        <v>76</v>
      </c>
      <c r="F195" s="45">
        <v>1910101590</v>
      </c>
      <c r="G195" s="7">
        <v>244</v>
      </c>
      <c r="H195" s="3">
        <v>1992</v>
      </c>
    </row>
    <row r="196" spans="2:8" ht="16.5" thickBot="1" x14ac:dyDescent="0.25">
      <c r="B196" s="39" t="s">
        <v>562</v>
      </c>
      <c r="C196" s="7" t="s">
        <v>82</v>
      </c>
      <c r="D196" s="7" t="s">
        <v>75</v>
      </c>
      <c r="E196" s="7" t="s">
        <v>76</v>
      </c>
      <c r="F196" s="45">
        <v>1910101590</v>
      </c>
      <c r="G196" s="7" t="s">
        <v>547</v>
      </c>
      <c r="H196" s="3">
        <v>268</v>
      </c>
    </row>
    <row r="197" spans="2:8" ht="16.5" thickBot="1" x14ac:dyDescent="0.25">
      <c r="B197" s="161" t="s">
        <v>48</v>
      </c>
      <c r="C197" s="7" t="s">
        <v>82</v>
      </c>
      <c r="D197" s="7" t="s">
        <v>75</v>
      </c>
      <c r="E197" s="7" t="s">
        <v>76</v>
      </c>
      <c r="F197" s="45">
        <v>1910101590</v>
      </c>
      <c r="G197" s="7">
        <v>850</v>
      </c>
      <c r="H197" s="3"/>
    </row>
    <row r="198" spans="2:8" ht="142.5" thickBot="1" x14ac:dyDescent="0.25">
      <c r="B198" s="163" t="s">
        <v>55</v>
      </c>
      <c r="C198" s="8" t="s">
        <v>82</v>
      </c>
      <c r="D198" s="8" t="s">
        <v>75</v>
      </c>
      <c r="E198" s="8" t="s">
        <v>76</v>
      </c>
      <c r="F198" s="11">
        <v>1910106590</v>
      </c>
      <c r="G198" s="8"/>
      <c r="H198" s="34">
        <f>SUM(H199+H200+H201)</f>
        <v>5928</v>
      </c>
    </row>
    <row r="199" spans="2:8" ht="48" thickBot="1" x14ac:dyDescent="0.25">
      <c r="B199" s="161" t="s">
        <v>56</v>
      </c>
      <c r="C199" s="7" t="s">
        <v>82</v>
      </c>
      <c r="D199" s="7" t="s">
        <v>75</v>
      </c>
      <c r="E199" s="7" t="s">
        <v>76</v>
      </c>
      <c r="F199" s="45">
        <v>1910106590</v>
      </c>
      <c r="G199" s="7">
        <v>111</v>
      </c>
      <c r="H199" s="3">
        <v>4456</v>
      </c>
    </row>
    <row r="200" spans="2:8" ht="63.75" thickBot="1" x14ac:dyDescent="0.25">
      <c r="B200" s="160" t="s">
        <v>10</v>
      </c>
      <c r="C200" s="7" t="s">
        <v>82</v>
      </c>
      <c r="D200" s="7" t="s">
        <v>75</v>
      </c>
      <c r="E200" s="7" t="s">
        <v>76</v>
      </c>
      <c r="F200" s="45">
        <v>1910106590</v>
      </c>
      <c r="G200" s="7">
        <v>119</v>
      </c>
      <c r="H200" s="3">
        <v>1345</v>
      </c>
    </row>
    <row r="201" spans="2:8" ht="32.25" thickBot="1" x14ac:dyDescent="0.25">
      <c r="B201" s="39" t="s">
        <v>13</v>
      </c>
      <c r="C201" s="7" t="s">
        <v>82</v>
      </c>
      <c r="D201" s="7" t="s">
        <v>75</v>
      </c>
      <c r="E201" s="7" t="s">
        <v>76</v>
      </c>
      <c r="F201" s="45">
        <v>1910106590</v>
      </c>
      <c r="G201" s="7">
        <v>244</v>
      </c>
      <c r="H201" s="3">
        <v>127</v>
      </c>
    </row>
    <row r="202" spans="2:8" ht="16.5" thickBot="1" x14ac:dyDescent="0.25">
      <c r="B202" s="163" t="s">
        <v>31</v>
      </c>
      <c r="C202" s="8" t="s">
        <v>82</v>
      </c>
      <c r="D202" s="8">
        <v>10</v>
      </c>
      <c r="E202" s="8" t="s">
        <v>73</v>
      </c>
      <c r="F202" s="8"/>
      <c r="G202" s="8"/>
      <c r="H202" s="1">
        <v>190</v>
      </c>
    </row>
    <row r="203" spans="2:8" ht="16.5" thickBot="1" x14ac:dyDescent="0.25">
      <c r="B203" s="163" t="s">
        <v>35</v>
      </c>
      <c r="C203" s="8" t="s">
        <v>82</v>
      </c>
      <c r="D203" s="8">
        <v>10</v>
      </c>
      <c r="E203" s="8" t="s">
        <v>73</v>
      </c>
      <c r="F203" s="8"/>
      <c r="G203" s="8"/>
      <c r="H203" s="1">
        <v>190</v>
      </c>
    </row>
    <row r="204" spans="2:8" ht="48" thickBot="1" x14ac:dyDescent="0.25">
      <c r="B204" s="163" t="s">
        <v>57</v>
      </c>
      <c r="C204" s="8" t="s">
        <v>82</v>
      </c>
      <c r="D204" s="8">
        <v>10</v>
      </c>
      <c r="E204" s="8" t="s">
        <v>73</v>
      </c>
      <c r="F204" s="8">
        <v>2230171540</v>
      </c>
      <c r="G204" s="8"/>
      <c r="H204" s="1">
        <v>190</v>
      </c>
    </row>
    <row r="205" spans="2:8" ht="32.25" thickBot="1" x14ac:dyDescent="0.25">
      <c r="B205" s="5" t="s">
        <v>34</v>
      </c>
      <c r="C205" s="7" t="s">
        <v>82</v>
      </c>
      <c r="D205" s="7">
        <v>10</v>
      </c>
      <c r="E205" s="7" t="s">
        <v>73</v>
      </c>
      <c r="F205" s="7">
        <v>2230171540</v>
      </c>
      <c r="G205" s="7">
        <v>313</v>
      </c>
      <c r="H205" s="3">
        <v>190</v>
      </c>
    </row>
    <row r="206" spans="2:8" ht="16.5" thickBot="1" x14ac:dyDescent="0.25">
      <c r="B206" s="208" t="s">
        <v>83</v>
      </c>
      <c r="C206" s="209" t="s">
        <v>84</v>
      </c>
      <c r="D206" s="209"/>
      <c r="E206" s="209"/>
      <c r="F206" s="209"/>
      <c r="G206" s="209"/>
      <c r="H206" s="210">
        <f>SUM(H207+H218)</f>
        <v>6198.6</v>
      </c>
    </row>
    <row r="207" spans="2:8" ht="16.5" thickBot="1" x14ac:dyDescent="0.25">
      <c r="B207" s="163" t="s">
        <v>52</v>
      </c>
      <c r="C207" s="26" t="s">
        <v>84</v>
      </c>
      <c r="D207" s="26" t="s">
        <v>75</v>
      </c>
      <c r="E207" s="26" t="s">
        <v>76</v>
      </c>
      <c r="F207" s="12"/>
      <c r="G207" s="12"/>
      <c r="H207" s="35">
        <f>SUM(H208+H214)</f>
        <v>6153.6</v>
      </c>
    </row>
    <row r="208" spans="2:8" ht="48" thickBot="1" x14ac:dyDescent="0.25">
      <c r="B208" s="163" t="s">
        <v>59</v>
      </c>
      <c r="C208" s="26" t="s">
        <v>84</v>
      </c>
      <c r="D208" s="8" t="s">
        <v>75</v>
      </c>
      <c r="E208" s="8" t="s">
        <v>76</v>
      </c>
      <c r="F208" s="11">
        <v>1910101590</v>
      </c>
      <c r="G208" s="8"/>
      <c r="H208" s="34">
        <f>SUM(H213+H212+H211+H210+H209)</f>
        <v>3250.6</v>
      </c>
    </row>
    <row r="209" spans="2:8" ht="48" thickBot="1" x14ac:dyDescent="0.25">
      <c r="B209" s="161" t="s">
        <v>30</v>
      </c>
      <c r="C209" s="28" t="s">
        <v>84</v>
      </c>
      <c r="D209" s="7" t="s">
        <v>75</v>
      </c>
      <c r="E209" s="7" t="s">
        <v>76</v>
      </c>
      <c r="F209" s="45">
        <v>1910101590</v>
      </c>
      <c r="G209" s="7" t="s">
        <v>80</v>
      </c>
      <c r="H209" s="3">
        <v>1482</v>
      </c>
    </row>
    <row r="210" spans="2:8" ht="63.75" thickBot="1" x14ac:dyDescent="0.25">
      <c r="B210" s="160" t="s">
        <v>10</v>
      </c>
      <c r="C210" s="28" t="s">
        <v>84</v>
      </c>
      <c r="D210" s="7" t="s">
        <v>75</v>
      </c>
      <c r="E210" s="7" t="s">
        <v>76</v>
      </c>
      <c r="F210" s="45">
        <v>1910101590</v>
      </c>
      <c r="G210" s="7">
        <v>119</v>
      </c>
      <c r="H210" s="3">
        <v>447.6</v>
      </c>
    </row>
    <row r="211" spans="2:8" ht="32.25" thickBot="1" x14ac:dyDescent="0.25">
      <c r="B211" s="39" t="s">
        <v>13</v>
      </c>
      <c r="C211" s="28" t="s">
        <v>84</v>
      </c>
      <c r="D211" s="7" t="s">
        <v>75</v>
      </c>
      <c r="E211" s="7" t="s">
        <v>76</v>
      </c>
      <c r="F211" s="45">
        <v>1910101590</v>
      </c>
      <c r="G211" s="7">
        <v>244</v>
      </c>
      <c r="H211" s="3">
        <v>943</v>
      </c>
    </row>
    <row r="212" spans="2:8" ht="16.5" thickBot="1" x14ac:dyDescent="0.25">
      <c r="B212" s="39" t="s">
        <v>562</v>
      </c>
      <c r="C212" s="28" t="s">
        <v>84</v>
      </c>
      <c r="D212" s="7" t="s">
        <v>75</v>
      </c>
      <c r="E212" s="7" t="s">
        <v>76</v>
      </c>
      <c r="F212" s="45">
        <v>1910101590</v>
      </c>
      <c r="G212" s="7" t="s">
        <v>547</v>
      </c>
      <c r="H212" s="3">
        <v>378</v>
      </c>
    </row>
    <row r="213" spans="2:8" ht="16.5" thickBot="1" x14ac:dyDescent="0.25">
      <c r="B213" s="161" t="s">
        <v>48</v>
      </c>
      <c r="C213" s="28" t="s">
        <v>84</v>
      </c>
      <c r="D213" s="7" t="s">
        <v>75</v>
      </c>
      <c r="E213" s="7" t="s">
        <v>76</v>
      </c>
      <c r="F213" s="45">
        <v>1910101590</v>
      </c>
      <c r="G213" s="7">
        <v>850</v>
      </c>
      <c r="H213" s="3"/>
    </row>
    <row r="214" spans="2:8" ht="142.5" thickBot="1" x14ac:dyDescent="0.25">
      <c r="B214" s="163" t="s">
        <v>55</v>
      </c>
      <c r="C214" s="26" t="s">
        <v>84</v>
      </c>
      <c r="D214" s="8" t="s">
        <v>75</v>
      </c>
      <c r="E214" s="8" t="s">
        <v>76</v>
      </c>
      <c r="F214" s="11">
        <v>1910106590</v>
      </c>
      <c r="G214" s="8"/>
      <c r="H214" s="1">
        <f>SUM(H215:H217)</f>
        <v>2903</v>
      </c>
    </row>
    <row r="215" spans="2:8" ht="48" thickBot="1" x14ac:dyDescent="0.25">
      <c r="B215" s="161" t="s">
        <v>56</v>
      </c>
      <c r="C215" s="28" t="s">
        <v>84</v>
      </c>
      <c r="D215" s="7" t="s">
        <v>75</v>
      </c>
      <c r="E215" s="7" t="s">
        <v>76</v>
      </c>
      <c r="F215" s="45">
        <v>1910106590</v>
      </c>
      <c r="G215" s="7">
        <v>111</v>
      </c>
      <c r="H215" s="3">
        <v>2192</v>
      </c>
    </row>
    <row r="216" spans="2:8" ht="63.75" thickBot="1" x14ac:dyDescent="0.25">
      <c r="B216" s="160" t="s">
        <v>10</v>
      </c>
      <c r="C216" s="28" t="s">
        <v>84</v>
      </c>
      <c r="D216" s="7" t="s">
        <v>75</v>
      </c>
      <c r="E216" s="7" t="s">
        <v>76</v>
      </c>
      <c r="F216" s="45">
        <v>1910106590</v>
      </c>
      <c r="G216" s="7">
        <v>119</v>
      </c>
      <c r="H216" s="3">
        <v>662</v>
      </c>
    </row>
    <row r="217" spans="2:8" ht="32.25" thickBot="1" x14ac:dyDescent="0.25">
      <c r="B217" s="39" t="s">
        <v>13</v>
      </c>
      <c r="C217" s="28" t="s">
        <v>84</v>
      </c>
      <c r="D217" s="7" t="s">
        <v>75</v>
      </c>
      <c r="E217" s="7" t="s">
        <v>76</v>
      </c>
      <c r="F217" s="45">
        <v>1910106590</v>
      </c>
      <c r="G217" s="7">
        <v>244</v>
      </c>
      <c r="H217" s="3">
        <v>49</v>
      </c>
    </row>
    <row r="218" spans="2:8" ht="16.5" thickBot="1" x14ac:dyDescent="0.25">
      <c r="B218" s="163" t="s">
        <v>31</v>
      </c>
      <c r="C218" s="26" t="s">
        <v>84</v>
      </c>
      <c r="D218" s="8">
        <v>10</v>
      </c>
      <c r="E218" s="8"/>
      <c r="F218" s="8"/>
      <c r="G218" s="8"/>
      <c r="H218" s="1">
        <v>45</v>
      </c>
    </row>
    <row r="219" spans="2:8" ht="16.5" thickBot="1" x14ac:dyDescent="0.25">
      <c r="B219" s="163" t="s">
        <v>35</v>
      </c>
      <c r="C219" s="26" t="s">
        <v>84</v>
      </c>
      <c r="D219" s="8">
        <v>10</v>
      </c>
      <c r="E219" s="8" t="s">
        <v>73</v>
      </c>
      <c r="F219" s="8"/>
      <c r="G219" s="8"/>
      <c r="H219" s="1">
        <v>45</v>
      </c>
    </row>
    <row r="220" spans="2:8" ht="48" thickBot="1" x14ac:dyDescent="0.25">
      <c r="B220" s="163" t="s">
        <v>57</v>
      </c>
      <c r="C220" s="26" t="s">
        <v>84</v>
      </c>
      <c r="D220" s="8">
        <v>10</v>
      </c>
      <c r="E220" s="8" t="s">
        <v>73</v>
      </c>
      <c r="F220" s="8">
        <v>2230171540</v>
      </c>
      <c r="G220" s="8"/>
      <c r="H220" s="1">
        <v>45</v>
      </c>
    </row>
    <row r="221" spans="2:8" ht="32.25" thickBot="1" x14ac:dyDescent="0.25">
      <c r="B221" s="5" t="s">
        <v>34</v>
      </c>
      <c r="C221" s="28" t="s">
        <v>84</v>
      </c>
      <c r="D221" s="7">
        <v>10</v>
      </c>
      <c r="E221" s="7" t="s">
        <v>73</v>
      </c>
      <c r="F221" s="7">
        <v>2230171540</v>
      </c>
      <c r="G221" s="7">
        <v>313</v>
      </c>
      <c r="H221" s="3">
        <v>45</v>
      </c>
    </row>
    <row r="222" spans="2:8" ht="16.5" thickBot="1" x14ac:dyDescent="0.25">
      <c r="B222" s="208" t="s">
        <v>85</v>
      </c>
      <c r="C222" s="209" t="s">
        <v>86</v>
      </c>
      <c r="D222" s="209"/>
      <c r="E222" s="209"/>
      <c r="F222" s="209"/>
      <c r="G222" s="209"/>
      <c r="H222" s="210">
        <f>SUM(H223+H234)</f>
        <v>13362.7</v>
      </c>
    </row>
    <row r="223" spans="2:8" ht="16.5" thickBot="1" x14ac:dyDescent="0.25">
      <c r="B223" s="163" t="s">
        <v>52</v>
      </c>
      <c r="C223" s="26" t="s">
        <v>86</v>
      </c>
      <c r="D223" s="8" t="s">
        <v>75</v>
      </c>
      <c r="E223" s="8" t="s">
        <v>76</v>
      </c>
      <c r="F223" s="12"/>
      <c r="G223" s="12"/>
      <c r="H223" s="35">
        <f>SUM(H224+H230)</f>
        <v>13127.7</v>
      </c>
    </row>
    <row r="224" spans="2:8" ht="48" thickBot="1" x14ac:dyDescent="0.25">
      <c r="B224" s="163" t="s">
        <v>59</v>
      </c>
      <c r="C224" s="26" t="s">
        <v>86</v>
      </c>
      <c r="D224" s="8" t="s">
        <v>75</v>
      </c>
      <c r="E224" s="8" t="s">
        <v>76</v>
      </c>
      <c r="F224" s="11">
        <v>1910101590</v>
      </c>
      <c r="G224" s="8"/>
      <c r="H224" s="34">
        <f>SUM(H225+H226+H227+H228+H229)</f>
        <v>5627.7</v>
      </c>
    </row>
    <row r="225" spans="2:8" ht="48" thickBot="1" x14ac:dyDescent="0.25">
      <c r="B225" s="161" t="s">
        <v>30</v>
      </c>
      <c r="C225" s="28" t="s">
        <v>86</v>
      </c>
      <c r="D225" s="7" t="s">
        <v>75</v>
      </c>
      <c r="E225" s="7" t="s">
        <v>76</v>
      </c>
      <c r="F225" s="45">
        <v>1910101590</v>
      </c>
      <c r="G225" s="7" t="s">
        <v>80</v>
      </c>
      <c r="H225" s="3">
        <v>1830</v>
      </c>
    </row>
    <row r="226" spans="2:8" ht="63.75" thickBot="1" x14ac:dyDescent="0.25">
      <c r="B226" s="160" t="s">
        <v>10</v>
      </c>
      <c r="C226" s="28" t="s">
        <v>86</v>
      </c>
      <c r="D226" s="7" t="s">
        <v>75</v>
      </c>
      <c r="E226" s="7" t="s">
        <v>76</v>
      </c>
      <c r="F226" s="45">
        <v>1910101590</v>
      </c>
      <c r="G226" s="7">
        <v>119</v>
      </c>
      <c r="H226" s="3">
        <v>552.70000000000005</v>
      </c>
    </row>
    <row r="227" spans="2:8" ht="32.25" thickBot="1" x14ac:dyDescent="0.25">
      <c r="B227" s="39" t="s">
        <v>13</v>
      </c>
      <c r="C227" s="28" t="s">
        <v>86</v>
      </c>
      <c r="D227" s="7" t="s">
        <v>75</v>
      </c>
      <c r="E227" s="7" t="s">
        <v>76</v>
      </c>
      <c r="F227" s="45">
        <v>1910101590</v>
      </c>
      <c r="G227" s="7">
        <v>244</v>
      </c>
      <c r="H227" s="3">
        <v>2903</v>
      </c>
    </row>
    <row r="228" spans="2:8" ht="16.5" thickBot="1" x14ac:dyDescent="0.25">
      <c r="B228" s="39" t="s">
        <v>562</v>
      </c>
      <c r="C228" s="28" t="s">
        <v>86</v>
      </c>
      <c r="D228" s="7" t="s">
        <v>75</v>
      </c>
      <c r="E228" s="7" t="s">
        <v>76</v>
      </c>
      <c r="F228" s="45">
        <v>1910101590</v>
      </c>
      <c r="G228" s="7" t="s">
        <v>547</v>
      </c>
      <c r="H228" s="3">
        <v>342</v>
      </c>
    </row>
    <row r="229" spans="2:8" ht="16.5" thickBot="1" x14ac:dyDescent="0.25">
      <c r="B229" s="161" t="s">
        <v>48</v>
      </c>
      <c r="C229" s="28" t="s">
        <v>86</v>
      </c>
      <c r="D229" s="7" t="s">
        <v>75</v>
      </c>
      <c r="E229" s="7" t="s">
        <v>76</v>
      </c>
      <c r="F229" s="45">
        <v>1910101590</v>
      </c>
      <c r="G229" s="7">
        <v>850</v>
      </c>
      <c r="H229" s="3"/>
    </row>
    <row r="230" spans="2:8" ht="142.5" thickBot="1" x14ac:dyDescent="0.25">
      <c r="B230" s="163" t="s">
        <v>55</v>
      </c>
      <c r="C230" s="26" t="s">
        <v>86</v>
      </c>
      <c r="D230" s="8" t="s">
        <v>75</v>
      </c>
      <c r="E230" s="8" t="s">
        <v>76</v>
      </c>
      <c r="F230" s="11">
        <v>1910106590</v>
      </c>
      <c r="G230" s="8"/>
      <c r="H230" s="1">
        <f>SUM(H231:H233)</f>
        <v>7500</v>
      </c>
    </row>
    <row r="231" spans="2:8" ht="48" thickBot="1" x14ac:dyDescent="0.25">
      <c r="B231" s="161" t="s">
        <v>56</v>
      </c>
      <c r="C231" s="28" t="s">
        <v>86</v>
      </c>
      <c r="D231" s="7" t="s">
        <v>75</v>
      </c>
      <c r="E231" s="7" t="s">
        <v>76</v>
      </c>
      <c r="F231" s="45">
        <v>1910106590</v>
      </c>
      <c r="G231" s="7">
        <v>111</v>
      </c>
      <c r="H231" s="3">
        <v>5628</v>
      </c>
    </row>
    <row r="232" spans="2:8" ht="63.75" thickBot="1" x14ac:dyDescent="0.25">
      <c r="B232" s="160" t="s">
        <v>10</v>
      </c>
      <c r="C232" s="28" t="s">
        <v>86</v>
      </c>
      <c r="D232" s="7" t="s">
        <v>75</v>
      </c>
      <c r="E232" s="7" t="s">
        <v>76</v>
      </c>
      <c r="F232" s="45">
        <v>1910106590</v>
      </c>
      <c r="G232" s="7">
        <v>119</v>
      </c>
      <c r="H232" s="3">
        <v>1699</v>
      </c>
    </row>
    <row r="233" spans="2:8" ht="32.25" thickBot="1" x14ac:dyDescent="0.25">
      <c r="B233" s="39" t="s">
        <v>13</v>
      </c>
      <c r="C233" s="28" t="s">
        <v>86</v>
      </c>
      <c r="D233" s="7" t="s">
        <v>75</v>
      </c>
      <c r="E233" s="7" t="s">
        <v>76</v>
      </c>
      <c r="F233" s="45">
        <v>1910106590</v>
      </c>
      <c r="G233" s="7">
        <v>244</v>
      </c>
      <c r="H233" s="3">
        <v>173</v>
      </c>
    </row>
    <row r="234" spans="2:8" ht="16.5" thickBot="1" x14ac:dyDescent="0.25">
      <c r="B234" s="163" t="s">
        <v>31</v>
      </c>
      <c r="C234" s="26" t="s">
        <v>86</v>
      </c>
      <c r="D234" s="8">
        <v>10</v>
      </c>
      <c r="E234" s="8"/>
      <c r="F234" s="8"/>
      <c r="G234" s="8"/>
      <c r="H234" s="1">
        <v>235</v>
      </c>
    </row>
    <row r="235" spans="2:8" ht="16.5" thickBot="1" x14ac:dyDescent="0.25">
      <c r="B235" s="163" t="s">
        <v>35</v>
      </c>
      <c r="C235" s="26" t="s">
        <v>86</v>
      </c>
      <c r="D235" s="8">
        <v>10</v>
      </c>
      <c r="E235" s="8" t="s">
        <v>73</v>
      </c>
      <c r="F235" s="8"/>
      <c r="G235" s="8"/>
      <c r="H235" s="1">
        <v>235</v>
      </c>
    </row>
    <row r="236" spans="2:8" ht="48" thickBot="1" x14ac:dyDescent="0.25">
      <c r="B236" s="163" t="s">
        <v>57</v>
      </c>
      <c r="C236" s="26" t="s">
        <v>86</v>
      </c>
      <c r="D236" s="8">
        <v>10</v>
      </c>
      <c r="E236" s="8" t="s">
        <v>73</v>
      </c>
      <c r="F236" s="8">
        <v>2230171540</v>
      </c>
      <c r="G236" s="8"/>
      <c r="H236" s="1">
        <v>235</v>
      </c>
    </row>
    <row r="237" spans="2:8" ht="32.25" thickBot="1" x14ac:dyDescent="0.25">
      <c r="B237" s="5" t="s">
        <v>34</v>
      </c>
      <c r="C237" s="28" t="s">
        <v>86</v>
      </c>
      <c r="D237" s="7">
        <v>10</v>
      </c>
      <c r="E237" s="7" t="s">
        <v>73</v>
      </c>
      <c r="F237" s="7">
        <v>2230171540</v>
      </c>
      <c r="G237" s="7">
        <v>313</v>
      </c>
      <c r="H237" s="3">
        <v>235</v>
      </c>
    </row>
    <row r="238" spans="2:8" ht="32.25" thickBot="1" x14ac:dyDescent="0.25">
      <c r="B238" s="208" t="s">
        <v>87</v>
      </c>
      <c r="C238" s="209" t="s">
        <v>88</v>
      </c>
      <c r="D238" s="209"/>
      <c r="E238" s="209"/>
      <c r="F238" s="209"/>
      <c r="G238" s="209"/>
      <c r="H238" s="210">
        <f>SUM(H239+H250)</f>
        <v>3558</v>
      </c>
    </row>
    <row r="239" spans="2:8" ht="16.5" thickBot="1" x14ac:dyDescent="0.25">
      <c r="B239" s="163" t="s">
        <v>52</v>
      </c>
      <c r="C239" s="26" t="s">
        <v>88</v>
      </c>
      <c r="D239" s="8" t="s">
        <v>75</v>
      </c>
      <c r="E239" s="8" t="s">
        <v>76</v>
      </c>
      <c r="F239" s="12"/>
      <c r="G239" s="12"/>
      <c r="H239" s="35">
        <f>SUM(H240+H246)</f>
        <v>3519</v>
      </c>
    </row>
    <row r="240" spans="2:8" ht="48" thickBot="1" x14ac:dyDescent="0.25">
      <c r="B240" s="163" t="s">
        <v>59</v>
      </c>
      <c r="C240" s="26" t="s">
        <v>88</v>
      </c>
      <c r="D240" s="8" t="s">
        <v>75</v>
      </c>
      <c r="E240" s="8" t="s">
        <v>76</v>
      </c>
      <c r="F240" s="11">
        <v>1910101590</v>
      </c>
      <c r="G240" s="8"/>
      <c r="H240" s="34">
        <f>SUM(H241+H242+H243+H244+H245)</f>
        <v>2113</v>
      </c>
    </row>
    <row r="241" spans="2:8" ht="48" thickBot="1" x14ac:dyDescent="0.25">
      <c r="B241" s="161" t="s">
        <v>30</v>
      </c>
      <c r="C241" s="28" t="s">
        <v>88</v>
      </c>
      <c r="D241" s="7" t="s">
        <v>75</v>
      </c>
      <c r="E241" s="7" t="s">
        <v>76</v>
      </c>
      <c r="F241" s="45">
        <v>1910101590</v>
      </c>
      <c r="G241" s="7" t="s">
        <v>80</v>
      </c>
      <c r="H241" s="3">
        <v>1020</v>
      </c>
    </row>
    <row r="242" spans="2:8" ht="63.75" thickBot="1" x14ac:dyDescent="0.25">
      <c r="B242" s="160" t="s">
        <v>10</v>
      </c>
      <c r="C242" s="28" t="s">
        <v>88</v>
      </c>
      <c r="D242" s="7" t="s">
        <v>75</v>
      </c>
      <c r="E242" s="7" t="s">
        <v>76</v>
      </c>
      <c r="F242" s="45">
        <v>1910101590</v>
      </c>
      <c r="G242" s="7">
        <v>119</v>
      </c>
      <c r="H242" s="3">
        <v>308</v>
      </c>
    </row>
    <row r="243" spans="2:8" ht="32.25" thickBot="1" x14ac:dyDescent="0.25">
      <c r="B243" s="39" t="s">
        <v>13</v>
      </c>
      <c r="C243" s="28" t="s">
        <v>88</v>
      </c>
      <c r="D243" s="7" t="s">
        <v>75</v>
      </c>
      <c r="E243" s="7" t="s">
        <v>76</v>
      </c>
      <c r="F243" s="45">
        <v>1910101590</v>
      </c>
      <c r="G243" s="7">
        <v>244</v>
      </c>
      <c r="H243" s="3">
        <v>665</v>
      </c>
    </row>
    <row r="244" spans="2:8" ht="16.5" thickBot="1" x14ac:dyDescent="0.25">
      <c r="B244" s="39" t="s">
        <v>562</v>
      </c>
      <c r="C244" s="28" t="s">
        <v>88</v>
      </c>
      <c r="D244" s="7" t="s">
        <v>75</v>
      </c>
      <c r="E244" s="7" t="s">
        <v>76</v>
      </c>
      <c r="F244" s="45">
        <v>1910101590</v>
      </c>
      <c r="G244" s="7" t="s">
        <v>547</v>
      </c>
      <c r="H244" s="3">
        <v>120</v>
      </c>
    </row>
    <row r="245" spans="2:8" ht="16.5" thickBot="1" x14ac:dyDescent="0.25">
      <c r="B245" s="161" t="s">
        <v>48</v>
      </c>
      <c r="C245" s="28" t="s">
        <v>88</v>
      </c>
      <c r="D245" s="7" t="s">
        <v>75</v>
      </c>
      <c r="E245" s="7" t="s">
        <v>76</v>
      </c>
      <c r="F245" s="45">
        <v>1910101590</v>
      </c>
      <c r="G245" s="7">
        <v>850</v>
      </c>
      <c r="H245" s="3"/>
    </row>
    <row r="246" spans="2:8" ht="142.5" thickBot="1" x14ac:dyDescent="0.25">
      <c r="B246" s="163" t="s">
        <v>55</v>
      </c>
      <c r="C246" s="26" t="s">
        <v>88</v>
      </c>
      <c r="D246" s="8" t="s">
        <v>75</v>
      </c>
      <c r="E246" s="8" t="s">
        <v>76</v>
      </c>
      <c r="F246" s="11">
        <v>1910106590</v>
      </c>
      <c r="G246" s="8"/>
      <c r="H246" s="1">
        <f>SUM(H247:H249)</f>
        <v>1406</v>
      </c>
    </row>
    <row r="247" spans="2:8" ht="48" thickBot="1" x14ac:dyDescent="0.25">
      <c r="B247" s="161" t="s">
        <v>56</v>
      </c>
      <c r="C247" s="28" t="s">
        <v>88</v>
      </c>
      <c r="D247" s="7" t="s">
        <v>75</v>
      </c>
      <c r="E247" s="7" t="s">
        <v>76</v>
      </c>
      <c r="F247" s="45">
        <v>1910106590</v>
      </c>
      <c r="G247" s="7">
        <v>111</v>
      </c>
      <c r="H247" s="3">
        <v>1059</v>
      </c>
    </row>
    <row r="248" spans="2:8" ht="63.75" thickBot="1" x14ac:dyDescent="0.25">
      <c r="B248" s="160" t="s">
        <v>10</v>
      </c>
      <c r="C248" s="28" t="s">
        <v>88</v>
      </c>
      <c r="D248" s="7" t="s">
        <v>75</v>
      </c>
      <c r="E248" s="7" t="s">
        <v>76</v>
      </c>
      <c r="F248" s="45">
        <v>1910106590</v>
      </c>
      <c r="G248" s="7">
        <v>119</v>
      </c>
      <c r="H248" s="3">
        <v>319</v>
      </c>
    </row>
    <row r="249" spans="2:8" ht="32.25" thickBot="1" x14ac:dyDescent="0.25">
      <c r="B249" s="39" t="s">
        <v>13</v>
      </c>
      <c r="C249" s="28" t="s">
        <v>88</v>
      </c>
      <c r="D249" s="7" t="s">
        <v>75</v>
      </c>
      <c r="E249" s="7" t="s">
        <v>76</v>
      </c>
      <c r="F249" s="45">
        <v>1910106590</v>
      </c>
      <c r="G249" s="7">
        <v>244</v>
      </c>
      <c r="H249" s="3">
        <v>28</v>
      </c>
    </row>
    <row r="250" spans="2:8" ht="16.5" thickBot="1" x14ac:dyDescent="0.25">
      <c r="B250" s="163" t="s">
        <v>31</v>
      </c>
      <c r="C250" s="26" t="s">
        <v>88</v>
      </c>
      <c r="D250" s="8">
        <v>10</v>
      </c>
      <c r="E250" s="8" t="s">
        <v>73</v>
      </c>
      <c r="F250" s="8"/>
      <c r="G250" s="8"/>
      <c r="H250" s="1">
        <v>39</v>
      </c>
    </row>
    <row r="251" spans="2:8" ht="16.5" thickBot="1" x14ac:dyDescent="0.25">
      <c r="B251" s="163" t="s">
        <v>35</v>
      </c>
      <c r="C251" s="26" t="s">
        <v>88</v>
      </c>
      <c r="D251" s="8">
        <v>10</v>
      </c>
      <c r="E251" s="8" t="s">
        <v>73</v>
      </c>
      <c r="F251" s="8"/>
      <c r="G251" s="8"/>
      <c r="H251" s="1">
        <v>39</v>
      </c>
    </row>
    <row r="252" spans="2:8" ht="48" thickBot="1" x14ac:dyDescent="0.25">
      <c r="B252" s="163" t="s">
        <v>57</v>
      </c>
      <c r="C252" s="26" t="s">
        <v>88</v>
      </c>
      <c r="D252" s="8">
        <v>10</v>
      </c>
      <c r="E252" s="8" t="s">
        <v>73</v>
      </c>
      <c r="F252" s="8">
        <v>2230171540</v>
      </c>
      <c r="G252" s="8"/>
      <c r="H252" s="1">
        <v>39</v>
      </c>
    </row>
    <row r="253" spans="2:8" ht="32.25" thickBot="1" x14ac:dyDescent="0.25">
      <c r="B253" s="5" t="s">
        <v>34</v>
      </c>
      <c r="C253" s="28" t="s">
        <v>88</v>
      </c>
      <c r="D253" s="7">
        <v>10</v>
      </c>
      <c r="E253" s="7" t="s">
        <v>73</v>
      </c>
      <c r="F253" s="7">
        <v>2230171540</v>
      </c>
      <c r="G253" s="7">
        <v>313</v>
      </c>
      <c r="H253" s="3">
        <v>39</v>
      </c>
    </row>
    <row r="254" spans="2:8" ht="16.5" thickBot="1" x14ac:dyDescent="0.25">
      <c r="B254" s="208" t="s">
        <v>89</v>
      </c>
      <c r="C254" s="209" t="s">
        <v>90</v>
      </c>
      <c r="D254" s="209"/>
      <c r="E254" s="209"/>
      <c r="F254" s="209"/>
      <c r="G254" s="209"/>
      <c r="H254" s="210">
        <f>SUM(H255+H266)</f>
        <v>5798.6</v>
      </c>
    </row>
    <row r="255" spans="2:8" ht="16.5" thickBot="1" x14ac:dyDescent="0.25">
      <c r="B255" s="163" t="s">
        <v>52</v>
      </c>
      <c r="C255" s="26" t="s">
        <v>90</v>
      </c>
      <c r="D255" s="8" t="s">
        <v>75</v>
      </c>
      <c r="E255" s="8" t="s">
        <v>76</v>
      </c>
      <c r="F255" s="12"/>
      <c r="G255" s="12"/>
      <c r="H255" s="35">
        <f>SUM(H256+H262)</f>
        <v>5760.6</v>
      </c>
    </row>
    <row r="256" spans="2:8" ht="48" thickBot="1" x14ac:dyDescent="0.25">
      <c r="B256" s="163" t="s">
        <v>59</v>
      </c>
      <c r="C256" s="26" t="s">
        <v>90</v>
      </c>
      <c r="D256" s="8" t="s">
        <v>75</v>
      </c>
      <c r="E256" s="8" t="s">
        <v>76</v>
      </c>
      <c r="F256" s="11">
        <v>1910101590</v>
      </c>
      <c r="G256" s="8"/>
      <c r="H256" s="34">
        <f>SUM(H257+H258+H259+H260+H261)</f>
        <v>2939.6</v>
      </c>
    </row>
    <row r="257" spans="2:8" ht="48" thickBot="1" x14ac:dyDescent="0.25">
      <c r="B257" s="161" t="s">
        <v>30</v>
      </c>
      <c r="C257" s="28" t="s">
        <v>90</v>
      </c>
      <c r="D257" s="7" t="s">
        <v>75</v>
      </c>
      <c r="E257" s="7" t="s">
        <v>76</v>
      </c>
      <c r="F257" s="45">
        <v>1910101590</v>
      </c>
      <c r="G257" s="7" t="s">
        <v>80</v>
      </c>
      <c r="H257" s="3">
        <v>1482</v>
      </c>
    </row>
    <row r="258" spans="2:8" ht="63.75" thickBot="1" x14ac:dyDescent="0.25">
      <c r="B258" s="160" t="s">
        <v>10</v>
      </c>
      <c r="C258" s="28" t="s">
        <v>90</v>
      </c>
      <c r="D258" s="7" t="s">
        <v>75</v>
      </c>
      <c r="E258" s="7" t="s">
        <v>76</v>
      </c>
      <c r="F258" s="45">
        <v>1910101590</v>
      </c>
      <c r="G258" s="7">
        <v>119</v>
      </c>
      <c r="H258" s="3">
        <v>447.6</v>
      </c>
    </row>
    <row r="259" spans="2:8" ht="32.25" thickBot="1" x14ac:dyDescent="0.25">
      <c r="B259" s="39" t="s">
        <v>13</v>
      </c>
      <c r="C259" s="28" t="s">
        <v>90</v>
      </c>
      <c r="D259" s="7" t="s">
        <v>75</v>
      </c>
      <c r="E259" s="7" t="s">
        <v>76</v>
      </c>
      <c r="F259" s="45">
        <v>1910101590</v>
      </c>
      <c r="G259" s="7">
        <v>244</v>
      </c>
      <c r="H259" s="3">
        <v>808</v>
      </c>
    </row>
    <row r="260" spans="2:8" ht="16.5" thickBot="1" x14ac:dyDescent="0.25">
      <c r="B260" s="39" t="s">
        <v>562</v>
      </c>
      <c r="C260" s="28" t="s">
        <v>90</v>
      </c>
      <c r="D260" s="7" t="s">
        <v>75</v>
      </c>
      <c r="E260" s="7" t="s">
        <v>76</v>
      </c>
      <c r="F260" s="45">
        <v>1910101590</v>
      </c>
      <c r="G260" s="7" t="s">
        <v>547</v>
      </c>
      <c r="H260" s="3">
        <v>202</v>
      </c>
    </row>
    <row r="261" spans="2:8" ht="16.5" thickBot="1" x14ac:dyDescent="0.25">
      <c r="B261" s="161" t="s">
        <v>48</v>
      </c>
      <c r="C261" s="28" t="s">
        <v>90</v>
      </c>
      <c r="D261" s="7" t="s">
        <v>75</v>
      </c>
      <c r="E261" s="7" t="s">
        <v>76</v>
      </c>
      <c r="F261" s="45">
        <v>1910101590</v>
      </c>
      <c r="G261" s="7">
        <v>850</v>
      </c>
      <c r="H261" s="3"/>
    </row>
    <row r="262" spans="2:8" ht="142.5" thickBot="1" x14ac:dyDescent="0.25">
      <c r="B262" s="163" t="s">
        <v>55</v>
      </c>
      <c r="C262" s="26" t="s">
        <v>90</v>
      </c>
      <c r="D262" s="8" t="s">
        <v>75</v>
      </c>
      <c r="E262" s="8" t="s">
        <v>76</v>
      </c>
      <c r="F262" s="11">
        <v>1910106590</v>
      </c>
      <c r="G262" s="8"/>
      <c r="H262" s="1">
        <f>SUM(H263:H265)</f>
        <v>2821</v>
      </c>
    </row>
    <row r="263" spans="2:8" ht="48" thickBot="1" x14ac:dyDescent="0.25">
      <c r="B263" s="161" t="s">
        <v>56</v>
      </c>
      <c r="C263" s="28" t="s">
        <v>90</v>
      </c>
      <c r="D263" s="7" t="s">
        <v>75</v>
      </c>
      <c r="E263" s="7" t="s">
        <v>76</v>
      </c>
      <c r="F263" s="45">
        <v>1910106590</v>
      </c>
      <c r="G263" s="7">
        <v>111</v>
      </c>
      <c r="H263" s="3">
        <v>2140</v>
      </c>
    </row>
    <row r="264" spans="2:8" ht="63.75" thickBot="1" x14ac:dyDescent="0.25">
      <c r="B264" s="160" t="s">
        <v>10</v>
      </c>
      <c r="C264" s="28" t="s">
        <v>90</v>
      </c>
      <c r="D264" s="7" t="s">
        <v>75</v>
      </c>
      <c r="E264" s="7" t="s">
        <v>76</v>
      </c>
      <c r="F264" s="45">
        <v>1910106590</v>
      </c>
      <c r="G264" s="7">
        <v>119</v>
      </c>
      <c r="H264" s="3">
        <v>646</v>
      </c>
    </row>
    <row r="265" spans="2:8" ht="32.25" thickBot="1" x14ac:dyDescent="0.25">
      <c r="B265" s="39" t="s">
        <v>13</v>
      </c>
      <c r="C265" s="28" t="s">
        <v>90</v>
      </c>
      <c r="D265" s="7" t="s">
        <v>75</v>
      </c>
      <c r="E265" s="7" t="s">
        <v>76</v>
      </c>
      <c r="F265" s="45">
        <v>1910106590</v>
      </c>
      <c r="G265" s="7">
        <v>244</v>
      </c>
      <c r="H265" s="3">
        <v>35</v>
      </c>
    </row>
    <row r="266" spans="2:8" ht="16.5" thickBot="1" x14ac:dyDescent="0.25">
      <c r="B266" s="163" t="s">
        <v>31</v>
      </c>
      <c r="C266" s="26" t="s">
        <v>90</v>
      </c>
      <c r="D266" s="8">
        <v>10</v>
      </c>
      <c r="E266" s="8" t="s">
        <v>73</v>
      </c>
      <c r="F266" s="8"/>
      <c r="G266" s="8"/>
      <c r="H266" s="1">
        <v>38</v>
      </c>
    </row>
    <row r="267" spans="2:8" ht="16.5" thickBot="1" x14ac:dyDescent="0.25">
      <c r="B267" s="163" t="s">
        <v>35</v>
      </c>
      <c r="C267" s="26" t="s">
        <v>90</v>
      </c>
      <c r="D267" s="8">
        <v>10</v>
      </c>
      <c r="E267" s="8" t="s">
        <v>73</v>
      </c>
      <c r="F267" s="8"/>
      <c r="G267" s="8"/>
      <c r="H267" s="1">
        <v>38</v>
      </c>
    </row>
    <row r="268" spans="2:8" ht="48" thickBot="1" x14ac:dyDescent="0.25">
      <c r="B268" s="163" t="s">
        <v>57</v>
      </c>
      <c r="C268" s="26" t="s">
        <v>90</v>
      </c>
      <c r="D268" s="8">
        <v>10</v>
      </c>
      <c r="E268" s="8" t="s">
        <v>73</v>
      </c>
      <c r="F268" s="8">
        <v>2230171540</v>
      </c>
      <c r="G268" s="8"/>
      <c r="H268" s="1">
        <v>38</v>
      </c>
    </row>
    <row r="269" spans="2:8" ht="32.25" thickBot="1" x14ac:dyDescent="0.25">
      <c r="B269" s="5" t="s">
        <v>34</v>
      </c>
      <c r="C269" s="28" t="s">
        <v>90</v>
      </c>
      <c r="D269" s="7">
        <v>10</v>
      </c>
      <c r="E269" s="7" t="s">
        <v>73</v>
      </c>
      <c r="F269" s="7">
        <v>2230171540</v>
      </c>
      <c r="G269" s="7">
        <v>313</v>
      </c>
      <c r="H269" s="3">
        <v>38</v>
      </c>
    </row>
    <row r="270" spans="2:8" ht="16.5" thickBot="1" x14ac:dyDescent="0.25">
      <c r="B270" s="208" t="s">
        <v>91</v>
      </c>
      <c r="C270" s="209" t="s">
        <v>92</v>
      </c>
      <c r="D270" s="209"/>
      <c r="E270" s="209"/>
      <c r="F270" s="209"/>
      <c r="G270" s="209"/>
      <c r="H270" s="210">
        <f>SUM(H271+H282)</f>
        <v>3788.6</v>
      </c>
    </row>
    <row r="271" spans="2:8" ht="16.5" thickBot="1" x14ac:dyDescent="0.25">
      <c r="B271" s="163" t="s">
        <v>52</v>
      </c>
      <c r="C271" s="26" t="s">
        <v>92</v>
      </c>
      <c r="D271" s="8" t="s">
        <v>75</v>
      </c>
      <c r="E271" s="8" t="s">
        <v>76</v>
      </c>
      <c r="F271" s="12"/>
      <c r="G271" s="12"/>
      <c r="H271" s="35">
        <f>SUM(H272+H278)</f>
        <v>3755.6</v>
      </c>
    </row>
    <row r="272" spans="2:8" ht="48" thickBot="1" x14ac:dyDescent="0.25">
      <c r="B272" s="163" t="s">
        <v>59</v>
      </c>
      <c r="C272" s="26" t="s">
        <v>92</v>
      </c>
      <c r="D272" s="8" t="s">
        <v>75</v>
      </c>
      <c r="E272" s="8" t="s">
        <v>76</v>
      </c>
      <c r="F272" s="11">
        <v>1910101590</v>
      </c>
      <c r="G272" s="8"/>
      <c r="H272" s="34">
        <f>SUM(H273+H274+H275+H276+H277)</f>
        <v>2214.6</v>
      </c>
    </row>
    <row r="273" spans="2:8" ht="48" thickBot="1" x14ac:dyDescent="0.25">
      <c r="B273" s="161" t="s">
        <v>30</v>
      </c>
      <c r="C273" s="28" t="s">
        <v>92</v>
      </c>
      <c r="D273" s="7" t="s">
        <v>75</v>
      </c>
      <c r="E273" s="7" t="s">
        <v>76</v>
      </c>
      <c r="F273" s="45">
        <v>1910101590</v>
      </c>
      <c r="G273" s="7" t="s">
        <v>80</v>
      </c>
      <c r="H273" s="3">
        <v>1078</v>
      </c>
    </row>
    <row r="274" spans="2:8" ht="63.75" thickBot="1" x14ac:dyDescent="0.25">
      <c r="B274" s="160" t="s">
        <v>10</v>
      </c>
      <c r="C274" s="28" t="s">
        <v>92</v>
      </c>
      <c r="D274" s="7" t="s">
        <v>75</v>
      </c>
      <c r="E274" s="7" t="s">
        <v>76</v>
      </c>
      <c r="F274" s="45">
        <v>1910101590</v>
      </c>
      <c r="G274" s="7">
        <v>119</v>
      </c>
      <c r="H274" s="3">
        <v>325.60000000000002</v>
      </c>
    </row>
    <row r="275" spans="2:8" ht="32.25" thickBot="1" x14ac:dyDescent="0.25">
      <c r="B275" s="39" t="s">
        <v>13</v>
      </c>
      <c r="C275" s="28" t="s">
        <v>92</v>
      </c>
      <c r="D275" s="7" t="s">
        <v>75</v>
      </c>
      <c r="E275" s="7" t="s">
        <v>76</v>
      </c>
      <c r="F275" s="45">
        <v>1910101590</v>
      </c>
      <c r="G275" s="7">
        <v>244</v>
      </c>
      <c r="H275" s="3">
        <v>649</v>
      </c>
    </row>
    <row r="276" spans="2:8" ht="16.5" thickBot="1" x14ac:dyDescent="0.25">
      <c r="B276" s="39" t="s">
        <v>562</v>
      </c>
      <c r="C276" s="28" t="s">
        <v>92</v>
      </c>
      <c r="D276" s="7" t="s">
        <v>75</v>
      </c>
      <c r="E276" s="7" t="s">
        <v>76</v>
      </c>
      <c r="F276" s="45">
        <v>1910101590</v>
      </c>
      <c r="G276" s="7" t="s">
        <v>547</v>
      </c>
      <c r="H276" s="3">
        <v>162</v>
      </c>
    </row>
    <row r="277" spans="2:8" ht="16.5" thickBot="1" x14ac:dyDescent="0.25">
      <c r="B277" s="161" t="s">
        <v>48</v>
      </c>
      <c r="C277" s="28" t="s">
        <v>92</v>
      </c>
      <c r="D277" s="7" t="s">
        <v>75</v>
      </c>
      <c r="E277" s="7" t="s">
        <v>76</v>
      </c>
      <c r="F277" s="45">
        <v>1910101590</v>
      </c>
      <c r="G277" s="7">
        <v>850</v>
      </c>
      <c r="H277" s="3"/>
    </row>
    <row r="278" spans="2:8" ht="142.5" thickBot="1" x14ac:dyDescent="0.25">
      <c r="B278" s="163" t="s">
        <v>55</v>
      </c>
      <c r="C278" s="26" t="s">
        <v>92</v>
      </c>
      <c r="D278" s="8" t="s">
        <v>75</v>
      </c>
      <c r="E278" s="8" t="s">
        <v>76</v>
      </c>
      <c r="F278" s="11">
        <v>1910106590</v>
      </c>
      <c r="G278" s="8"/>
      <c r="H278" s="1">
        <f>SUM(H279:H281)</f>
        <v>1541</v>
      </c>
    </row>
    <row r="279" spans="2:8" ht="48" thickBot="1" x14ac:dyDescent="0.25">
      <c r="B279" s="161" t="s">
        <v>56</v>
      </c>
      <c r="C279" s="28" t="s">
        <v>92</v>
      </c>
      <c r="D279" s="7" t="s">
        <v>75</v>
      </c>
      <c r="E279" s="7" t="s">
        <v>76</v>
      </c>
      <c r="F279" s="45">
        <v>1910106590</v>
      </c>
      <c r="G279" s="7">
        <v>111</v>
      </c>
      <c r="H279" s="3">
        <v>1162</v>
      </c>
    </row>
    <row r="280" spans="2:8" ht="63.75" thickBot="1" x14ac:dyDescent="0.25">
      <c r="B280" s="160" t="s">
        <v>10</v>
      </c>
      <c r="C280" s="28" t="s">
        <v>92</v>
      </c>
      <c r="D280" s="7" t="s">
        <v>75</v>
      </c>
      <c r="E280" s="7" t="s">
        <v>76</v>
      </c>
      <c r="F280" s="45">
        <v>1910106590</v>
      </c>
      <c r="G280" s="7">
        <v>119</v>
      </c>
      <c r="H280" s="3">
        <v>350</v>
      </c>
    </row>
    <row r="281" spans="2:8" ht="32.25" thickBot="1" x14ac:dyDescent="0.25">
      <c r="B281" s="39" t="s">
        <v>13</v>
      </c>
      <c r="C281" s="28" t="s">
        <v>92</v>
      </c>
      <c r="D281" s="7" t="s">
        <v>75</v>
      </c>
      <c r="E281" s="7" t="s">
        <v>76</v>
      </c>
      <c r="F281" s="45">
        <v>1910106590</v>
      </c>
      <c r="G281" s="7">
        <v>244</v>
      </c>
      <c r="H281" s="3">
        <v>29</v>
      </c>
    </row>
    <row r="282" spans="2:8" ht="16.5" thickBot="1" x14ac:dyDescent="0.25">
      <c r="B282" s="163" t="s">
        <v>31</v>
      </c>
      <c r="C282" s="26" t="s">
        <v>92</v>
      </c>
      <c r="D282" s="8">
        <v>10</v>
      </c>
      <c r="E282" s="8" t="s">
        <v>73</v>
      </c>
      <c r="F282" s="8"/>
      <c r="G282" s="8"/>
      <c r="H282" s="1">
        <v>33</v>
      </c>
    </row>
    <row r="283" spans="2:8" ht="16.5" thickBot="1" x14ac:dyDescent="0.25">
      <c r="B283" s="163" t="s">
        <v>35</v>
      </c>
      <c r="C283" s="26" t="s">
        <v>92</v>
      </c>
      <c r="D283" s="8">
        <v>10</v>
      </c>
      <c r="E283" s="8" t="s">
        <v>73</v>
      </c>
      <c r="F283" s="8"/>
      <c r="G283" s="8"/>
      <c r="H283" s="1">
        <v>33</v>
      </c>
    </row>
    <row r="284" spans="2:8" ht="48" thickBot="1" x14ac:dyDescent="0.25">
      <c r="B284" s="163" t="s">
        <v>57</v>
      </c>
      <c r="C284" s="26" t="s">
        <v>92</v>
      </c>
      <c r="D284" s="8">
        <v>10</v>
      </c>
      <c r="E284" s="8" t="s">
        <v>73</v>
      </c>
      <c r="F284" s="8">
        <v>2230171540</v>
      </c>
      <c r="G284" s="8"/>
      <c r="H284" s="1">
        <v>33</v>
      </c>
    </row>
    <row r="285" spans="2:8" ht="32.25" thickBot="1" x14ac:dyDescent="0.25">
      <c r="B285" s="5" t="s">
        <v>34</v>
      </c>
      <c r="C285" s="28" t="s">
        <v>92</v>
      </c>
      <c r="D285" s="7">
        <v>10</v>
      </c>
      <c r="E285" s="7" t="s">
        <v>73</v>
      </c>
      <c r="F285" s="7">
        <v>2230171540</v>
      </c>
      <c r="G285" s="7">
        <v>313</v>
      </c>
      <c r="H285" s="3">
        <v>33</v>
      </c>
    </row>
    <row r="286" spans="2:8" ht="32.25" thickBot="1" x14ac:dyDescent="0.25">
      <c r="B286" s="208" t="s">
        <v>93</v>
      </c>
      <c r="C286" s="209" t="s">
        <v>94</v>
      </c>
      <c r="D286" s="209"/>
      <c r="E286" s="209"/>
      <c r="F286" s="209"/>
      <c r="G286" s="209"/>
      <c r="H286" s="210">
        <f>SUM(H287+H298)</f>
        <v>5501.5</v>
      </c>
    </row>
    <row r="287" spans="2:8" ht="16.5" thickBot="1" x14ac:dyDescent="0.25">
      <c r="B287" s="163" t="s">
        <v>52</v>
      </c>
      <c r="C287" s="26" t="s">
        <v>94</v>
      </c>
      <c r="D287" s="8" t="s">
        <v>75</v>
      </c>
      <c r="E287" s="8" t="s">
        <v>76</v>
      </c>
      <c r="F287" s="12"/>
      <c r="G287" s="12"/>
      <c r="H287" s="35">
        <f>SUM(H288+H294)</f>
        <v>5451.5</v>
      </c>
    </row>
    <row r="288" spans="2:8" ht="48" thickBot="1" x14ac:dyDescent="0.25">
      <c r="B288" s="163" t="s">
        <v>59</v>
      </c>
      <c r="C288" s="26" t="s">
        <v>94</v>
      </c>
      <c r="D288" s="8" t="s">
        <v>75</v>
      </c>
      <c r="E288" s="8" t="s">
        <v>76</v>
      </c>
      <c r="F288" s="11">
        <v>1910101590</v>
      </c>
      <c r="G288" s="8"/>
      <c r="H288" s="34">
        <f>SUM(H289+H290+H291+H292+H293)</f>
        <v>2838.5</v>
      </c>
    </row>
    <row r="289" spans="2:8" ht="48" thickBot="1" x14ac:dyDescent="0.25">
      <c r="B289" s="161" t="s">
        <v>30</v>
      </c>
      <c r="C289" s="28" t="s">
        <v>94</v>
      </c>
      <c r="D289" s="7" t="s">
        <v>75</v>
      </c>
      <c r="E289" s="7" t="s">
        <v>76</v>
      </c>
      <c r="F289" s="45">
        <v>1910101590</v>
      </c>
      <c r="G289" s="7" t="s">
        <v>80</v>
      </c>
      <c r="H289" s="3">
        <v>1366</v>
      </c>
    </row>
    <row r="290" spans="2:8" ht="63.75" thickBot="1" x14ac:dyDescent="0.25">
      <c r="B290" s="160" t="s">
        <v>10</v>
      </c>
      <c r="C290" s="28" t="s">
        <v>94</v>
      </c>
      <c r="D290" s="7" t="s">
        <v>75</v>
      </c>
      <c r="E290" s="7" t="s">
        <v>76</v>
      </c>
      <c r="F290" s="45">
        <v>1910101590</v>
      </c>
      <c r="G290" s="7">
        <v>119</v>
      </c>
      <c r="H290" s="3">
        <v>412.5</v>
      </c>
    </row>
    <row r="291" spans="2:8" ht="32.25" thickBot="1" x14ac:dyDescent="0.25">
      <c r="B291" s="39" t="s">
        <v>13</v>
      </c>
      <c r="C291" s="28" t="s">
        <v>94</v>
      </c>
      <c r="D291" s="7" t="s">
        <v>75</v>
      </c>
      <c r="E291" s="7" t="s">
        <v>76</v>
      </c>
      <c r="F291" s="45">
        <v>1910101590</v>
      </c>
      <c r="G291" s="7">
        <v>244</v>
      </c>
      <c r="H291" s="3">
        <v>785</v>
      </c>
    </row>
    <row r="292" spans="2:8" ht="16.5" thickBot="1" x14ac:dyDescent="0.25">
      <c r="B292" s="39" t="s">
        <v>562</v>
      </c>
      <c r="C292" s="28" t="s">
        <v>94</v>
      </c>
      <c r="D292" s="7" t="s">
        <v>75</v>
      </c>
      <c r="E292" s="7" t="s">
        <v>76</v>
      </c>
      <c r="F292" s="45">
        <v>1910101590</v>
      </c>
      <c r="G292" s="7" t="s">
        <v>547</v>
      </c>
      <c r="H292" s="3">
        <v>275</v>
      </c>
    </row>
    <row r="293" spans="2:8" ht="16.5" thickBot="1" x14ac:dyDescent="0.25">
      <c r="B293" s="161" t="s">
        <v>48</v>
      </c>
      <c r="C293" s="28" t="s">
        <v>94</v>
      </c>
      <c r="D293" s="7" t="s">
        <v>75</v>
      </c>
      <c r="E293" s="7" t="s">
        <v>76</v>
      </c>
      <c r="F293" s="45">
        <v>1910101590</v>
      </c>
      <c r="G293" s="7">
        <v>850</v>
      </c>
      <c r="H293" s="3"/>
    </row>
    <row r="294" spans="2:8" ht="142.5" thickBot="1" x14ac:dyDescent="0.25">
      <c r="B294" s="163" t="s">
        <v>55</v>
      </c>
      <c r="C294" s="26" t="s">
        <v>94</v>
      </c>
      <c r="D294" s="8" t="s">
        <v>75</v>
      </c>
      <c r="E294" s="8" t="s">
        <v>76</v>
      </c>
      <c r="F294" s="11">
        <v>1910106590</v>
      </c>
      <c r="G294" s="8"/>
      <c r="H294" s="1">
        <f>SUM(H295:H297)</f>
        <v>2613</v>
      </c>
    </row>
    <row r="295" spans="2:8" ht="48" thickBot="1" x14ac:dyDescent="0.25">
      <c r="B295" s="161" t="s">
        <v>56</v>
      </c>
      <c r="C295" s="28" t="s">
        <v>94</v>
      </c>
      <c r="D295" s="7" t="s">
        <v>75</v>
      </c>
      <c r="E295" s="7" t="s">
        <v>76</v>
      </c>
      <c r="F295" s="45">
        <v>1910106590</v>
      </c>
      <c r="G295" s="7">
        <v>111</v>
      </c>
      <c r="H295" s="3">
        <v>1980</v>
      </c>
    </row>
    <row r="296" spans="2:8" ht="63.75" thickBot="1" x14ac:dyDescent="0.25">
      <c r="B296" s="160" t="s">
        <v>10</v>
      </c>
      <c r="C296" s="28" t="s">
        <v>94</v>
      </c>
      <c r="D296" s="7" t="s">
        <v>75</v>
      </c>
      <c r="E296" s="7" t="s">
        <v>76</v>
      </c>
      <c r="F296" s="45">
        <v>1910106590</v>
      </c>
      <c r="G296" s="7">
        <v>119</v>
      </c>
      <c r="H296" s="3">
        <v>598</v>
      </c>
    </row>
    <row r="297" spans="2:8" ht="32.25" thickBot="1" x14ac:dyDescent="0.25">
      <c r="B297" s="39" t="s">
        <v>13</v>
      </c>
      <c r="C297" s="28" t="s">
        <v>94</v>
      </c>
      <c r="D297" s="7" t="s">
        <v>75</v>
      </c>
      <c r="E297" s="7" t="s">
        <v>76</v>
      </c>
      <c r="F297" s="45">
        <v>1910106590</v>
      </c>
      <c r="G297" s="7">
        <v>244</v>
      </c>
      <c r="H297" s="3">
        <v>35</v>
      </c>
    </row>
    <row r="298" spans="2:8" ht="16.5" thickBot="1" x14ac:dyDescent="0.25">
      <c r="B298" s="163" t="s">
        <v>31</v>
      </c>
      <c r="C298" s="26" t="s">
        <v>94</v>
      </c>
      <c r="D298" s="8">
        <v>10</v>
      </c>
      <c r="E298" s="8" t="s">
        <v>73</v>
      </c>
      <c r="F298" s="8"/>
      <c r="G298" s="8"/>
      <c r="H298" s="1">
        <v>50</v>
      </c>
    </row>
    <row r="299" spans="2:8" ht="16.5" thickBot="1" x14ac:dyDescent="0.25">
      <c r="B299" s="163" t="s">
        <v>35</v>
      </c>
      <c r="C299" s="26" t="s">
        <v>94</v>
      </c>
      <c r="D299" s="8">
        <v>10</v>
      </c>
      <c r="E299" s="8" t="s">
        <v>73</v>
      </c>
      <c r="F299" s="8"/>
      <c r="G299" s="8"/>
      <c r="H299" s="1">
        <v>50</v>
      </c>
    </row>
    <row r="300" spans="2:8" ht="48" thickBot="1" x14ac:dyDescent="0.25">
      <c r="B300" s="163" t="s">
        <v>57</v>
      </c>
      <c r="C300" s="26" t="s">
        <v>94</v>
      </c>
      <c r="D300" s="8">
        <v>10</v>
      </c>
      <c r="E300" s="8" t="s">
        <v>73</v>
      </c>
      <c r="F300" s="8">
        <v>2230171540</v>
      </c>
      <c r="G300" s="8"/>
      <c r="H300" s="1">
        <v>50</v>
      </c>
    </row>
    <row r="301" spans="2:8" ht="32.25" thickBot="1" x14ac:dyDescent="0.25">
      <c r="B301" s="5" t="s">
        <v>34</v>
      </c>
      <c r="C301" s="28" t="s">
        <v>94</v>
      </c>
      <c r="D301" s="7">
        <v>10</v>
      </c>
      <c r="E301" s="7" t="s">
        <v>73</v>
      </c>
      <c r="F301" s="7">
        <v>2230171540</v>
      </c>
      <c r="G301" s="7">
        <v>313</v>
      </c>
      <c r="H301" s="3">
        <v>50</v>
      </c>
    </row>
    <row r="302" spans="2:8" ht="16.5" thickBot="1" x14ac:dyDescent="0.25">
      <c r="B302" s="208" t="s">
        <v>96</v>
      </c>
      <c r="C302" s="209" t="s">
        <v>95</v>
      </c>
      <c r="D302" s="209"/>
      <c r="E302" s="209"/>
      <c r="F302" s="209"/>
      <c r="G302" s="209"/>
      <c r="H302" s="210">
        <f>SUM(H303+H314)</f>
        <v>5248</v>
      </c>
    </row>
    <row r="303" spans="2:8" ht="16.5" thickBot="1" x14ac:dyDescent="0.25">
      <c r="B303" s="163" t="s">
        <v>52</v>
      </c>
      <c r="C303" s="26" t="s">
        <v>95</v>
      </c>
      <c r="D303" s="8" t="s">
        <v>75</v>
      </c>
      <c r="E303" s="8" t="s">
        <v>76</v>
      </c>
      <c r="F303" s="12"/>
      <c r="G303" s="12"/>
      <c r="H303" s="35">
        <f>SUM(H304+H310)</f>
        <v>5183</v>
      </c>
    </row>
    <row r="304" spans="2:8" ht="48" thickBot="1" x14ac:dyDescent="0.25">
      <c r="B304" s="163" t="s">
        <v>59</v>
      </c>
      <c r="C304" s="26" t="s">
        <v>95</v>
      </c>
      <c r="D304" s="8" t="s">
        <v>75</v>
      </c>
      <c r="E304" s="8" t="s">
        <v>76</v>
      </c>
      <c r="F304" s="11">
        <v>1910101590</v>
      </c>
      <c r="G304" s="8"/>
      <c r="H304" s="34">
        <f>SUM(H309+H308+H307+H306+H305)</f>
        <v>2622</v>
      </c>
    </row>
    <row r="305" spans="2:8" ht="48" thickBot="1" x14ac:dyDescent="0.25">
      <c r="B305" s="161" t="s">
        <v>30</v>
      </c>
      <c r="C305" s="28" t="s">
        <v>95</v>
      </c>
      <c r="D305" s="7" t="s">
        <v>75</v>
      </c>
      <c r="E305" s="7" t="s">
        <v>76</v>
      </c>
      <c r="F305" s="45">
        <v>1910101590</v>
      </c>
      <c r="G305" s="7" t="s">
        <v>80</v>
      </c>
      <c r="H305" s="3">
        <v>1308</v>
      </c>
    </row>
    <row r="306" spans="2:8" ht="63.75" thickBot="1" x14ac:dyDescent="0.25">
      <c r="B306" s="160" t="s">
        <v>10</v>
      </c>
      <c r="C306" s="28" t="s">
        <v>95</v>
      </c>
      <c r="D306" s="7" t="s">
        <v>75</v>
      </c>
      <c r="E306" s="7" t="s">
        <v>76</v>
      </c>
      <c r="F306" s="45">
        <v>1910101590</v>
      </c>
      <c r="G306" s="7">
        <v>119</v>
      </c>
      <c r="H306" s="3">
        <v>395</v>
      </c>
    </row>
    <row r="307" spans="2:8" ht="32.25" thickBot="1" x14ac:dyDescent="0.25">
      <c r="B307" s="39" t="s">
        <v>13</v>
      </c>
      <c r="C307" s="28" t="s">
        <v>95</v>
      </c>
      <c r="D307" s="7" t="s">
        <v>75</v>
      </c>
      <c r="E307" s="7" t="s">
        <v>76</v>
      </c>
      <c r="F307" s="45">
        <v>1910101590</v>
      </c>
      <c r="G307" s="7">
        <v>244</v>
      </c>
      <c r="H307" s="3">
        <v>749</v>
      </c>
    </row>
    <row r="308" spans="2:8" ht="16.5" thickBot="1" x14ac:dyDescent="0.25">
      <c r="B308" s="39" t="s">
        <v>562</v>
      </c>
      <c r="C308" s="28" t="s">
        <v>95</v>
      </c>
      <c r="D308" s="7" t="s">
        <v>75</v>
      </c>
      <c r="E308" s="7" t="s">
        <v>76</v>
      </c>
      <c r="F308" s="45">
        <v>1910101590</v>
      </c>
      <c r="G308" s="7" t="s">
        <v>547</v>
      </c>
      <c r="H308" s="3">
        <v>164</v>
      </c>
    </row>
    <row r="309" spans="2:8" ht="16.5" thickBot="1" x14ac:dyDescent="0.25">
      <c r="B309" s="161" t="s">
        <v>48</v>
      </c>
      <c r="C309" s="28" t="s">
        <v>95</v>
      </c>
      <c r="D309" s="7" t="s">
        <v>75</v>
      </c>
      <c r="E309" s="7" t="s">
        <v>76</v>
      </c>
      <c r="F309" s="45">
        <v>1910101590</v>
      </c>
      <c r="G309" s="7">
        <v>850</v>
      </c>
      <c r="H309" s="3">
        <v>6</v>
      </c>
    </row>
    <row r="310" spans="2:8" ht="142.5" thickBot="1" x14ac:dyDescent="0.25">
      <c r="B310" s="163" t="s">
        <v>55</v>
      </c>
      <c r="C310" s="26" t="s">
        <v>95</v>
      </c>
      <c r="D310" s="8" t="s">
        <v>75</v>
      </c>
      <c r="E310" s="8" t="s">
        <v>76</v>
      </c>
      <c r="F310" s="11">
        <v>1910106590</v>
      </c>
      <c r="G310" s="8"/>
      <c r="H310" s="1">
        <f>SUM(H311:H313)</f>
        <v>2561</v>
      </c>
    </row>
    <row r="311" spans="2:8" ht="48" thickBot="1" x14ac:dyDescent="0.25">
      <c r="B311" s="161" t="s">
        <v>56</v>
      </c>
      <c r="C311" s="28" t="s">
        <v>95</v>
      </c>
      <c r="D311" s="7" t="s">
        <v>75</v>
      </c>
      <c r="E311" s="7" t="s">
        <v>76</v>
      </c>
      <c r="F311" s="45">
        <v>1910106590</v>
      </c>
      <c r="G311" s="7">
        <v>111</v>
      </c>
      <c r="H311" s="3">
        <v>1940</v>
      </c>
    </row>
    <row r="312" spans="2:8" ht="63.75" thickBot="1" x14ac:dyDescent="0.25">
      <c r="B312" s="160" t="s">
        <v>10</v>
      </c>
      <c r="C312" s="28" t="s">
        <v>95</v>
      </c>
      <c r="D312" s="7" t="s">
        <v>75</v>
      </c>
      <c r="E312" s="7" t="s">
        <v>76</v>
      </c>
      <c r="F312" s="45">
        <v>1910106590</v>
      </c>
      <c r="G312" s="7">
        <v>119</v>
      </c>
      <c r="H312" s="3">
        <v>585</v>
      </c>
    </row>
    <row r="313" spans="2:8" ht="32.25" thickBot="1" x14ac:dyDescent="0.25">
      <c r="B313" s="39" t="s">
        <v>13</v>
      </c>
      <c r="C313" s="28" t="s">
        <v>95</v>
      </c>
      <c r="D313" s="7" t="s">
        <v>75</v>
      </c>
      <c r="E313" s="7" t="s">
        <v>76</v>
      </c>
      <c r="F313" s="45">
        <v>1910106590</v>
      </c>
      <c r="G313" s="7">
        <v>244</v>
      </c>
      <c r="H313" s="3">
        <v>36</v>
      </c>
    </row>
    <row r="314" spans="2:8" ht="16.5" thickBot="1" x14ac:dyDescent="0.25">
      <c r="B314" s="163" t="s">
        <v>31</v>
      </c>
      <c r="C314" s="26" t="s">
        <v>95</v>
      </c>
      <c r="D314" s="8">
        <v>10</v>
      </c>
      <c r="E314" s="8" t="s">
        <v>73</v>
      </c>
      <c r="F314" s="8"/>
      <c r="G314" s="8"/>
      <c r="H314" s="1">
        <v>65</v>
      </c>
    </row>
    <row r="315" spans="2:8" ht="16.5" thickBot="1" x14ac:dyDescent="0.25">
      <c r="B315" s="163" t="s">
        <v>35</v>
      </c>
      <c r="C315" s="26" t="s">
        <v>95</v>
      </c>
      <c r="D315" s="8">
        <v>10</v>
      </c>
      <c r="E315" s="8" t="s">
        <v>73</v>
      </c>
      <c r="F315" s="8"/>
      <c r="G315" s="8"/>
      <c r="H315" s="1">
        <v>65</v>
      </c>
    </row>
    <row r="316" spans="2:8" ht="48" thickBot="1" x14ac:dyDescent="0.25">
      <c r="B316" s="163" t="s">
        <v>57</v>
      </c>
      <c r="C316" s="26" t="s">
        <v>95</v>
      </c>
      <c r="D316" s="8">
        <v>10</v>
      </c>
      <c r="E316" s="8" t="s">
        <v>73</v>
      </c>
      <c r="F316" s="8">
        <v>2230171540</v>
      </c>
      <c r="G316" s="8"/>
      <c r="H316" s="1">
        <v>65</v>
      </c>
    </row>
    <row r="317" spans="2:8" ht="32.25" thickBot="1" x14ac:dyDescent="0.25">
      <c r="B317" s="5" t="s">
        <v>34</v>
      </c>
      <c r="C317" s="28" t="s">
        <v>95</v>
      </c>
      <c r="D317" s="7">
        <v>10</v>
      </c>
      <c r="E317" s="7" t="s">
        <v>73</v>
      </c>
      <c r="F317" s="7">
        <v>2230171540</v>
      </c>
      <c r="G317" s="7">
        <v>313</v>
      </c>
      <c r="H317" s="3">
        <v>65</v>
      </c>
    </row>
    <row r="318" spans="2:8" ht="16.5" thickBot="1" x14ac:dyDescent="0.25">
      <c r="B318" s="208" t="s">
        <v>97</v>
      </c>
      <c r="C318" s="209" t="s">
        <v>98</v>
      </c>
      <c r="D318" s="209"/>
      <c r="E318" s="209"/>
      <c r="F318" s="209"/>
      <c r="G318" s="209"/>
      <c r="H318" s="210">
        <f>SUM(H319+H330)</f>
        <v>3616.6</v>
      </c>
    </row>
    <row r="319" spans="2:8" ht="16.5" thickBot="1" x14ac:dyDescent="0.25">
      <c r="B319" s="163" t="s">
        <v>52</v>
      </c>
      <c r="C319" s="26" t="s">
        <v>98</v>
      </c>
      <c r="D319" s="8" t="s">
        <v>75</v>
      </c>
      <c r="E319" s="8" t="s">
        <v>76</v>
      </c>
      <c r="F319" s="12"/>
      <c r="G319" s="12"/>
      <c r="H319" s="35">
        <f>SUM(H320+H326)</f>
        <v>3576.6</v>
      </c>
    </row>
    <row r="320" spans="2:8" ht="48" thickBot="1" x14ac:dyDescent="0.25">
      <c r="B320" s="163" t="s">
        <v>59</v>
      </c>
      <c r="C320" s="26" t="s">
        <v>98</v>
      </c>
      <c r="D320" s="8" t="s">
        <v>75</v>
      </c>
      <c r="E320" s="8" t="s">
        <v>76</v>
      </c>
      <c r="F320" s="11">
        <v>1910101590</v>
      </c>
      <c r="G320" s="8"/>
      <c r="H320" s="34">
        <f>SUM(H321+H322+H323+H324+H325)</f>
        <v>2081.6</v>
      </c>
    </row>
    <row r="321" spans="2:8" ht="48" thickBot="1" x14ac:dyDescent="0.25">
      <c r="B321" s="161" t="s">
        <v>30</v>
      </c>
      <c r="C321" s="28" t="s">
        <v>98</v>
      </c>
      <c r="D321" s="7" t="s">
        <v>75</v>
      </c>
      <c r="E321" s="7" t="s">
        <v>76</v>
      </c>
      <c r="F321" s="45">
        <v>1910101590</v>
      </c>
      <c r="G321" s="7" t="s">
        <v>80</v>
      </c>
      <c r="H321" s="3">
        <v>1078</v>
      </c>
    </row>
    <row r="322" spans="2:8" ht="63.75" thickBot="1" x14ac:dyDescent="0.25">
      <c r="B322" s="160" t="s">
        <v>10</v>
      </c>
      <c r="C322" s="28" t="s">
        <v>98</v>
      </c>
      <c r="D322" s="7" t="s">
        <v>75</v>
      </c>
      <c r="E322" s="7" t="s">
        <v>76</v>
      </c>
      <c r="F322" s="45">
        <v>1910101590</v>
      </c>
      <c r="G322" s="7">
        <v>119</v>
      </c>
      <c r="H322" s="3">
        <v>325.60000000000002</v>
      </c>
    </row>
    <row r="323" spans="2:8" ht="32.25" thickBot="1" x14ac:dyDescent="0.25">
      <c r="B323" s="39" t="s">
        <v>13</v>
      </c>
      <c r="C323" s="28" t="s">
        <v>98</v>
      </c>
      <c r="D323" s="7" t="s">
        <v>75</v>
      </c>
      <c r="E323" s="7" t="s">
        <v>76</v>
      </c>
      <c r="F323" s="45">
        <v>1910101590</v>
      </c>
      <c r="G323" s="7">
        <v>244</v>
      </c>
      <c r="H323" s="3">
        <v>580</v>
      </c>
    </row>
    <row r="324" spans="2:8" ht="16.5" thickBot="1" x14ac:dyDescent="0.25">
      <c r="B324" s="39" t="s">
        <v>562</v>
      </c>
      <c r="C324" s="28" t="s">
        <v>98</v>
      </c>
      <c r="D324" s="7" t="s">
        <v>75</v>
      </c>
      <c r="E324" s="7" t="s">
        <v>76</v>
      </c>
      <c r="F324" s="45">
        <v>1910101590</v>
      </c>
      <c r="G324" s="7" t="s">
        <v>547</v>
      </c>
      <c r="H324" s="3">
        <v>95</v>
      </c>
    </row>
    <row r="325" spans="2:8" ht="16.5" thickBot="1" x14ac:dyDescent="0.25">
      <c r="B325" s="161" t="s">
        <v>48</v>
      </c>
      <c r="C325" s="28" t="s">
        <v>98</v>
      </c>
      <c r="D325" s="7" t="s">
        <v>75</v>
      </c>
      <c r="E325" s="7" t="s">
        <v>76</v>
      </c>
      <c r="F325" s="45">
        <v>1910101590</v>
      </c>
      <c r="G325" s="7">
        <v>850</v>
      </c>
      <c r="H325" s="3">
        <v>3</v>
      </c>
    </row>
    <row r="326" spans="2:8" ht="142.5" thickBot="1" x14ac:dyDescent="0.25">
      <c r="B326" s="163" t="s">
        <v>55</v>
      </c>
      <c r="C326" s="26" t="s">
        <v>98</v>
      </c>
      <c r="D326" s="8" t="s">
        <v>75</v>
      </c>
      <c r="E326" s="8" t="s">
        <v>76</v>
      </c>
      <c r="F326" s="11">
        <v>1910106590</v>
      </c>
      <c r="G326" s="8"/>
      <c r="H326" s="1">
        <f>SUM(H327:H329)</f>
        <v>1495</v>
      </c>
    </row>
    <row r="327" spans="2:8" ht="48" thickBot="1" x14ac:dyDescent="0.25">
      <c r="B327" s="161" t="s">
        <v>56</v>
      </c>
      <c r="C327" s="28" t="s">
        <v>98</v>
      </c>
      <c r="D327" s="7" t="s">
        <v>75</v>
      </c>
      <c r="E327" s="7" t="s">
        <v>76</v>
      </c>
      <c r="F327" s="45">
        <v>1910106590</v>
      </c>
      <c r="G327" s="7">
        <v>111</v>
      </c>
      <c r="H327" s="3">
        <v>1130</v>
      </c>
    </row>
    <row r="328" spans="2:8" ht="63.75" thickBot="1" x14ac:dyDescent="0.25">
      <c r="B328" s="160" t="s">
        <v>10</v>
      </c>
      <c r="C328" s="28" t="s">
        <v>98</v>
      </c>
      <c r="D328" s="7" t="s">
        <v>75</v>
      </c>
      <c r="E328" s="7" t="s">
        <v>76</v>
      </c>
      <c r="F328" s="45">
        <v>1910106590</v>
      </c>
      <c r="G328" s="7">
        <v>119</v>
      </c>
      <c r="H328" s="3">
        <v>341</v>
      </c>
    </row>
    <row r="329" spans="2:8" ht="32.25" thickBot="1" x14ac:dyDescent="0.25">
      <c r="B329" s="39" t="s">
        <v>13</v>
      </c>
      <c r="C329" s="28" t="s">
        <v>98</v>
      </c>
      <c r="D329" s="7" t="s">
        <v>75</v>
      </c>
      <c r="E329" s="7" t="s">
        <v>76</v>
      </c>
      <c r="F329" s="45">
        <v>1910106590</v>
      </c>
      <c r="G329" s="7">
        <v>244</v>
      </c>
      <c r="H329" s="3">
        <v>24</v>
      </c>
    </row>
    <row r="330" spans="2:8" ht="16.5" thickBot="1" x14ac:dyDescent="0.25">
      <c r="B330" s="163" t="s">
        <v>31</v>
      </c>
      <c r="C330" s="26" t="s">
        <v>98</v>
      </c>
      <c r="D330" s="8">
        <v>10</v>
      </c>
      <c r="E330" s="8" t="s">
        <v>73</v>
      </c>
      <c r="F330" s="8"/>
      <c r="G330" s="8"/>
      <c r="H330" s="1">
        <v>40</v>
      </c>
    </row>
    <row r="331" spans="2:8" ht="16.5" thickBot="1" x14ac:dyDescent="0.25">
      <c r="B331" s="163" t="s">
        <v>35</v>
      </c>
      <c r="C331" s="26" t="s">
        <v>98</v>
      </c>
      <c r="D331" s="8">
        <v>10</v>
      </c>
      <c r="E331" s="8" t="s">
        <v>73</v>
      </c>
      <c r="F331" s="8"/>
      <c r="G331" s="8"/>
      <c r="H331" s="1">
        <v>40</v>
      </c>
    </row>
    <row r="332" spans="2:8" ht="48" thickBot="1" x14ac:dyDescent="0.25">
      <c r="B332" s="163" t="s">
        <v>57</v>
      </c>
      <c r="C332" s="26" t="s">
        <v>98</v>
      </c>
      <c r="D332" s="8">
        <v>10</v>
      </c>
      <c r="E332" s="8" t="s">
        <v>73</v>
      </c>
      <c r="F332" s="8">
        <v>2230171540</v>
      </c>
      <c r="G332" s="8"/>
      <c r="H332" s="1">
        <v>40</v>
      </c>
    </row>
    <row r="333" spans="2:8" ht="32.25" thickBot="1" x14ac:dyDescent="0.25">
      <c r="B333" s="5" t="s">
        <v>34</v>
      </c>
      <c r="C333" s="28" t="s">
        <v>98</v>
      </c>
      <c r="D333" s="7">
        <v>10</v>
      </c>
      <c r="E333" s="7" t="s">
        <v>73</v>
      </c>
      <c r="F333" s="7">
        <v>2230171540</v>
      </c>
      <c r="G333" s="7">
        <v>313</v>
      </c>
      <c r="H333" s="3">
        <v>40</v>
      </c>
    </row>
    <row r="334" spans="2:8" ht="16.5" thickBot="1" x14ac:dyDescent="0.25">
      <c r="B334" s="208" t="s">
        <v>99</v>
      </c>
      <c r="C334" s="209" t="s">
        <v>100</v>
      </c>
      <c r="D334" s="209"/>
      <c r="E334" s="209"/>
      <c r="F334" s="209"/>
      <c r="G334" s="209"/>
      <c r="H334" s="210">
        <f>SUM(H335+H346)</f>
        <v>7424.3</v>
      </c>
    </row>
    <row r="335" spans="2:8" ht="16.5" thickBot="1" x14ac:dyDescent="0.25">
      <c r="B335" s="163" t="s">
        <v>52</v>
      </c>
      <c r="C335" s="26" t="s">
        <v>100</v>
      </c>
      <c r="D335" s="8" t="s">
        <v>75</v>
      </c>
      <c r="E335" s="8" t="s">
        <v>76</v>
      </c>
      <c r="F335" s="12"/>
      <c r="G335" s="12"/>
      <c r="H335" s="35">
        <f>SUM(H336+H342)</f>
        <v>7323.3</v>
      </c>
    </row>
    <row r="336" spans="2:8" ht="48" thickBot="1" x14ac:dyDescent="0.25">
      <c r="B336" s="163" t="s">
        <v>59</v>
      </c>
      <c r="C336" s="26" t="s">
        <v>100</v>
      </c>
      <c r="D336" s="8" t="s">
        <v>75</v>
      </c>
      <c r="E336" s="8" t="s">
        <v>76</v>
      </c>
      <c r="F336" s="11">
        <v>1910101590</v>
      </c>
      <c r="G336" s="8"/>
      <c r="H336" s="34">
        <f>SUM(H337+H338+H339+H340+H341)</f>
        <v>3411.3</v>
      </c>
    </row>
    <row r="337" spans="2:8" ht="48" thickBot="1" x14ac:dyDescent="0.25">
      <c r="B337" s="161" t="s">
        <v>30</v>
      </c>
      <c r="C337" s="28" t="s">
        <v>100</v>
      </c>
      <c r="D337" s="7" t="s">
        <v>75</v>
      </c>
      <c r="E337" s="7" t="s">
        <v>76</v>
      </c>
      <c r="F337" s="45">
        <v>1910101590</v>
      </c>
      <c r="G337" s="7" t="s">
        <v>80</v>
      </c>
      <c r="H337" s="3">
        <v>1193</v>
      </c>
    </row>
    <row r="338" spans="2:8" ht="63.75" thickBot="1" x14ac:dyDescent="0.25">
      <c r="B338" s="160" t="s">
        <v>10</v>
      </c>
      <c r="C338" s="28" t="s">
        <v>100</v>
      </c>
      <c r="D338" s="7" t="s">
        <v>75</v>
      </c>
      <c r="E338" s="7" t="s">
        <v>76</v>
      </c>
      <c r="F338" s="45">
        <v>1910101590</v>
      </c>
      <c r="G338" s="7">
        <v>119</v>
      </c>
      <c r="H338" s="3">
        <v>360.3</v>
      </c>
    </row>
    <row r="339" spans="2:8" ht="32.25" thickBot="1" x14ac:dyDescent="0.25">
      <c r="B339" s="39" t="s">
        <v>13</v>
      </c>
      <c r="C339" s="28" t="s">
        <v>100</v>
      </c>
      <c r="D339" s="7" t="s">
        <v>75</v>
      </c>
      <c r="E339" s="7" t="s">
        <v>76</v>
      </c>
      <c r="F339" s="45">
        <v>1910101590</v>
      </c>
      <c r="G339" s="7">
        <v>244</v>
      </c>
      <c r="H339" s="3">
        <v>1728</v>
      </c>
    </row>
    <row r="340" spans="2:8" ht="16.5" thickBot="1" x14ac:dyDescent="0.25">
      <c r="B340" s="39" t="s">
        <v>562</v>
      </c>
      <c r="C340" s="28" t="s">
        <v>100</v>
      </c>
      <c r="D340" s="7" t="s">
        <v>75</v>
      </c>
      <c r="E340" s="7" t="s">
        <v>76</v>
      </c>
      <c r="F340" s="45">
        <v>1910101590</v>
      </c>
      <c r="G340" s="7" t="s">
        <v>547</v>
      </c>
      <c r="H340" s="3">
        <v>130</v>
      </c>
    </row>
    <row r="341" spans="2:8" ht="16.5" thickBot="1" x14ac:dyDescent="0.25">
      <c r="B341" s="161" t="s">
        <v>48</v>
      </c>
      <c r="C341" s="28" t="s">
        <v>100</v>
      </c>
      <c r="D341" s="7" t="s">
        <v>75</v>
      </c>
      <c r="E341" s="7" t="s">
        <v>76</v>
      </c>
      <c r="F341" s="45">
        <v>1910101590</v>
      </c>
      <c r="G341" s="7">
        <v>850</v>
      </c>
      <c r="H341" s="3"/>
    </row>
    <row r="342" spans="2:8" ht="142.5" thickBot="1" x14ac:dyDescent="0.25">
      <c r="B342" s="163" t="s">
        <v>55</v>
      </c>
      <c r="C342" s="26" t="s">
        <v>100</v>
      </c>
      <c r="D342" s="8" t="s">
        <v>75</v>
      </c>
      <c r="E342" s="8" t="s">
        <v>76</v>
      </c>
      <c r="F342" s="11">
        <v>1910106590</v>
      </c>
      <c r="G342" s="8"/>
      <c r="H342" s="1">
        <f>SUM(H343:H345)</f>
        <v>3912</v>
      </c>
    </row>
    <row r="343" spans="2:8" ht="48" thickBot="1" x14ac:dyDescent="0.25">
      <c r="B343" s="161" t="s">
        <v>56</v>
      </c>
      <c r="C343" s="28" t="s">
        <v>100</v>
      </c>
      <c r="D343" s="7" t="s">
        <v>75</v>
      </c>
      <c r="E343" s="7" t="s">
        <v>76</v>
      </c>
      <c r="F343" s="45">
        <v>1910106590</v>
      </c>
      <c r="G343" s="7">
        <v>111</v>
      </c>
      <c r="H343" s="3">
        <v>2954</v>
      </c>
    </row>
    <row r="344" spans="2:8" ht="63.75" thickBot="1" x14ac:dyDescent="0.25">
      <c r="B344" s="160" t="s">
        <v>10</v>
      </c>
      <c r="C344" s="28" t="s">
        <v>100</v>
      </c>
      <c r="D344" s="7" t="s">
        <v>75</v>
      </c>
      <c r="E344" s="7" t="s">
        <v>76</v>
      </c>
      <c r="F344" s="45">
        <v>1910106590</v>
      </c>
      <c r="G344" s="7">
        <v>119</v>
      </c>
      <c r="H344" s="3">
        <v>892</v>
      </c>
    </row>
    <row r="345" spans="2:8" ht="32.25" thickBot="1" x14ac:dyDescent="0.25">
      <c r="B345" s="39" t="s">
        <v>13</v>
      </c>
      <c r="C345" s="28" t="s">
        <v>100</v>
      </c>
      <c r="D345" s="7" t="s">
        <v>75</v>
      </c>
      <c r="E345" s="7" t="s">
        <v>76</v>
      </c>
      <c r="F345" s="45">
        <v>1910106590</v>
      </c>
      <c r="G345" s="7">
        <v>244</v>
      </c>
      <c r="H345" s="3">
        <v>66</v>
      </c>
    </row>
    <row r="346" spans="2:8" ht="16.5" thickBot="1" x14ac:dyDescent="0.25">
      <c r="B346" s="163" t="s">
        <v>31</v>
      </c>
      <c r="C346" s="26" t="s">
        <v>100</v>
      </c>
      <c r="D346" s="8">
        <v>10</v>
      </c>
      <c r="E346" s="8" t="s">
        <v>73</v>
      </c>
      <c r="F346" s="8"/>
      <c r="G346" s="8"/>
      <c r="H346" s="1">
        <v>101</v>
      </c>
    </row>
    <row r="347" spans="2:8" ht="16.5" thickBot="1" x14ac:dyDescent="0.25">
      <c r="B347" s="163" t="s">
        <v>35</v>
      </c>
      <c r="C347" s="26" t="s">
        <v>100</v>
      </c>
      <c r="D347" s="8">
        <v>10</v>
      </c>
      <c r="E347" s="8" t="s">
        <v>73</v>
      </c>
      <c r="F347" s="8"/>
      <c r="G347" s="8"/>
      <c r="H347" s="1">
        <v>101</v>
      </c>
    </row>
    <row r="348" spans="2:8" ht="48" thickBot="1" x14ac:dyDescent="0.25">
      <c r="B348" s="163" t="s">
        <v>57</v>
      </c>
      <c r="C348" s="26" t="s">
        <v>100</v>
      </c>
      <c r="D348" s="8">
        <v>10</v>
      </c>
      <c r="E348" s="8" t="s">
        <v>73</v>
      </c>
      <c r="F348" s="8">
        <v>2230171540</v>
      </c>
      <c r="G348" s="8"/>
      <c r="H348" s="1">
        <v>101</v>
      </c>
    </row>
    <row r="349" spans="2:8" ht="32.25" thickBot="1" x14ac:dyDescent="0.25">
      <c r="B349" s="5" t="s">
        <v>34</v>
      </c>
      <c r="C349" s="28" t="s">
        <v>100</v>
      </c>
      <c r="D349" s="7">
        <v>10</v>
      </c>
      <c r="E349" s="7" t="s">
        <v>73</v>
      </c>
      <c r="F349" s="7">
        <v>2230171540</v>
      </c>
      <c r="G349" s="7">
        <v>313</v>
      </c>
      <c r="H349" s="3">
        <v>101</v>
      </c>
    </row>
    <row r="350" spans="2:8" ht="16.5" thickBot="1" x14ac:dyDescent="0.25">
      <c r="B350" s="208" t="s">
        <v>101</v>
      </c>
      <c r="C350" s="209" t="s">
        <v>102</v>
      </c>
      <c r="D350" s="209" t="s">
        <v>75</v>
      </c>
      <c r="E350" s="209"/>
      <c r="F350" s="209"/>
      <c r="G350" s="209"/>
      <c r="H350" s="210">
        <f>SUM(H351+H362)</f>
        <v>3929.8</v>
      </c>
    </row>
    <row r="351" spans="2:8" ht="16.5" thickBot="1" x14ac:dyDescent="0.25">
      <c r="B351" s="163" t="s">
        <v>52</v>
      </c>
      <c r="C351" s="26" t="s">
        <v>102</v>
      </c>
      <c r="D351" s="8" t="s">
        <v>75</v>
      </c>
      <c r="E351" s="8" t="s">
        <v>76</v>
      </c>
      <c r="F351" s="12"/>
      <c r="G351" s="12"/>
      <c r="H351" s="35">
        <f>SUM(H352+H358)</f>
        <v>3889.8</v>
      </c>
    </row>
    <row r="352" spans="2:8" ht="48" thickBot="1" x14ac:dyDescent="0.25">
      <c r="B352" s="163" t="s">
        <v>59</v>
      </c>
      <c r="C352" s="26" t="s">
        <v>102</v>
      </c>
      <c r="D352" s="8" t="s">
        <v>75</v>
      </c>
      <c r="E352" s="8" t="s">
        <v>76</v>
      </c>
      <c r="F352" s="11">
        <v>1910101590</v>
      </c>
      <c r="G352" s="8"/>
      <c r="H352" s="34">
        <f>SUM(H353+H354+H355+H356+H357)</f>
        <v>2544.8000000000002</v>
      </c>
    </row>
    <row r="353" spans="2:8" ht="48" thickBot="1" x14ac:dyDescent="0.25">
      <c r="B353" s="161" t="s">
        <v>30</v>
      </c>
      <c r="C353" s="28" t="s">
        <v>102</v>
      </c>
      <c r="D353" s="7" t="s">
        <v>75</v>
      </c>
      <c r="E353" s="7" t="s">
        <v>76</v>
      </c>
      <c r="F353" s="45">
        <v>1910101590</v>
      </c>
      <c r="G353" s="7" t="s">
        <v>80</v>
      </c>
      <c r="H353" s="3">
        <v>1135</v>
      </c>
    </row>
    <row r="354" spans="2:8" ht="63.75" thickBot="1" x14ac:dyDescent="0.25">
      <c r="B354" s="160" t="s">
        <v>10</v>
      </c>
      <c r="C354" s="28" t="s">
        <v>102</v>
      </c>
      <c r="D354" s="7" t="s">
        <v>75</v>
      </c>
      <c r="E354" s="7" t="s">
        <v>76</v>
      </c>
      <c r="F354" s="45">
        <v>1910101590</v>
      </c>
      <c r="G354" s="7">
        <v>119</v>
      </c>
      <c r="H354" s="3">
        <v>342.8</v>
      </c>
    </row>
    <row r="355" spans="2:8" ht="32.25" thickBot="1" x14ac:dyDescent="0.25">
      <c r="B355" s="39" t="s">
        <v>13</v>
      </c>
      <c r="C355" s="28" t="s">
        <v>102</v>
      </c>
      <c r="D355" s="7" t="s">
        <v>75</v>
      </c>
      <c r="E355" s="7" t="s">
        <v>76</v>
      </c>
      <c r="F355" s="45">
        <v>1910101590</v>
      </c>
      <c r="G355" s="7">
        <v>244</v>
      </c>
      <c r="H355" s="3">
        <v>1026</v>
      </c>
    </row>
    <row r="356" spans="2:8" ht="16.5" thickBot="1" x14ac:dyDescent="0.25">
      <c r="B356" s="39" t="s">
        <v>562</v>
      </c>
      <c r="C356" s="28" t="s">
        <v>102</v>
      </c>
      <c r="D356" s="7" t="s">
        <v>75</v>
      </c>
      <c r="E356" s="7" t="s">
        <v>76</v>
      </c>
      <c r="F356" s="45">
        <v>1910101590</v>
      </c>
      <c r="G356" s="7" t="s">
        <v>547</v>
      </c>
      <c r="H356" s="3">
        <v>41</v>
      </c>
    </row>
    <row r="357" spans="2:8" ht="16.5" thickBot="1" x14ac:dyDescent="0.25">
      <c r="B357" s="161" t="s">
        <v>48</v>
      </c>
      <c r="C357" s="28" t="s">
        <v>102</v>
      </c>
      <c r="D357" s="7" t="s">
        <v>75</v>
      </c>
      <c r="E357" s="7" t="s">
        <v>76</v>
      </c>
      <c r="F357" s="45">
        <v>1910101590</v>
      </c>
      <c r="G357" s="7">
        <v>850</v>
      </c>
      <c r="H357" s="3"/>
    </row>
    <row r="358" spans="2:8" ht="142.5" thickBot="1" x14ac:dyDescent="0.25">
      <c r="B358" s="163" t="s">
        <v>55</v>
      </c>
      <c r="C358" s="26" t="s">
        <v>102</v>
      </c>
      <c r="D358" s="8" t="s">
        <v>75</v>
      </c>
      <c r="E358" s="8" t="s">
        <v>76</v>
      </c>
      <c r="F358" s="11">
        <v>1910106590</v>
      </c>
      <c r="G358" s="8"/>
      <c r="H358" s="1">
        <f>SUM(H359:H361)</f>
        <v>1345</v>
      </c>
    </row>
    <row r="359" spans="2:8" ht="48" thickBot="1" x14ac:dyDescent="0.25">
      <c r="B359" s="161" t="s">
        <v>56</v>
      </c>
      <c r="C359" s="28" t="s">
        <v>102</v>
      </c>
      <c r="D359" s="7" t="s">
        <v>75</v>
      </c>
      <c r="E359" s="7" t="s">
        <v>76</v>
      </c>
      <c r="F359" s="45">
        <v>1910106590</v>
      </c>
      <c r="G359" s="7">
        <v>111</v>
      </c>
      <c r="H359" s="3">
        <v>1013</v>
      </c>
    </row>
    <row r="360" spans="2:8" ht="63.75" thickBot="1" x14ac:dyDescent="0.25">
      <c r="B360" s="160" t="s">
        <v>10</v>
      </c>
      <c r="C360" s="28" t="s">
        <v>102</v>
      </c>
      <c r="D360" s="7" t="s">
        <v>75</v>
      </c>
      <c r="E360" s="7" t="s">
        <v>76</v>
      </c>
      <c r="F360" s="45">
        <v>1910106590</v>
      </c>
      <c r="G360" s="7">
        <v>119</v>
      </c>
      <c r="H360" s="3">
        <v>306</v>
      </c>
    </row>
    <row r="361" spans="2:8" ht="32.25" thickBot="1" x14ac:dyDescent="0.25">
      <c r="B361" s="39" t="s">
        <v>13</v>
      </c>
      <c r="C361" s="28" t="s">
        <v>102</v>
      </c>
      <c r="D361" s="7" t="s">
        <v>75</v>
      </c>
      <c r="E361" s="7" t="s">
        <v>76</v>
      </c>
      <c r="F361" s="45">
        <v>1910106590</v>
      </c>
      <c r="G361" s="7">
        <v>244</v>
      </c>
      <c r="H361" s="3">
        <v>26</v>
      </c>
    </row>
    <row r="362" spans="2:8" ht="16.5" thickBot="1" x14ac:dyDescent="0.25">
      <c r="B362" s="163" t="s">
        <v>31</v>
      </c>
      <c r="C362" s="26" t="s">
        <v>102</v>
      </c>
      <c r="D362" s="8">
        <v>10</v>
      </c>
      <c r="E362" s="8" t="s">
        <v>73</v>
      </c>
      <c r="F362" s="8"/>
      <c r="G362" s="8"/>
      <c r="H362" s="1">
        <v>40</v>
      </c>
    </row>
    <row r="363" spans="2:8" ht="16.5" thickBot="1" x14ac:dyDescent="0.25">
      <c r="B363" s="163" t="s">
        <v>35</v>
      </c>
      <c r="C363" s="26" t="s">
        <v>102</v>
      </c>
      <c r="D363" s="8">
        <v>10</v>
      </c>
      <c r="E363" s="8" t="s">
        <v>73</v>
      </c>
      <c r="F363" s="8"/>
      <c r="G363" s="8"/>
      <c r="H363" s="1">
        <v>40</v>
      </c>
    </row>
    <row r="364" spans="2:8" ht="48" thickBot="1" x14ac:dyDescent="0.25">
      <c r="B364" s="163" t="s">
        <v>57</v>
      </c>
      <c r="C364" s="26" t="s">
        <v>102</v>
      </c>
      <c r="D364" s="8">
        <v>10</v>
      </c>
      <c r="E364" s="8" t="s">
        <v>73</v>
      </c>
      <c r="F364" s="8">
        <v>2230171540</v>
      </c>
      <c r="G364" s="8"/>
      <c r="H364" s="1">
        <v>40</v>
      </c>
    </row>
    <row r="365" spans="2:8" ht="32.25" thickBot="1" x14ac:dyDescent="0.25">
      <c r="B365" s="5" t="s">
        <v>34</v>
      </c>
      <c r="C365" s="28" t="s">
        <v>102</v>
      </c>
      <c r="D365" s="7">
        <v>10</v>
      </c>
      <c r="E365" s="7" t="s">
        <v>73</v>
      </c>
      <c r="F365" s="7">
        <v>2230171540</v>
      </c>
      <c r="G365" s="7">
        <v>313</v>
      </c>
      <c r="H365" s="3">
        <v>40</v>
      </c>
    </row>
    <row r="366" spans="2:8" ht="16.5" thickBot="1" x14ac:dyDescent="0.25">
      <c r="B366" s="208" t="s">
        <v>103</v>
      </c>
      <c r="C366" s="209" t="s">
        <v>104</v>
      </c>
      <c r="D366" s="209" t="s">
        <v>75</v>
      </c>
      <c r="E366" s="209"/>
      <c r="F366" s="209"/>
      <c r="G366" s="209"/>
      <c r="H366" s="210">
        <f>SUM(H367+H378)</f>
        <v>5290.5</v>
      </c>
    </row>
    <row r="367" spans="2:8" ht="16.5" thickBot="1" x14ac:dyDescent="0.25">
      <c r="B367" s="163" t="s">
        <v>52</v>
      </c>
      <c r="C367" s="26" t="s">
        <v>104</v>
      </c>
      <c r="D367" s="8" t="s">
        <v>75</v>
      </c>
      <c r="E367" s="8" t="s">
        <v>76</v>
      </c>
      <c r="F367" s="12"/>
      <c r="G367" s="12"/>
      <c r="H367" s="35">
        <f>SUM(H368+H374)</f>
        <v>5257.5</v>
      </c>
    </row>
    <row r="368" spans="2:8" ht="48" thickBot="1" x14ac:dyDescent="0.25">
      <c r="B368" s="163" t="s">
        <v>59</v>
      </c>
      <c r="C368" s="26" t="s">
        <v>104</v>
      </c>
      <c r="D368" s="8" t="s">
        <v>75</v>
      </c>
      <c r="E368" s="8" t="s">
        <v>76</v>
      </c>
      <c r="F368" s="11">
        <v>1910101590</v>
      </c>
      <c r="G368" s="8"/>
      <c r="H368" s="34">
        <f>SUM(H369+H370+H371+H372+H373)</f>
        <v>2560.5</v>
      </c>
    </row>
    <row r="369" spans="2:8" ht="48" thickBot="1" x14ac:dyDescent="0.25">
      <c r="B369" s="161" t="s">
        <v>30</v>
      </c>
      <c r="C369" s="28" t="s">
        <v>104</v>
      </c>
      <c r="D369" s="7" t="s">
        <v>75</v>
      </c>
      <c r="E369" s="7" t="s">
        <v>76</v>
      </c>
      <c r="F369" s="45">
        <v>1910101590</v>
      </c>
      <c r="G369" s="7" t="s">
        <v>80</v>
      </c>
      <c r="H369" s="3">
        <v>1366</v>
      </c>
    </row>
    <row r="370" spans="2:8" ht="63.75" thickBot="1" x14ac:dyDescent="0.25">
      <c r="B370" s="160" t="s">
        <v>10</v>
      </c>
      <c r="C370" s="28" t="s">
        <v>104</v>
      </c>
      <c r="D370" s="7" t="s">
        <v>75</v>
      </c>
      <c r="E370" s="7" t="s">
        <v>76</v>
      </c>
      <c r="F370" s="45">
        <v>1910101590</v>
      </c>
      <c r="G370" s="7">
        <v>119</v>
      </c>
      <c r="H370" s="3">
        <v>412.5</v>
      </c>
    </row>
    <row r="371" spans="2:8" ht="32.25" thickBot="1" x14ac:dyDescent="0.25">
      <c r="B371" s="39" t="s">
        <v>13</v>
      </c>
      <c r="C371" s="28" t="s">
        <v>104</v>
      </c>
      <c r="D371" s="7" t="s">
        <v>75</v>
      </c>
      <c r="E371" s="7" t="s">
        <v>76</v>
      </c>
      <c r="F371" s="45">
        <v>1910101590</v>
      </c>
      <c r="G371" s="7">
        <v>244</v>
      </c>
      <c r="H371" s="3">
        <v>617</v>
      </c>
    </row>
    <row r="372" spans="2:8" ht="16.5" thickBot="1" x14ac:dyDescent="0.25">
      <c r="B372" s="39" t="s">
        <v>562</v>
      </c>
      <c r="C372" s="28" t="s">
        <v>104</v>
      </c>
      <c r="D372" s="7" t="s">
        <v>75</v>
      </c>
      <c r="E372" s="7" t="s">
        <v>76</v>
      </c>
      <c r="F372" s="45">
        <v>1910101590</v>
      </c>
      <c r="G372" s="7" t="s">
        <v>547</v>
      </c>
      <c r="H372" s="3">
        <v>165</v>
      </c>
    </row>
    <row r="373" spans="2:8" ht="16.5" thickBot="1" x14ac:dyDescent="0.25">
      <c r="B373" s="161" t="s">
        <v>48</v>
      </c>
      <c r="C373" s="28" t="s">
        <v>104</v>
      </c>
      <c r="D373" s="7" t="s">
        <v>75</v>
      </c>
      <c r="E373" s="7" t="s">
        <v>76</v>
      </c>
      <c r="F373" s="45">
        <v>1910101590</v>
      </c>
      <c r="G373" s="7">
        <v>850</v>
      </c>
      <c r="H373" s="3"/>
    </row>
    <row r="374" spans="2:8" ht="142.5" thickBot="1" x14ac:dyDescent="0.25">
      <c r="B374" s="163" t="s">
        <v>55</v>
      </c>
      <c r="C374" s="26" t="s">
        <v>104</v>
      </c>
      <c r="D374" s="8" t="s">
        <v>75</v>
      </c>
      <c r="E374" s="8" t="s">
        <v>76</v>
      </c>
      <c r="F374" s="11">
        <v>1910106590</v>
      </c>
      <c r="G374" s="8"/>
      <c r="H374" s="1">
        <f>SUM(H375:H377)</f>
        <v>2697</v>
      </c>
    </row>
    <row r="375" spans="2:8" ht="48" thickBot="1" x14ac:dyDescent="0.25">
      <c r="B375" s="161" t="s">
        <v>56</v>
      </c>
      <c r="C375" s="28" t="s">
        <v>104</v>
      </c>
      <c r="D375" s="7" t="s">
        <v>75</v>
      </c>
      <c r="E375" s="7" t="s">
        <v>76</v>
      </c>
      <c r="F375" s="45">
        <v>1910106590</v>
      </c>
      <c r="G375" s="7">
        <v>111</v>
      </c>
      <c r="H375" s="3">
        <v>2053</v>
      </c>
    </row>
    <row r="376" spans="2:8" ht="63.75" thickBot="1" x14ac:dyDescent="0.25">
      <c r="B376" s="160" t="s">
        <v>10</v>
      </c>
      <c r="C376" s="28" t="s">
        <v>104</v>
      </c>
      <c r="D376" s="7" t="s">
        <v>75</v>
      </c>
      <c r="E376" s="7" t="s">
        <v>76</v>
      </c>
      <c r="F376" s="45">
        <v>1910106590</v>
      </c>
      <c r="G376" s="7">
        <v>119</v>
      </c>
      <c r="H376" s="3">
        <v>620</v>
      </c>
    </row>
    <row r="377" spans="2:8" ht="32.25" thickBot="1" x14ac:dyDescent="0.25">
      <c r="B377" s="39" t="s">
        <v>13</v>
      </c>
      <c r="C377" s="28" t="s">
        <v>104</v>
      </c>
      <c r="D377" s="7" t="s">
        <v>75</v>
      </c>
      <c r="E377" s="7" t="s">
        <v>76</v>
      </c>
      <c r="F377" s="45">
        <v>1910106590</v>
      </c>
      <c r="G377" s="7">
        <v>244</v>
      </c>
      <c r="H377" s="3">
        <v>24</v>
      </c>
    </row>
    <row r="378" spans="2:8" ht="16.5" thickBot="1" x14ac:dyDescent="0.25">
      <c r="B378" s="163" t="s">
        <v>31</v>
      </c>
      <c r="C378" s="26" t="s">
        <v>104</v>
      </c>
      <c r="D378" s="8">
        <v>10</v>
      </c>
      <c r="E378" s="8" t="s">
        <v>73</v>
      </c>
      <c r="F378" s="8"/>
      <c r="G378" s="8"/>
      <c r="H378" s="1">
        <v>33</v>
      </c>
    </row>
    <row r="379" spans="2:8" ht="16.5" thickBot="1" x14ac:dyDescent="0.25">
      <c r="B379" s="163" t="s">
        <v>35</v>
      </c>
      <c r="C379" s="26" t="s">
        <v>104</v>
      </c>
      <c r="D379" s="8">
        <v>10</v>
      </c>
      <c r="E379" s="8" t="s">
        <v>73</v>
      </c>
      <c r="F379" s="8"/>
      <c r="G379" s="8"/>
      <c r="H379" s="1">
        <v>33</v>
      </c>
    </row>
    <row r="380" spans="2:8" ht="48" thickBot="1" x14ac:dyDescent="0.25">
      <c r="B380" s="163" t="s">
        <v>57</v>
      </c>
      <c r="C380" s="26" t="s">
        <v>104</v>
      </c>
      <c r="D380" s="8">
        <v>10</v>
      </c>
      <c r="E380" s="8" t="s">
        <v>73</v>
      </c>
      <c r="F380" s="8">
        <v>2230171540</v>
      </c>
      <c r="G380" s="8"/>
      <c r="H380" s="1">
        <v>33</v>
      </c>
    </row>
    <row r="381" spans="2:8" ht="32.25" thickBot="1" x14ac:dyDescent="0.25">
      <c r="B381" s="5" t="s">
        <v>34</v>
      </c>
      <c r="C381" s="28" t="s">
        <v>104</v>
      </c>
      <c r="D381" s="7">
        <v>10</v>
      </c>
      <c r="E381" s="7" t="s">
        <v>73</v>
      </c>
      <c r="F381" s="7">
        <v>2230171540</v>
      </c>
      <c r="G381" s="7">
        <v>313</v>
      </c>
      <c r="H381" s="3">
        <v>33</v>
      </c>
    </row>
    <row r="382" spans="2:8" ht="32.25" thickBot="1" x14ac:dyDescent="0.25">
      <c r="B382" s="208" t="s">
        <v>105</v>
      </c>
      <c r="C382" s="209" t="s">
        <v>106</v>
      </c>
      <c r="D382" s="209" t="s">
        <v>75</v>
      </c>
      <c r="E382" s="209"/>
      <c r="F382" s="209"/>
      <c r="G382" s="209"/>
      <c r="H382" s="210">
        <f>SUM(H383+H394)</f>
        <v>5193.8</v>
      </c>
    </row>
    <row r="383" spans="2:8" ht="16.5" thickBot="1" x14ac:dyDescent="0.25">
      <c r="B383" s="163" t="s">
        <v>52</v>
      </c>
      <c r="C383" s="26" t="s">
        <v>106</v>
      </c>
      <c r="D383" s="8" t="s">
        <v>75</v>
      </c>
      <c r="E383" s="8" t="s">
        <v>76</v>
      </c>
      <c r="F383" s="12"/>
      <c r="G383" s="12"/>
      <c r="H383" s="35">
        <f>SUM(H384+H390)</f>
        <v>5128.8</v>
      </c>
    </row>
    <row r="384" spans="2:8" ht="48" thickBot="1" x14ac:dyDescent="0.25">
      <c r="B384" s="163" t="s">
        <v>59</v>
      </c>
      <c r="C384" s="26" t="s">
        <v>106</v>
      </c>
      <c r="D384" s="8" t="s">
        <v>75</v>
      </c>
      <c r="E384" s="8" t="s">
        <v>76</v>
      </c>
      <c r="F384" s="11">
        <v>1910101590</v>
      </c>
      <c r="G384" s="8"/>
      <c r="H384" s="34">
        <f>SUM(H385+H386+H387+H388+H389)</f>
        <v>2412.8000000000002</v>
      </c>
    </row>
    <row r="385" spans="2:8" ht="48" thickBot="1" x14ac:dyDescent="0.25">
      <c r="B385" s="161" t="s">
        <v>30</v>
      </c>
      <c r="C385" s="28" t="s">
        <v>106</v>
      </c>
      <c r="D385" s="7" t="s">
        <v>75</v>
      </c>
      <c r="E385" s="7" t="s">
        <v>76</v>
      </c>
      <c r="F385" s="45">
        <v>1910101590</v>
      </c>
      <c r="G385" s="7" t="s">
        <v>80</v>
      </c>
      <c r="H385" s="3">
        <v>1251</v>
      </c>
    </row>
    <row r="386" spans="2:8" ht="63.75" thickBot="1" x14ac:dyDescent="0.25">
      <c r="B386" s="160" t="s">
        <v>10</v>
      </c>
      <c r="C386" s="28" t="s">
        <v>106</v>
      </c>
      <c r="D386" s="7" t="s">
        <v>75</v>
      </c>
      <c r="E386" s="7" t="s">
        <v>76</v>
      </c>
      <c r="F386" s="45">
        <v>1910101590</v>
      </c>
      <c r="G386" s="7">
        <v>119</v>
      </c>
      <c r="H386" s="3">
        <v>377.8</v>
      </c>
    </row>
    <row r="387" spans="2:8" ht="32.25" thickBot="1" x14ac:dyDescent="0.25">
      <c r="B387" s="39" t="s">
        <v>13</v>
      </c>
      <c r="C387" s="28" t="s">
        <v>106</v>
      </c>
      <c r="D387" s="7" t="s">
        <v>75</v>
      </c>
      <c r="E387" s="7" t="s">
        <v>76</v>
      </c>
      <c r="F387" s="45">
        <v>1910101590</v>
      </c>
      <c r="G387" s="7">
        <v>244</v>
      </c>
      <c r="H387" s="3">
        <v>632</v>
      </c>
    </row>
    <row r="388" spans="2:8" ht="16.5" thickBot="1" x14ac:dyDescent="0.25">
      <c r="B388" s="39" t="s">
        <v>562</v>
      </c>
      <c r="C388" s="28" t="s">
        <v>106</v>
      </c>
      <c r="D388" s="7" t="s">
        <v>75</v>
      </c>
      <c r="E388" s="7" t="s">
        <v>76</v>
      </c>
      <c r="F388" s="45">
        <v>1910101590</v>
      </c>
      <c r="G388" s="7" t="s">
        <v>547</v>
      </c>
      <c r="H388" s="3">
        <v>152</v>
      </c>
    </row>
    <row r="389" spans="2:8" ht="16.5" thickBot="1" x14ac:dyDescent="0.25">
      <c r="B389" s="161" t="s">
        <v>48</v>
      </c>
      <c r="C389" s="28" t="s">
        <v>106</v>
      </c>
      <c r="D389" s="7" t="s">
        <v>75</v>
      </c>
      <c r="E389" s="7" t="s">
        <v>76</v>
      </c>
      <c r="F389" s="45">
        <v>1910101590</v>
      </c>
      <c r="G389" s="7">
        <v>850</v>
      </c>
      <c r="H389" s="3"/>
    </row>
    <row r="390" spans="2:8" ht="142.5" thickBot="1" x14ac:dyDescent="0.25">
      <c r="B390" s="163" t="s">
        <v>55</v>
      </c>
      <c r="C390" s="26" t="s">
        <v>106</v>
      </c>
      <c r="D390" s="8" t="s">
        <v>75</v>
      </c>
      <c r="E390" s="8" t="s">
        <v>76</v>
      </c>
      <c r="F390" s="11">
        <v>1910106590</v>
      </c>
      <c r="G390" s="8"/>
      <c r="H390" s="1">
        <f>SUM(H391:H393)</f>
        <v>2716</v>
      </c>
    </row>
    <row r="391" spans="2:8" ht="48" thickBot="1" x14ac:dyDescent="0.25">
      <c r="B391" s="161" t="s">
        <v>56</v>
      </c>
      <c r="C391" s="28" t="s">
        <v>106</v>
      </c>
      <c r="D391" s="7" t="s">
        <v>75</v>
      </c>
      <c r="E391" s="7" t="s">
        <v>76</v>
      </c>
      <c r="F391" s="45">
        <v>1910106590</v>
      </c>
      <c r="G391" s="7">
        <v>111</v>
      </c>
      <c r="H391" s="3">
        <v>2057</v>
      </c>
    </row>
    <row r="392" spans="2:8" ht="63.75" thickBot="1" x14ac:dyDescent="0.25">
      <c r="B392" s="160" t="s">
        <v>10</v>
      </c>
      <c r="C392" s="28" t="s">
        <v>106</v>
      </c>
      <c r="D392" s="7" t="s">
        <v>75</v>
      </c>
      <c r="E392" s="7" t="s">
        <v>76</v>
      </c>
      <c r="F392" s="45">
        <v>1910106590</v>
      </c>
      <c r="G392" s="7">
        <v>119</v>
      </c>
      <c r="H392" s="3">
        <v>621</v>
      </c>
    </row>
    <row r="393" spans="2:8" ht="32.25" thickBot="1" x14ac:dyDescent="0.25">
      <c r="B393" s="39" t="s">
        <v>13</v>
      </c>
      <c r="C393" s="28" t="s">
        <v>106</v>
      </c>
      <c r="D393" s="7" t="s">
        <v>75</v>
      </c>
      <c r="E393" s="7" t="s">
        <v>76</v>
      </c>
      <c r="F393" s="45">
        <v>1910106590</v>
      </c>
      <c r="G393" s="7">
        <v>244</v>
      </c>
      <c r="H393" s="3">
        <v>38</v>
      </c>
    </row>
    <row r="394" spans="2:8" ht="16.5" thickBot="1" x14ac:dyDescent="0.25">
      <c r="B394" s="163" t="s">
        <v>31</v>
      </c>
      <c r="C394" s="26" t="s">
        <v>106</v>
      </c>
      <c r="D394" s="8">
        <v>10</v>
      </c>
      <c r="E394" s="8" t="s">
        <v>73</v>
      </c>
      <c r="F394" s="8"/>
      <c r="G394" s="8"/>
      <c r="H394" s="1">
        <v>65</v>
      </c>
    </row>
    <row r="395" spans="2:8" ht="16.5" thickBot="1" x14ac:dyDescent="0.25">
      <c r="B395" s="163" t="s">
        <v>35</v>
      </c>
      <c r="C395" s="26" t="s">
        <v>106</v>
      </c>
      <c r="D395" s="8">
        <v>10</v>
      </c>
      <c r="E395" s="8" t="s">
        <v>73</v>
      </c>
      <c r="F395" s="8"/>
      <c r="G395" s="8"/>
      <c r="H395" s="1">
        <v>65</v>
      </c>
    </row>
    <row r="396" spans="2:8" ht="48" thickBot="1" x14ac:dyDescent="0.25">
      <c r="B396" s="163" t="s">
        <v>57</v>
      </c>
      <c r="C396" s="26" t="s">
        <v>106</v>
      </c>
      <c r="D396" s="8">
        <v>10</v>
      </c>
      <c r="E396" s="8" t="s">
        <v>73</v>
      </c>
      <c r="F396" s="8">
        <v>2230171540</v>
      </c>
      <c r="G396" s="8"/>
      <c r="H396" s="1">
        <v>65</v>
      </c>
    </row>
    <row r="397" spans="2:8" ht="32.25" thickBot="1" x14ac:dyDescent="0.25">
      <c r="B397" s="5" t="s">
        <v>34</v>
      </c>
      <c r="C397" s="28" t="s">
        <v>106</v>
      </c>
      <c r="D397" s="7">
        <v>10</v>
      </c>
      <c r="E397" s="7" t="s">
        <v>73</v>
      </c>
      <c r="F397" s="7">
        <v>2230171540</v>
      </c>
      <c r="G397" s="7">
        <v>313</v>
      </c>
      <c r="H397" s="3">
        <v>65</v>
      </c>
    </row>
    <row r="398" spans="2:8" ht="16.5" thickBot="1" x14ac:dyDescent="0.25">
      <c r="B398" s="208" t="s">
        <v>107</v>
      </c>
      <c r="C398" s="209" t="s">
        <v>108</v>
      </c>
      <c r="D398" s="209" t="s">
        <v>75</v>
      </c>
      <c r="E398" s="209"/>
      <c r="F398" s="209"/>
      <c r="G398" s="209"/>
      <c r="H398" s="210">
        <f>SUM(H399+H410)</f>
        <v>5123.3</v>
      </c>
    </row>
    <row r="399" spans="2:8" ht="16.5" thickBot="1" x14ac:dyDescent="0.25">
      <c r="B399" s="163" t="s">
        <v>52</v>
      </c>
      <c r="C399" s="26" t="s">
        <v>108</v>
      </c>
      <c r="D399" s="8" t="s">
        <v>75</v>
      </c>
      <c r="E399" s="8" t="s">
        <v>76</v>
      </c>
      <c r="F399" s="12"/>
      <c r="G399" s="12"/>
      <c r="H399" s="35">
        <f>SUM(H400+H406)</f>
        <v>5063.3</v>
      </c>
    </row>
    <row r="400" spans="2:8" ht="48" thickBot="1" x14ac:dyDescent="0.25">
      <c r="B400" s="163" t="s">
        <v>59</v>
      </c>
      <c r="C400" s="26" t="s">
        <v>108</v>
      </c>
      <c r="D400" s="8" t="s">
        <v>75</v>
      </c>
      <c r="E400" s="8" t="s">
        <v>76</v>
      </c>
      <c r="F400" s="11">
        <v>1910101590</v>
      </c>
      <c r="G400" s="8"/>
      <c r="H400" s="34">
        <f>SUM(H401+H402+H403+H404+H405)</f>
        <v>2485.3000000000002</v>
      </c>
    </row>
    <row r="401" spans="2:8" ht="48" thickBot="1" x14ac:dyDescent="0.25">
      <c r="B401" s="161" t="s">
        <v>30</v>
      </c>
      <c r="C401" s="28" t="s">
        <v>108</v>
      </c>
      <c r="D401" s="7" t="s">
        <v>75</v>
      </c>
      <c r="E401" s="7" t="s">
        <v>76</v>
      </c>
      <c r="F401" s="45">
        <v>1910101590</v>
      </c>
      <c r="G401" s="7" t="s">
        <v>80</v>
      </c>
      <c r="H401" s="3">
        <v>1193</v>
      </c>
    </row>
    <row r="402" spans="2:8" ht="63.75" thickBot="1" x14ac:dyDescent="0.25">
      <c r="B402" s="160" t="s">
        <v>10</v>
      </c>
      <c r="C402" s="28" t="s">
        <v>108</v>
      </c>
      <c r="D402" s="7" t="s">
        <v>75</v>
      </c>
      <c r="E402" s="7" t="s">
        <v>76</v>
      </c>
      <c r="F402" s="45">
        <v>1910101590</v>
      </c>
      <c r="G402" s="7">
        <v>119</v>
      </c>
      <c r="H402" s="3">
        <v>360.3</v>
      </c>
    </row>
    <row r="403" spans="2:8" ht="32.25" thickBot="1" x14ac:dyDescent="0.25">
      <c r="B403" s="39" t="s">
        <v>13</v>
      </c>
      <c r="C403" s="28" t="s">
        <v>108</v>
      </c>
      <c r="D403" s="7" t="s">
        <v>75</v>
      </c>
      <c r="E403" s="7" t="s">
        <v>76</v>
      </c>
      <c r="F403" s="45">
        <v>1910101590</v>
      </c>
      <c r="G403" s="7">
        <v>244</v>
      </c>
      <c r="H403" s="3">
        <v>875</v>
      </c>
    </row>
    <row r="404" spans="2:8" ht="16.5" thickBot="1" x14ac:dyDescent="0.25">
      <c r="B404" s="39" t="s">
        <v>562</v>
      </c>
      <c r="C404" s="28" t="s">
        <v>108</v>
      </c>
      <c r="D404" s="7" t="s">
        <v>75</v>
      </c>
      <c r="E404" s="7" t="s">
        <v>76</v>
      </c>
      <c r="F404" s="45">
        <v>1910101590</v>
      </c>
      <c r="G404" s="7" t="s">
        <v>547</v>
      </c>
      <c r="H404" s="3">
        <v>54</v>
      </c>
    </row>
    <row r="405" spans="2:8" ht="16.5" thickBot="1" x14ac:dyDescent="0.25">
      <c r="B405" s="161" t="s">
        <v>48</v>
      </c>
      <c r="C405" s="28" t="s">
        <v>108</v>
      </c>
      <c r="D405" s="7" t="s">
        <v>75</v>
      </c>
      <c r="E405" s="7" t="s">
        <v>76</v>
      </c>
      <c r="F405" s="45">
        <v>1910101590</v>
      </c>
      <c r="G405" s="7">
        <v>850</v>
      </c>
      <c r="H405" s="3">
        <v>3</v>
      </c>
    </row>
    <row r="406" spans="2:8" ht="142.5" thickBot="1" x14ac:dyDescent="0.25">
      <c r="B406" s="163" t="s">
        <v>55</v>
      </c>
      <c r="C406" s="26" t="s">
        <v>108</v>
      </c>
      <c r="D406" s="8" t="s">
        <v>75</v>
      </c>
      <c r="E406" s="8" t="s">
        <v>76</v>
      </c>
      <c r="F406" s="11">
        <v>1910106590</v>
      </c>
      <c r="G406" s="8"/>
      <c r="H406" s="1">
        <f>SUM(H407:H409)</f>
        <v>2578</v>
      </c>
    </row>
    <row r="407" spans="2:8" ht="48" thickBot="1" x14ac:dyDescent="0.25">
      <c r="B407" s="161" t="s">
        <v>56</v>
      </c>
      <c r="C407" s="28" t="s">
        <v>108</v>
      </c>
      <c r="D407" s="7" t="s">
        <v>75</v>
      </c>
      <c r="E407" s="7" t="s">
        <v>76</v>
      </c>
      <c r="F407" s="45">
        <v>1910106590</v>
      </c>
      <c r="G407" s="7">
        <v>111</v>
      </c>
      <c r="H407" s="3">
        <v>1949</v>
      </c>
    </row>
    <row r="408" spans="2:8" ht="63.75" thickBot="1" x14ac:dyDescent="0.25">
      <c r="B408" s="160" t="s">
        <v>10</v>
      </c>
      <c r="C408" s="28" t="s">
        <v>108</v>
      </c>
      <c r="D408" s="7" t="s">
        <v>75</v>
      </c>
      <c r="E408" s="7" t="s">
        <v>76</v>
      </c>
      <c r="F408" s="45">
        <v>1910106590</v>
      </c>
      <c r="G408" s="7">
        <v>119</v>
      </c>
      <c r="H408" s="3">
        <v>588</v>
      </c>
    </row>
    <row r="409" spans="2:8" ht="32.25" thickBot="1" x14ac:dyDescent="0.25">
      <c r="B409" s="39" t="s">
        <v>13</v>
      </c>
      <c r="C409" s="28" t="s">
        <v>108</v>
      </c>
      <c r="D409" s="7" t="s">
        <v>75</v>
      </c>
      <c r="E409" s="7" t="s">
        <v>76</v>
      </c>
      <c r="F409" s="45">
        <v>1910106590</v>
      </c>
      <c r="G409" s="7">
        <v>244</v>
      </c>
      <c r="H409" s="3">
        <v>41</v>
      </c>
    </row>
    <row r="410" spans="2:8" ht="16.5" thickBot="1" x14ac:dyDescent="0.25">
      <c r="B410" s="163" t="s">
        <v>31</v>
      </c>
      <c r="C410" s="26" t="s">
        <v>108</v>
      </c>
      <c r="D410" s="8">
        <v>10</v>
      </c>
      <c r="E410" s="8" t="s">
        <v>73</v>
      </c>
      <c r="F410" s="8"/>
      <c r="G410" s="8"/>
      <c r="H410" s="1">
        <v>60</v>
      </c>
    </row>
    <row r="411" spans="2:8" ht="16.5" thickBot="1" x14ac:dyDescent="0.25">
      <c r="B411" s="163" t="s">
        <v>35</v>
      </c>
      <c r="C411" s="26" t="s">
        <v>108</v>
      </c>
      <c r="D411" s="8">
        <v>10</v>
      </c>
      <c r="E411" s="8" t="s">
        <v>73</v>
      </c>
      <c r="F411" s="8"/>
      <c r="G411" s="8"/>
      <c r="H411" s="1">
        <v>60</v>
      </c>
    </row>
    <row r="412" spans="2:8" ht="48" thickBot="1" x14ac:dyDescent="0.25">
      <c r="B412" s="163" t="s">
        <v>57</v>
      </c>
      <c r="C412" s="26" t="s">
        <v>108</v>
      </c>
      <c r="D412" s="8">
        <v>10</v>
      </c>
      <c r="E412" s="8" t="s">
        <v>73</v>
      </c>
      <c r="F412" s="8">
        <v>2230171540</v>
      </c>
      <c r="G412" s="8"/>
      <c r="H412" s="1">
        <v>60</v>
      </c>
    </row>
    <row r="413" spans="2:8" ht="32.25" thickBot="1" x14ac:dyDescent="0.25">
      <c r="B413" s="5" t="s">
        <v>34</v>
      </c>
      <c r="C413" s="28" t="s">
        <v>108</v>
      </c>
      <c r="D413" s="7">
        <v>10</v>
      </c>
      <c r="E413" s="7" t="s">
        <v>73</v>
      </c>
      <c r="F413" s="7">
        <v>2230171540</v>
      </c>
      <c r="G413" s="7">
        <v>313</v>
      </c>
      <c r="H413" s="3">
        <v>60</v>
      </c>
    </row>
    <row r="414" spans="2:8" ht="16.5" thickBot="1" x14ac:dyDescent="0.25">
      <c r="B414" s="208" t="s">
        <v>109</v>
      </c>
      <c r="C414" s="209" t="s">
        <v>110</v>
      </c>
      <c r="D414" s="209" t="s">
        <v>75</v>
      </c>
      <c r="E414" s="209"/>
      <c r="F414" s="209"/>
      <c r="G414" s="209"/>
      <c r="H414" s="210">
        <f>SUM(H415+H426)</f>
        <v>23277.3</v>
      </c>
    </row>
    <row r="415" spans="2:8" ht="16.5" thickBot="1" x14ac:dyDescent="0.25">
      <c r="B415" s="163" t="s">
        <v>52</v>
      </c>
      <c r="C415" s="26" t="s">
        <v>110</v>
      </c>
      <c r="D415" s="8" t="s">
        <v>75</v>
      </c>
      <c r="E415" s="8" t="s">
        <v>76</v>
      </c>
      <c r="F415" s="12"/>
      <c r="G415" s="12"/>
      <c r="H415" s="35">
        <f>SUM(H416+H422)</f>
        <v>22726.2</v>
      </c>
    </row>
    <row r="416" spans="2:8" ht="48" thickBot="1" x14ac:dyDescent="0.25">
      <c r="B416" s="163" t="s">
        <v>59</v>
      </c>
      <c r="C416" s="26" t="s">
        <v>110</v>
      </c>
      <c r="D416" s="8" t="s">
        <v>75</v>
      </c>
      <c r="E416" s="8" t="s">
        <v>76</v>
      </c>
      <c r="F416" s="11">
        <v>1910101590</v>
      </c>
      <c r="G416" s="8"/>
      <c r="H416" s="34">
        <f>SUM(H417:H421)</f>
        <v>10295.200000000001</v>
      </c>
    </row>
    <row r="417" spans="2:8" ht="48" thickBot="1" x14ac:dyDescent="0.25">
      <c r="B417" s="161" t="s">
        <v>30</v>
      </c>
      <c r="C417" s="28" t="s">
        <v>110</v>
      </c>
      <c r="D417" s="7" t="s">
        <v>75</v>
      </c>
      <c r="E417" s="7" t="s">
        <v>76</v>
      </c>
      <c r="F417" s="45">
        <v>1910101590</v>
      </c>
      <c r="G417" s="7" t="s">
        <v>80</v>
      </c>
      <c r="H417" s="3">
        <v>3802</v>
      </c>
    </row>
    <row r="418" spans="2:8" ht="63.75" thickBot="1" x14ac:dyDescent="0.25">
      <c r="B418" s="160" t="s">
        <v>10</v>
      </c>
      <c r="C418" s="28" t="s">
        <v>110</v>
      </c>
      <c r="D418" s="7" t="s">
        <v>75</v>
      </c>
      <c r="E418" s="7" t="s">
        <v>76</v>
      </c>
      <c r="F418" s="45">
        <v>1910101590</v>
      </c>
      <c r="G418" s="7">
        <v>119</v>
      </c>
      <c r="H418" s="3">
        <v>1148.2</v>
      </c>
    </row>
    <row r="419" spans="2:8" ht="32.25" thickBot="1" x14ac:dyDescent="0.25">
      <c r="B419" s="39" t="s">
        <v>13</v>
      </c>
      <c r="C419" s="28" t="s">
        <v>110</v>
      </c>
      <c r="D419" s="7" t="s">
        <v>75</v>
      </c>
      <c r="E419" s="7" t="s">
        <v>76</v>
      </c>
      <c r="F419" s="45">
        <v>1910101590</v>
      </c>
      <c r="G419" s="7">
        <v>244</v>
      </c>
      <c r="H419" s="3">
        <v>4627</v>
      </c>
    </row>
    <row r="420" spans="2:8" ht="16.5" thickBot="1" x14ac:dyDescent="0.25">
      <c r="B420" s="39" t="s">
        <v>562</v>
      </c>
      <c r="C420" s="28" t="s">
        <v>110</v>
      </c>
      <c r="D420" s="7" t="s">
        <v>75</v>
      </c>
      <c r="E420" s="7" t="s">
        <v>76</v>
      </c>
      <c r="F420" s="45">
        <v>1910101590</v>
      </c>
      <c r="G420" s="7" t="s">
        <v>547</v>
      </c>
      <c r="H420" s="3">
        <v>718</v>
      </c>
    </row>
    <row r="421" spans="2:8" ht="16.5" thickBot="1" x14ac:dyDescent="0.25">
      <c r="B421" s="161" t="s">
        <v>48</v>
      </c>
      <c r="C421" s="28" t="s">
        <v>110</v>
      </c>
      <c r="D421" s="7" t="s">
        <v>75</v>
      </c>
      <c r="E421" s="7" t="s">
        <v>76</v>
      </c>
      <c r="F421" s="45">
        <v>1910101590</v>
      </c>
      <c r="G421" s="7">
        <v>850</v>
      </c>
      <c r="H421" s="3"/>
    </row>
    <row r="422" spans="2:8" ht="142.5" thickBot="1" x14ac:dyDescent="0.25">
      <c r="B422" s="163" t="s">
        <v>55</v>
      </c>
      <c r="C422" s="26" t="s">
        <v>110</v>
      </c>
      <c r="D422" s="8" t="s">
        <v>75</v>
      </c>
      <c r="E422" s="8" t="s">
        <v>76</v>
      </c>
      <c r="F422" s="11">
        <v>1910106590</v>
      </c>
      <c r="G422" s="8"/>
      <c r="H422" s="1">
        <f>SUM(H423:H425)</f>
        <v>12431</v>
      </c>
    </row>
    <row r="423" spans="2:8" ht="48" thickBot="1" x14ac:dyDescent="0.25">
      <c r="B423" s="161" t="s">
        <v>56</v>
      </c>
      <c r="C423" s="28" t="s">
        <v>110</v>
      </c>
      <c r="D423" s="7" t="s">
        <v>75</v>
      </c>
      <c r="E423" s="7" t="s">
        <v>76</v>
      </c>
      <c r="F423" s="45">
        <v>1910106590</v>
      </c>
      <c r="G423" s="7">
        <v>111</v>
      </c>
      <c r="H423" s="3">
        <v>9336</v>
      </c>
    </row>
    <row r="424" spans="2:8" ht="63.75" thickBot="1" x14ac:dyDescent="0.25">
      <c r="B424" s="160" t="s">
        <v>10</v>
      </c>
      <c r="C424" s="28" t="s">
        <v>110</v>
      </c>
      <c r="D424" s="7" t="s">
        <v>75</v>
      </c>
      <c r="E424" s="7" t="s">
        <v>76</v>
      </c>
      <c r="F424" s="45">
        <v>1910106590</v>
      </c>
      <c r="G424" s="7">
        <v>119</v>
      </c>
      <c r="H424" s="3">
        <v>2820</v>
      </c>
    </row>
    <row r="425" spans="2:8" ht="32.25" thickBot="1" x14ac:dyDescent="0.25">
      <c r="B425" s="39" t="s">
        <v>13</v>
      </c>
      <c r="C425" s="28" t="s">
        <v>110</v>
      </c>
      <c r="D425" s="7" t="s">
        <v>75</v>
      </c>
      <c r="E425" s="7" t="s">
        <v>76</v>
      </c>
      <c r="F425" s="45">
        <v>1910106590</v>
      </c>
      <c r="G425" s="7">
        <v>244</v>
      </c>
      <c r="H425" s="3">
        <v>275</v>
      </c>
    </row>
    <row r="426" spans="2:8" ht="16.5" thickBot="1" x14ac:dyDescent="0.25">
      <c r="B426" s="163" t="s">
        <v>31</v>
      </c>
      <c r="C426" s="26" t="s">
        <v>110</v>
      </c>
      <c r="D426" s="8">
        <v>10</v>
      </c>
      <c r="E426" s="8" t="s">
        <v>73</v>
      </c>
      <c r="F426" s="8"/>
      <c r="G426" s="8"/>
      <c r="H426" s="1">
        <v>551.1</v>
      </c>
    </row>
    <row r="427" spans="2:8" ht="16.5" thickBot="1" x14ac:dyDescent="0.25">
      <c r="B427" s="163" t="s">
        <v>35</v>
      </c>
      <c r="C427" s="26" t="s">
        <v>110</v>
      </c>
      <c r="D427" s="8">
        <v>10</v>
      </c>
      <c r="E427" s="8" t="s">
        <v>73</v>
      </c>
      <c r="F427" s="8"/>
      <c r="G427" s="8"/>
      <c r="H427" s="1">
        <v>551.1</v>
      </c>
    </row>
    <row r="428" spans="2:8" ht="48" thickBot="1" x14ac:dyDescent="0.25">
      <c r="B428" s="163" t="s">
        <v>57</v>
      </c>
      <c r="C428" s="26" t="s">
        <v>110</v>
      </c>
      <c r="D428" s="8">
        <v>10</v>
      </c>
      <c r="E428" s="8" t="s">
        <v>73</v>
      </c>
      <c r="F428" s="8">
        <v>2230171540</v>
      </c>
      <c r="G428" s="8"/>
      <c r="H428" s="1">
        <v>551.1</v>
      </c>
    </row>
    <row r="429" spans="2:8" ht="32.25" thickBot="1" x14ac:dyDescent="0.25">
      <c r="B429" s="5" t="s">
        <v>34</v>
      </c>
      <c r="C429" s="28" t="s">
        <v>110</v>
      </c>
      <c r="D429" s="7">
        <v>10</v>
      </c>
      <c r="E429" s="7" t="s">
        <v>73</v>
      </c>
      <c r="F429" s="7">
        <v>2230171540</v>
      </c>
      <c r="G429" s="7">
        <v>313</v>
      </c>
      <c r="H429" s="3">
        <v>551.1</v>
      </c>
    </row>
    <row r="430" spans="2:8" ht="16.5" thickBot="1" x14ac:dyDescent="0.25">
      <c r="B430" s="208" t="s">
        <v>513</v>
      </c>
      <c r="C430" s="209" t="s">
        <v>531</v>
      </c>
      <c r="D430" s="209" t="s">
        <v>75</v>
      </c>
      <c r="E430" s="209"/>
      <c r="F430" s="209"/>
      <c r="G430" s="209"/>
      <c r="H430" s="211">
        <f>SUM(H431+H442)</f>
        <v>15408.3</v>
      </c>
    </row>
    <row r="431" spans="2:8" ht="16.5" thickBot="1" x14ac:dyDescent="0.25">
      <c r="B431" s="163" t="s">
        <v>52</v>
      </c>
      <c r="C431" s="26" t="s">
        <v>531</v>
      </c>
      <c r="D431" s="8" t="s">
        <v>75</v>
      </c>
      <c r="E431" s="8" t="s">
        <v>76</v>
      </c>
      <c r="F431" s="12"/>
      <c r="G431" s="12"/>
      <c r="H431" s="212">
        <f>SUM(H432+H438)</f>
        <v>15258.3</v>
      </c>
    </row>
    <row r="432" spans="2:8" ht="48" thickBot="1" x14ac:dyDescent="0.25">
      <c r="B432" s="163" t="s">
        <v>59</v>
      </c>
      <c r="C432" s="26" t="s">
        <v>531</v>
      </c>
      <c r="D432" s="8" t="s">
        <v>75</v>
      </c>
      <c r="E432" s="8" t="s">
        <v>76</v>
      </c>
      <c r="F432" s="11">
        <v>1910101590</v>
      </c>
      <c r="G432" s="8"/>
      <c r="H432" s="84">
        <f>SUM(H433:H437)</f>
        <v>6075.3</v>
      </c>
    </row>
    <row r="433" spans="2:8" ht="48" thickBot="1" x14ac:dyDescent="0.25">
      <c r="B433" s="161" t="s">
        <v>30</v>
      </c>
      <c r="C433" s="28" t="s">
        <v>531</v>
      </c>
      <c r="D433" s="7" t="s">
        <v>75</v>
      </c>
      <c r="E433" s="7" t="s">
        <v>76</v>
      </c>
      <c r="F433" s="45">
        <v>1910101590</v>
      </c>
      <c r="G433" s="7" t="s">
        <v>80</v>
      </c>
      <c r="H433" s="3">
        <v>2117</v>
      </c>
    </row>
    <row r="434" spans="2:8" ht="63.75" thickBot="1" x14ac:dyDescent="0.25">
      <c r="B434" s="160" t="s">
        <v>10</v>
      </c>
      <c r="C434" s="28" t="s">
        <v>531</v>
      </c>
      <c r="D434" s="7" t="s">
        <v>75</v>
      </c>
      <c r="E434" s="7" t="s">
        <v>76</v>
      </c>
      <c r="F434" s="45">
        <v>1910101590</v>
      </c>
      <c r="G434" s="7">
        <v>119</v>
      </c>
      <c r="H434" s="3">
        <v>639.29999999999995</v>
      </c>
    </row>
    <row r="435" spans="2:8" ht="32.25" thickBot="1" x14ac:dyDescent="0.25">
      <c r="B435" s="39" t="s">
        <v>13</v>
      </c>
      <c r="C435" s="28" t="s">
        <v>531</v>
      </c>
      <c r="D435" s="7" t="s">
        <v>75</v>
      </c>
      <c r="E435" s="7" t="s">
        <v>76</v>
      </c>
      <c r="F435" s="45">
        <v>1910101590</v>
      </c>
      <c r="G435" s="7">
        <v>244</v>
      </c>
      <c r="H435" s="3">
        <v>2422</v>
      </c>
    </row>
    <row r="436" spans="2:8" ht="16.5" thickBot="1" x14ac:dyDescent="0.25">
      <c r="B436" s="39" t="s">
        <v>562</v>
      </c>
      <c r="C436" s="28" t="s">
        <v>531</v>
      </c>
      <c r="D436" s="7" t="s">
        <v>75</v>
      </c>
      <c r="E436" s="7" t="s">
        <v>76</v>
      </c>
      <c r="F436" s="45">
        <v>1910101590</v>
      </c>
      <c r="G436" s="7" t="s">
        <v>547</v>
      </c>
      <c r="H436" s="3">
        <v>847</v>
      </c>
    </row>
    <row r="437" spans="2:8" ht="16.5" thickBot="1" x14ac:dyDescent="0.25">
      <c r="B437" s="161" t="s">
        <v>48</v>
      </c>
      <c r="C437" s="28" t="s">
        <v>531</v>
      </c>
      <c r="D437" s="7" t="s">
        <v>75</v>
      </c>
      <c r="E437" s="7" t="s">
        <v>76</v>
      </c>
      <c r="F437" s="45">
        <v>1910101590</v>
      </c>
      <c r="G437" s="7">
        <v>850</v>
      </c>
      <c r="H437" s="3">
        <v>50</v>
      </c>
    </row>
    <row r="438" spans="2:8" ht="142.5" thickBot="1" x14ac:dyDescent="0.25">
      <c r="B438" s="163" t="s">
        <v>55</v>
      </c>
      <c r="C438" s="28" t="s">
        <v>531</v>
      </c>
      <c r="D438" s="8" t="s">
        <v>75</v>
      </c>
      <c r="E438" s="8" t="s">
        <v>76</v>
      </c>
      <c r="F438" s="11">
        <v>1910106590</v>
      </c>
      <c r="G438" s="8"/>
      <c r="H438" s="1">
        <f>SUM(H439:H441)</f>
        <v>9183</v>
      </c>
    </row>
    <row r="439" spans="2:8" ht="48" thickBot="1" x14ac:dyDescent="0.25">
      <c r="B439" s="161" t="s">
        <v>56</v>
      </c>
      <c r="C439" s="28" t="s">
        <v>531</v>
      </c>
      <c r="D439" s="7" t="s">
        <v>75</v>
      </c>
      <c r="E439" s="7" t="s">
        <v>76</v>
      </c>
      <c r="F439" s="45">
        <v>1910106590</v>
      </c>
      <c r="G439" s="7">
        <v>111</v>
      </c>
      <c r="H439" s="3">
        <v>6958</v>
      </c>
    </row>
    <row r="440" spans="2:8" ht="63.75" thickBot="1" x14ac:dyDescent="0.25">
      <c r="B440" s="160" t="s">
        <v>10</v>
      </c>
      <c r="C440" s="28" t="s">
        <v>531</v>
      </c>
      <c r="D440" s="7" t="s">
        <v>75</v>
      </c>
      <c r="E440" s="7" t="s">
        <v>76</v>
      </c>
      <c r="F440" s="45">
        <v>1910106590</v>
      </c>
      <c r="G440" s="7">
        <v>119</v>
      </c>
      <c r="H440" s="3">
        <v>2101</v>
      </c>
    </row>
    <row r="441" spans="2:8" ht="32.25" thickBot="1" x14ac:dyDescent="0.25">
      <c r="B441" s="39" t="s">
        <v>13</v>
      </c>
      <c r="C441" s="28" t="s">
        <v>531</v>
      </c>
      <c r="D441" s="7" t="s">
        <v>75</v>
      </c>
      <c r="E441" s="7" t="s">
        <v>76</v>
      </c>
      <c r="F441" s="45">
        <v>1910106590</v>
      </c>
      <c r="G441" s="7">
        <v>244</v>
      </c>
      <c r="H441" s="3">
        <v>124</v>
      </c>
    </row>
    <row r="442" spans="2:8" ht="16.5" thickBot="1" x14ac:dyDescent="0.25">
      <c r="B442" s="163" t="s">
        <v>31</v>
      </c>
      <c r="C442" s="28" t="s">
        <v>531</v>
      </c>
      <c r="D442" s="8">
        <v>10</v>
      </c>
      <c r="E442" s="8" t="s">
        <v>73</v>
      </c>
      <c r="F442" s="8"/>
      <c r="G442" s="8"/>
      <c r="H442" s="1">
        <v>150</v>
      </c>
    </row>
    <row r="443" spans="2:8" ht="16.5" thickBot="1" x14ac:dyDescent="0.25">
      <c r="B443" s="163" t="s">
        <v>35</v>
      </c>
      <c r="C443" s="28" t="s">
        <v>531</v>
      </c>
      <c r="D443" s="8">
        <v>10</v>
      </c>
      <c r="E443" s="8" t="s">
        <v>73</v>
      </c>
      <c r="F443" s="8"/>
      <c r="G443" s="8"/>
      <c r="H443" s="1">
        <v>150</v>
      </c>
    </row>
    <row r="444" spans="2:8" ht="48" thickBot="1" x14ac:dyDescent="0.25">
      <c r="B444" s="163" t="s">
        <v>57</v>
      </c>
      <c r="C444" s="28" t="s">
        <v>531</v>
      </c>
      <c r="D444" s="8">
        <v>10</v>
      </c>
      <c r="E444" s="8" t="s">
        <v>73</v>
      </c>
      <c r="F444" s="8">
        <v>2230171540</v>
      </c>
      <c r="G444" s="8"/>
      <c r="H444" s="1">
        <v>150</v>
      </c>
    </row>
    <row r="445" spans="2:8" ht="32.25" thickBot="1" x14ac:dyDescent="0.25">
      <c r="B445" s="5" t="s">
        <v>34</v>
      </c>
      <c r="C445" s="28" t="s">
        <v>531</v>
      </c>
      <c r="D445" s="7">
        <v>10</v>
      </c>
      <c r="E445" s="7" t="s">
        <v>73</v>
      </c>
      <c r="F445" s="7">
        <v>2230171540</v>
      </c>
      <c r="G445" s="7">
        <v>313</v>
      </c>
      <c r="H445" s="3">
        <v>150</v>
      </c>
    </row>
    <row r="446" spans="2:8" ht="16.5" thickBot="1" x14ac:dyDescent="0.25">
      <c r="B446" s="213" t="s">
        <v>63</v>
      </c>
      <c r="C446" s="209" t="s">
        <v>178</v>
      </c>
      <c r="D446" s="209" t="s">
        <v>75</v>
      </c>
      <c r="E446" s="209" t="s">
        <v>117</v>
      </c>
      <c r="F446" s="209"/>
      <c r="G446" s="209"/>
      <c r="H446" s="211">
        <f>SUM(H447+H469+H489+H509+H527+H543+H559+H577+H594+H614+H633+H653+H669+H696+H712+H729+H751+H767+H784+H801+H818+H838)</f>
        <v>466254.82300000009</v>
      </c>
    </row>
    <row r="447" spans="2:8" ht="24" customHeight="1" thickBot="1" x14ac:dyDescent="0.25">
      <c r="B447" s="213" t="s">
        <v>460</v>
      </c>
      <c r="C447" s="209" t="s">
        <v>119</v>
      </c>
      <c r="D447" s="209" t="s">
        <v>75</v>
      </c>
      <c r="E447" s="209" t="s">
        <v>117</v>
      </c>
      <c r="F447" s="209"/>
      <c r="G447" s="209"/>
      <c r="H447" s="211">
        <f>SUM(H448+H454+H455+H459+H462+H465+H467)</f>
        <v>48903.826000000001</v>
      </c>
    </row>
    <row r="448" spans="2:8" ht="16.5" thickBot="1" x14ac:dyDescent="0.25">
      <c r="B448" s="31"/>
      <c r="C448" s="26" t="s">
        <v>119</v>
      </c>
      <c r="D448" s="26" t="s">
        <v>75</v>
      </c>
      <c r="E448" s="26" t="s">
        <v>117</v>
      </c>
      <c r="F448" s="67">
        <v>1920202590</v>
      </c>
      <c r="G448" s="26"/>
      <c r="H448" s="303">
        <f>SUM(H449:H453)</f>
        <v>3134</v>
      </c>
    </row>
    <row r="449" spans="2:8" ht="48" thickBot="1" x14ac:dyDescent="0.25">
      <c r="B449" s="5" t="s">
        <v>56</v>
      </c>
      <c r="C449" s="28" t="s">
        <v>119</v>
      </c>
      <c r="D449" s="7" t="s">
        <v>75</v>
      </c>
      <c r="E449" s="7" t="s">
        <v>117</v>
      </c>
      <c r="F449" s="37">
        <v>1920202590</v>
      </c>
      <c r="G449" s="7" t="s">
        <v>80</v>
      </c>
      <c r="H449" s="149">
        <v>1552</v>
      </c>
    </row>
    <row r="450" spans="2:8" ht="63.75" thickBot="1" x14ac:dyDescent="0.25">
      <c r="B450" s="39" t="s">
        <v>10</v>
      </c>
      <c r="C450" s="28" t="s">
        <v>119</v>
      </c>
      <c r="D450" s="7" t="s">
        <v>75</v>
      </c>
      <c r="E450" s="7" t="s">
        <v>117</v>
      </c>
      <c r="F450" s="37">
        <v>1920202590</v>
      </c>
      <c r="G450" s="7" t="s">
        <v>528</v>
      </c>
      <c r="H450" s="149">
        <v>469</v>
      </c>
    </row>
    <row r="451" spans="2:8" ht="32.25" thickBot="1" x14ac:dyDescent="0.25">
      <c r="B451" s="39" t="s">
        <v>13</v>
      </c>
      <c r="C451" s="28" t="s">
        <v>119</v>
      </c>
      <c r="D451" s="7" t="s">
        <v>75</v>
      </c>
      <c r="E451" s="7" t="s">
        <v>117</v>
      </c>
      <c r="F451" s="37">
        <v>1920202590</v>
      </c>
      <c r="G451" s="7" t="s">
        <v>121</v>
      </c>
      <c r="H451" s="3">
        <v>383</v>
      </c>
    </row>
    <row r="452" spans="2:8" ht="16.5" thickBot="1" x14ac:dyDescent="0.25">
      <c r="B452" s="39" t="s">
        <v>562</v>
      </c>
      <c r="C452" s="28" t="s">
        <v>119</v>
      </c>
      <c r="D452" s="7" t="s">
        <v>75</v>
      </c>
      <c r="E452" s="7" t="s">
        <v>117</v>
      </c>
      <c r="F452" s="37">
        <v>1920202590</v>
      </c>
      <c r="G452" s="7" t="s">
        <v>547</v>
      </c>
      <c r="H452" s="3">
        <v>719</v>
      </c>
    </row>
    <row r="453" spans="2:8" ht="16.5" thickBot="1" x14ac:dyDescent="0.25">
      <c r="B453" s="161" t="s">
        <v>48</v>
      </c>
      <c r="C453" s="28" t="s">
        <v>119</v>
      </c>
      <c r="D453" s="7" t="s">
        <v>75</v>
      </c>
      <c r="E453" s="7" t="s">
        <v>117</v>
      </c>
      <c r="F453" s="37">
        <v>1920202590</v>
      </c>
      <c r="G453" s="7" t="s">
        <v>120</v>
      </c>
      <c r="H453" s="3">
        <v>11</v>
      </c>
    </row>
    <row r="454" spans="2:8" ht="48" thickBot="1" x14ac:dyDescent="0.25">
      <c r="B454" s="174" t="s">
        <v>542</v>
      </c>
      <c r="C454" s="217" t="s">
        <v>119</v>
      </c>
      <c r="D454" s="190" t="s">
        <v>75</v>
      </c>
      <c r="E454" s="190" t="s">
        <v>117</v>
      </c>
      <c r="F454" s="311" t="s">
        <v>670</v>
      </c>
      <c r="G454" s="190" t="s">
        <v>543</v>
      </c>
      <c r="H454" s="189">
        <v>152.52500000000001</v>
      </c>
    </row>
    <row r="455" spans="2:8" ht="126.75" thickBot="1" x14ac:dyDescent="0.25">
      <c r="B455" s="163" t="s">
        <v>64</v>
      </c>
      <c r="C455" s="26" t="s">
        <v>119</v>
      </c>
      <c r="D455" s="8" t="s">
        <v>75</v>
      </c>
      <c r="E455" s="8" t="s">
        <v>117</v>
      </c>
      <c r="F455" s="4">
        <v>1920206590</v>
      </c>
      <c r="G455" s="2"/>
      <c r="H455" s="1">
        <f>SUM(H456:H458)</f>
        <v>40417</v>
      </c>
    </row>
    <row r="456" spans="2:8" ht="48" thickBot="1" x14ac:dyDescent="0.25">
      <c r="B456" s="5" t="s">
        <v>56</v>
      </c>
      <c r="C456" s="28" t="s">
        <v>119</v>
      </c>
      <c r="D456" s="7" t="s">
        <v>75</v>
      </c>
      <c r="E456" s="7" t="s">
        <v>117</v>
      </c>
      <c r="F456" s="3">
        <v>1920206590</v>
      </c>
      <c r="G456" s="3">
        <v>111</v>
      </c>
      <c r="H456" s="3">
        <v>30456</v>
      </c>
    </row>
    <row r="457" spans="2:8" ht="63.75" thickBot="1" x14ac:dyDescent="0.25">
      <c r="B457" s="39" t="s">
        <v>10</v>
      </c>
      <c r="C457" s="28" t="s">
        <v>119</v>
      </c>
      <c r="D457" s="7" t="s">
        <v>75</v>
      </c>
      <c r="E457" s="7" t="s">
        <v>117</v>
      </c>
      <c r="F457" s="3">
        <v>1920206590</v>
      </c>
      <c r="G457" s="3">
        <v>119</v>
      </c>
      <c r="H457" s="3">
        <v>9197</v>
      </c>
    </row>
    <row r="458" spans="2:8" ht="32.25" thickBot="1" x14ac:dyDescent="0.25">
      <c r="B458" s="39" t="s">
        <v>13</v>
      </c>
      <c r="C458" s="28" t="s">
        <v>119</v>
      </c>
      <c r="D458" s="7" t="s">
        <v>75</v>
      </c>
      <c r="E458" s="7" t="s">
        <v>117</v>
      </c>
      <c r="F458" s="3">
        <v>1920206590</v>
      </c>
      <c r="G458" s="3">
        <v>244</v>
      </c>
      <c r="H458" s="3">
        <v>764</v>
      </c>
    </row>
    <row r="459" spans="2:8" ht="79.5" thickBot="1" x14ac:dyDescent="0.25">
      <c r="B459" s="340" t="s">
        <v>576</v>
      </c>
      <c r="C459" s="217" t="s">
        <v>119</v>
      </c>
      <c r="D459" s="190" t="s">
        <v>75</v>
      </c>
      <c r="E459" s="190" t="s">
        <v>117</v>
      </c>
      <c r="F459" s="200" t="s">
        <v>580</v>
      </c>
      <c r="G459" s="189"/>
      <c r="H459" s="189">
        <f>SUM(H460:H461)</f>
        <v>2109.2399999999998</v>
      </c>
    </row>
    <row r="460" spans="2:8" ht="48" thickBot="1" x14ac:dyDescent="0.25">
      <c r="B460" s="39" t="s">
        <v>230</v>
      </c>
      <c r="C460" s="28" t="s">
        <v>119</v>
      </c>
      <c r="D460" s="7" t="s">
        <v>75</v>
      </c>
      <c r="E460" s="7" t="s">
        <v>117</v>
      </c>
      <c r="F460" s="204" t="s">
        <v>580</v>
      </c>
      <c r="G460" s="3">
        <v>111</v>
      </c>
      <c r="H460" s="3">
        <v>1620</v>
      </c>
    </row>
    <row r="461" spans="2:8" ht="63.75" thickBot="1" x14ac:dyDescent="0.25">
      <c r="B461" s="39" t="s">
        <v>10</v>
      </c>
      <c r="C461" s="28" t="s">
        <v>119</v>
      </c>
      <c r="D461" s="7" t="s">
        <v>75</v>
      </c>
      <c r="E461" s="7" t="s">
        <v>117</v>
      </c>
      <c r="F461" s="204" t="s">
        <v>580</v>
      </c>
      <c r="G461" s="3">
        <v>119</v>
      </c>
      <c r="H461" s="3">
        <v>489.24</v>
      </c>
    </row>
    <row r="462" spans="2:8" ht="48" thickBot="1" x14ac:dyDescent="0.3">
      <c r="B462" s="359" t="s">
        <v>613</v>
      </c>
      <c r="C462" s="217" t="s">
        <v>119</v>
      </c>
      <c r="D462" s="190" t="s">
        <v>75</v>
      </c>
      <c r="E462" s="190" t="s">
        <v>117</v>
      </c>
      <c r="F462" s="240" t="s">
        <v>624</v>
      </c>
      <c r="G462" s="189"/>
      <c r="H462" s="189">
        <f>SUM(H463:H464)</f>
        <v>200.5</v>
      </c>
    </row>
    <row r="463" spans="2:8" ht="48" thickBot="1" x14ac:dyDescent="0.25">
      <c r="B463" s="39" t="s">
        <v>230</v>
      </c>
      <c r="C463" s="28" t="s">
        <v>119</v>
      </c>
      <c r="D463" s="7" t="s">
        <v>75</v>
      </c>
      <c r="E463" s="7" t="s">
        <v>117</v>
      </c>
      <c r="F463" s="360" t="s">
        <v>643</v>
      </c>
      <c r="G463" s="3">
        <v>111</v>
      </c>
      <c r="H463" s="3">
        <v>154</v>
      </c>
    </row>
    <row r="464" spans="2:8" ht="63.75" thickBot="1" x14ac:dyDescent="0.25">
      <c r="B464" s="39" t="s">
        <v>10</v>
      </c>
      <c r="C464" s="28" t="s">
        <v>119</v>
      </c>
      <c r="D464" s="7" t="s">
        <v>75</v>
      </c>
      <c r="E464" s="7" t="s">
        <v>117</v>
      </c>
      <c r="F464" s="360" t="s">
        <v>643</v>
      </c>
      <c r="G464" s="3">
        <v>119</v>
      </c>
      <c r="H464" s="3">
        <v>46.5</v>
      </c>
    </row>
    <row r="465" spans="2:8" ht="79.5" thickBot="1" x14ac:dyDescent="0.25">
      <c r="B465" s="178" t="s">
        <v>578</v>
      </c>
      <c r="C465" s="341" t="s">
        <v>119</v>
      </c>
      <c r="D465" s="341" t="s">
        <v>75</v>
      </c>
      <c r="E465" s="341" t="s">
        <v>117</v>
      </c>
      <c r="F465" s="200" t="s">
        <v>579</v>
      </c>
      <c r="G465" s="342"/>
      <c r="H465" s="342">
        <v>2890.5610000000001</v>
      </c>
    </row>
    <row r="466" spans="2:8" ht="32.25" thickBot="1" x14ac:dyDescent="0.25">
      <c r="B466" s="39" t="s">
        <v>13</v>
      </c>
      <c r="C466" s="28" t="s">
        <v>119</v>
      </c>
      <c r="D466" s="7" t="s">
        <v>75</v>
      </c>
      <c r="E466" s="7" t="s">
        <v>117</v>
      </c>
      <c r="F466" s="204" t="s">
        <v>579</v>
      </c>
      <c r="G466" s="3">
        <v>244</v>
      </c>
      <c r="H466" s="343">
        <v>2890.5610000000001</v>
      </c>
    </row>
    <row r="467" spans="2:8" ht="32.25" hidden="1" thickBot="1" x14ac:dyDescent="0.25">
      <c r="B467" s="361" t="s">
        <v>639</v>
      </c>
      <c r="C467" s="217" t="s">
        <v>119</v>
      </c>
      <c r="D467" s="190" t="s">
        <v>75</v>
      </c>
      <c r="E467" s="190" t="s">
        <v>117</v>
      </c>
      <c r="F467" s="200" t="s">
        <v>640</v>
      </c>
      <c r="G467" s="189"/>
      <c r="H467" s="365"/>
    </row>
    <row r="468" spans="2:8" ht="32.25" hidden="1" thickBot="1" x14ac:dyDescent="0.25">
      <c r="B468" s="39" t="s">
        <v>13</v>
      </c>
      <c r="C468" s="28" t="s">
        <v>119</v>
      </c>
      <c r="D468" s="7" t="s">
        <v>75</v>
      </c>
      <c r="E468" s="7" t="s">
        <v>117</v>
      </c>
      <c r="F468" s="204" t="s">
        <v>640</v>
      </c>
      <c r="G468" s="3">
        <v>243</v>
      </c>
      <c r="H468" s="343"/>
    </row>
    <row r="469" spans="2:8" ht="26.25" customHeight="1" thickBot="1" x14ac:dyDescent="0.25">
      <c r="B469" s="148" t="s">
        <v>461</v>
      </c>
      <c r="C469" s="146" t="s">
        <v>123</v>
      </c>
      <c r="D469" s="146" t="s">
        <v>75</v>
      </c>
      <c r="E469" s="146" t="s">
        <v>117</v>
      </c>
      <c r="F469" s="146"/>
      <c r="G469" s="146"/>
      <c r="H469" s="214">
        <f>SUM(H470+H476+H477+H481+H484+H487)</f>
        <v>74260.45</v>
      </c>
    </row>
    <row r="470" spans="2:8" ht="33.75" customHeight="1" thickBot="1" x14ac:dyDescent="0.25">
      <c r="B470" s="31"/>
      <c r="C470" s="26" t="s">
        <v>123</v>
      </c>
      <c r="D470" s="15" t="s">
        <v>75</v>
      </c>
      <c r="E470" s="15" t="s">
        <v>117</v>
      </c>
      <c r="F470" s="32">
        <v>1920202590</v>
      </c>
      <c r="G470" s="27"/>
      <c r="H470" s="215">
        <f>SUM(H471:H475)</f>
        <v>6146</v>
      </c>
    </row>
    <row r="471" spans="2:8" ht="48" thickBot="1" x14ac:dyDescent="0.25">
      <c r="B471" s="5" t="s">
        <v>56</v>
      </c>
      <c r="C471" s="28" t="s">
        <v>123</v>
      </c>
      <c r="D471" s="7" t="s">
        <v>75</v>
      </c>
      <c r="E471" s="7" t="s">
        <v>117</v>
      </c>
      <c r="F471" s="37">
        <v>1920202590</v>
      </c>
      <c r="G471" s="28" t="s">
        <v>80</v>
      </c>
      <c r="H471" s="290">
        <v>2001</v>
      </c>
    </row>
    <row r="472" spans="2:8" ht="63.75" thickBot="1" x14ac:dyDescent="0.25">
      <c r="B472" s="39" t="s">
        <v>10</v>
      </c>
      <c r="C472" s="28" t="s">
        <v>123</v>
      </c>
      <c r="D472" s="7" t="s">
        <v>75</v>
      </c>
      <c r="E472" s="7" t="s">
        <v>117</v>
      </c>
      <c r="F472" s="37">
        <v>1920202590</v>
      </c>
      <c r="G472" s="28" t="s">
        <v>528</v>
      </c>
      <c r="H472" s="290">
        <v>605</v>
      </c>
    </row>
    <row r="473" spans="2:8" ht="32.25" thickBot="1" x14ac:dyDescent="0.25">
      <c r="B473" s="39" t="s">
        <v>13</v>
      </c>
      <c r="C473" s="28" t="s">
        <v>123</v>
      </c>
      <c r="D473" s="7" t="s">
        <v>75</v>
      </c>
      <c r="E473" s="7" t="s">
        <v>117</v>
      </c>
      <c r="F473" s="37">
        <v>1920202590</v>
      </c>
      <c r="G473" s="7" t="s">
        <v>121</v>
      </c>
      <c r="H473" s="3">
        <v>2392</v>
      </c>
    </row>
    <row r="474" spans="2:8" ht="16.5" thickBot="1" x14ac:dyDescent="0.25">
      <c r="B474" s="39" t="s">
        <v>562</v>
      </c>
      <c r="C474" s="28" t="s">
        <v>123</v>
      </c>
      <c r="D474" s="7" t="s">
        <v>75</v>
      </c>
      <c r="E474" s="7" t="s">
        <v>117</v>
      </c>
      <c r="F474" s="37">
        <v>1920202590</v>
      </c>
      <c r="G474" s="7" t="s">
        <v>547</v>
      </c>
      <c r="H474" s="3">
        <v>1145</v>
      </c>
    </row>
    <row r="475" spans="2:8" ht="16.5" thickBot="1" x14ac:dyDescent="0.25">
      <c r="B475" s="161" t="s">
        <v>48</v>
      </c>
      <c r="C475" s="28" t="s">
        <v>123</v>
      </c>
      <c r="D475" s="7" t="s">
        <v>75</v>
      </c>
      <c r="E475" s="7" t="s">
        <v>117</v>
      </c>
      <c r="F475" s="37">
        <v>1920202590</v>
      </c>
      <c r="G475" s="7" t="s">
        <v>120</v>
      </c>
      <c r="H475" s="3">
        <v>3</v>
      </c>
    </row>
    <row r="476" spans="2:8" ht="48" thickBot="1" x14ac:dyDescent="0.25">
      <c r="B476" s="174" t="s">
        <v>542</v>
      </c>
      <c r="C476" s="217" t="s">
        <v>123</v>
      </c>
      <c r="D476" s="190" t="s">
        <v>75</v>
      </c>
      <c r="E476" s="190" t="s">
        <v>117</v>
      </c>
      <c r="F476" s="311" t="s">
        <v>670</v>
      </c>
      <c r="G476" s="190" t="s">
        <v>543</v>
      </c>
      <c r="H476" s="189">
        <v>102.02</v>
      </c>
    </row>
    <row r="477" spans="2:8" ht="126.75" thickBot="1" x14ac:dyDescent="0.25">
      <c r="B477" s="163" t="s">
        <v>64</v>
      </c>
      <c r="C477" s="26" t="s">
        <v>123</v>
      </c>
      <c r="D477" s="8" t="s">
        <v>75</v>
      </c>
      <c r="E477" s="8" t="s">
        <v>117</v>
      </c>
      <c r="F477" s="4">
        <v>1920206590</v>
      </c>
      <c r="G477" s="2"/>
      <c r="H477" s="1">
        <f>SUM(H478:H480)</f>
        <v>57915</v>
      </c>
    </row>
    <row r="478" spans="2:8" ht="48" thickBot="1" x14ac:dyDescent="0.25">
      <c r="B478" s="5" t="s">
        <v>56</v>
      </c>
      <c r="C478" s="28" t="s">
        <v>123</v>
      </c>
      <c r="D478" s="7" t="s">
        <v>75</v>
      </c>
      <c r="E478" s="7" t="s">
        <v>117</v>
      </c>
      <c r="F478" s="3">
        <v>1920206590</v>
      </c>
      <c r="G478" s="3">
        <v>111</v>
      </c>
      <c r="H478" s="3">
        <v>43380</v>
      </c>
    </row>
    <row r="479" spans="2:8" ht="63.75" thickBot="1" x14ac:dyDescent="0.25">
      <c r="B479" s="39" t="s">
        <v>10</v>
      </c>
      <c r="C479" s="28" t="s">
        <v>123</v>
      </c>
      <c r="D479" s="7" t="s">
        <v>75</v>
      </c>
      <c r="E479" s="7" t="s">
        <v>117</v>
      </c>
      <c r="F479" s="3">
        <v>1920206590</v>
      </c>
      <c r="G479" s="3">
        <v>119</v>
      </c>
      <c r="H479" s="3">
        <v>13101</v>
      </c>
    </row>
    <row r="480" spans="2:8" ht="32.25" thickBot="1" x14ac:dyDescent="0.25">
      <c r="B480" s="39" t="s">
        <v>13</v>
      </c>
      <c r="C480" s="28" t="s">
        <v>123</v>
      </c>
      <c r="D480" s="7" t="s">
        <v>75</v>
      </c>
      <c r="E480" s="7" t="s">
        <v>117</v>
      </c>
      <c r="F480" s="3">
        <v>1920206590</v>
      </c>
      <c r="G480" s="3">
        <v>244</v>
      </c>
      <c r="H480" s="3">
        <v>1434</v>
      </c>
    </row>
    <row r="481" spans="2:8" ht="79.5" thickBot="1" x14ac:dyDescent="0.25">
      <c r="B481" s="340" t="s">
        <v>576</v>
      </c>
      <c r="C481" s="217" t="s">
        <v>123</v>
      </c>
      <c r="D481" s="190" t="s">
        <v>75</v>
      </c>
      <c r="E481" s="190" t="s">
        <v>117</v>
      </c>
      <c r="F481" s="200" t="s">
        <v>580</v>
      </c>
      <c r="G481" s="189"/>
      <c r="H481" s="189">
        <f>SUM(H482:H483)</f>
        <v>3437.2799999999997</v>
      </c>
    </row>
    <row r="482" spans="2:8" ht="48" thickBot="1" x14ac:dyDescent="0.25">
      <c r="B482" s="39" t="s">
        <v>230</v>
      </c>
      <c r="C482" s="28" t="s">
        <v>123</v>
      </c>
      <c r="D482" s="7" t="s">
        <v>75</v>
      </c>
      <c r="E482" s="7" t="s">
        <v>117</v>
      </c>
      <c r="F482" s="204" t="s">
        <v>580</v>
      </c>
      <c r="G482" s="3">
        <v>111</v>
      </c>
      <c r="H482" s="3">
        <v>2640</v>
      </c>
    </row>
    <row r="483" spans="2:8" ht="63.75" thickBot="1" x14ac:dyDescent="0.25">
      <c r="B483" s="39" t="s">
        <v>10</v>
      </c>
      <c r="C483" s="28" t="s">
        <v>123</v>
      </c>
      <c r="D483" s="7" t="s">
        <v>75</v>
      </c>
      <c r="E483" s="7" t="s">
        <v>117</v>
      </c>
      <c r="F483" s="204" t="s">
        <v>580</v>
      </c>
      <c r="G483" s="3">
        <v>119</v>
      </c>
      <c r="H483" s="3">
        <v>797.28</v>
      </c>
    </row>
    <row r="484" spans="2:8" ht="48" thickBot="1" x14ac:dyDescent="0.3">
      <c r="B484" s="359" t="s">
        <v>613</v>
      </c>
      <c r="C484" s="217" t="s">
        <v>123</v>
      </c>
      <c r="D484" s="190" t="s">
        <v>75</v>
      </c>
      <c r="E484" s="190" t="s">
        <v>117</v>
      </c>
      <c r="F484" s="240" t="s">
        <v>624</v>
      </c>
      <c r="G484" s="189"/>
      <c r="H484" s="189">
        <f>SUM(H485:H486)</f>
        <v>401.34</v>
      </c>
    </row>
    <row r="485" spans="2:8" ht="48" thickBot="1" x14ac:dyDescent="0.25">
      <c r="B485" s="39" t="s">
        <v>230</v>
      </c>
      <c r="C485" s="28" t="s">
        <v>123</v>
      </c>
      <c r="D485" s="7" t="s">
        <v>75</v>
      </c>
      <c r="E485" s="7" t="s">
        <v>117</v>
      </c>
      <c r="F485" s="360" t="s">
        <v>643</v>
      </c>
      <c r="G485" s="3">
        <v>111</v>
      </c>
      <c r="H485" s="3">
        <v>308.2</v>
      </c>
    </row>
    <row r="486" spans="2:8" ht="63.75" thickBot="1" x14ac:dyDescent="0.25">
      <c r="B486" s="39" t="s">
        <v>10</v>
      </c>
      <c r="C486" s="28" t="s">
        <v>123</v>
      </c>
      <c r="D486" s="7" t="s">
        <v>75</v>
      </c>
      <c r="E486" s="7" t="s">
        <v>117</v>
      </c>
      <c r="F486" s="360" t="s">
        <v>643</v>
      </c>
      <c r="G486" s="3">
        <v>119</v>
      </c>
      <c r="H486" s="3">
        <v>93.14</v>
      </c>
    </row>
    <row r="487" spans="2:8" ht="79.5" thickBot="1" x14ac:dyDescent="0.25">
      <c r="B487" s="178" t="s">
        <v>578</v>
      </c>
      <c r="C487" s="341" t="s">
        <v>123</v>
      </c>
      <c r="D487" s="341" t="s">
        <v>75</v>
      </c>
      <c r="E487" s="341" t="s">
        <v>117</v>
      </c>
      <c r="F487" s="200" t="s">
        <v>579</v>
      </c>
      <c r="G487" s="342"/>
      <c r="H487" s="342">
        <v>6258.81</v>
      </c>
    </row>
    <row r="488" spans="2:8" ht="32.25" thickBot="1" x14ac:dyDescent="0.25">
      <c r="B488" s="39" t="s">
        <v>13</v>
      </c>
      <c r="C488" s="28" t="s">
        <v>123</v>
      </c>
      <c r="D488" s="7" t="s">
        <v>75</v>
      </c>
      <c r="E488" s="7" t="s">
        <v>117</v>
      </c>
      <c r="F488" s="204" t="s">
        <v>579</v>
      </c>
      <c r="G488" s="3">
        <v>244</v>
      </c>
      <c r="H488" s="343">
        <v>6258.81</v>
      </c>
    </row>
    <row r="489" spans="2:8" ht="24.75" customHeight="1" thickBot="1" x14ac:dyDescent="0.25">
      <c r="B489" s="148" t="s">
        <v>124</v>
      </c>
      <c r="C489" s="146" t="s">
        <v>125</v>
      </c>
      <c r="D489" s="146" t="s">
        <v>75</v>
      </c>
      <c r="E489" s="146" t="s">
        <v>117</v>
      </c>
      <c r="F489" s="146"/>
      <c r="G489" s="146"/>
      <c r="H489" s="310">
        <f>SUM(H490+H496+H497+H501+H504+H507)</f>
        <v>44629.498000000007</v>
      </c>
    </row>
    <row r="490" spans="2:8" ht="16.5" thickBot="1" x14ac:dyDescent="0.25">
      <c r="B490" s="31"/>
      <c r="C490" s="26" t="s">
        <v>125</v>
      </c>
      <c r="D490" s="15" t="s">
        <v>75</v>
      </c>
      <c r="E490" s="15" t="s">
        <v>117</v>
      </c>
      <c r="F490" s="32">
        <v>1920202590</v>
      </c>
      <c r="G490" s="27"/>
      <c r="H490" s="303">
        <f>SUM(H491:H495)</f>
        <v>3154</v>
      </c>
    </row>
    <row r="491" spans="2:8" ht="48" thickBot="1" x14ac:dyDescent="0.25">
      <c r="B491" s="5" t="s">
        <v>56</v>
      </c>
      <c r="C491" s="28" t="s">
        <v>125</v>
      </c>
      <c r="D491" s="19" t="s">
        <v>75</v>
      </c>
      <c r="E491" s="19" t="s">
        <v>117</v>
      </c>
      <c r="F491" s="257">
        <v>1920202590</v>
      </c>
      <c r="G491" s="28" t="s">
        <v>80</v>
      </c>
      <c r="H491" s="149">
        <v>1551</v>
      </c>
    </row>
    <row r="492" spans="2:8" ht="63.75" thickBot="1" x14ac:dyDescent="0.25">
      <c r="B492" s="39" t="s">
        <v>10</v>
      </c>
      <c r="C492" s="28" t="s">
        <v>125</v>
      </c>
      <c r="D492" s="19" t="s">
        <v>75</v>
      </c>
      <c r="E492" s="19" t="s">
        <v>117</v>
      </c>
      <c r="F492" s="257">
        <v>1920202590</v>
      </c>
      <c r="G492" s="28" t="s">
        <v>528</v>
      </c>
      <c r="H492" s="149">
        <v>469</v>
      </c>
    </row>
    <row r="493" spans="2:8" ht="32.25" thickBot="1" x14ac:dyDescent="0.25">
      <c r="B493" s="39" t="s">
        <v>13</v>
      </c>
      <c r="C493" s="28" t="s">
        <v>125</v>
      </c>
      <c r="D493" s="7" t="s">
        <v>75</v>
      </c>
      <c r="E493" s="7" t="s">
        <v>117</v>
      </c>
      <c r="F493" s="37">
        <v>1920202590</v>
      </c>
      <c r="G493" s="7" t="s">
        <v>121</v>
      </c>
      <c r="H493" s="3">
        <v>393</v>
      </c>
    </row>
    <row r="494" spans="2:8" ht="16.5" thickBot="1" x14ac:dyDescent="0.25">
      <c r="B494" s="39" t="s">
        <v>562</v>
      </c>
      <c r="C494" s="28" t="s">
        <v>125</v>
      </c>
      <c r="D494" s="7" t="s">
        <v>75</v>
      </c>
      <c r="E494" s="7" t="s">
        <v>117</v>
      </c>
      <c r="F494" s="37">
        <v>1920202590</v>
      </c>
      <c r="G494" s="7" t="s">
        <v>547</v>
      </c>
      <c r="H494" s="3">
        <v>700</v>
      </c>
    </row>
    <row r="495" spans="2:8" ht="16.5" thickBot="1" x14ac:dyDescent="0.25">
      <c r="B495" s="161" t="s">
        <v>48</v>
      </c>
      <c r="C495" s="28" t="s">
        <v>125</v>
      </c>
      <c r="D495" s="7" t="s">
        <v>75</v>
      </c>
      <c r="E495" s="7" t="s">
        <v>117</v>
      </c>
      <c r="F495" s="37">
        <v>1920202590</v>
      </c>
      <c r="G495" s="7" t="s">
        <v>120</v>
      </c>
      <c r="H495" s="3">
        <v>41</v>
      </c>
    </row>
    <row r="496" spans="2:8" ht="48" thickBot="1" x14ac:dyDescent="0.25">
      <c r="B496" s="174" t="s">
        <v>542</v>
      </c>
      <c r="C496" s="217" t="s">
        <v>125</v>
      </c>
      <c r="D496" s="190" t="s">
        <v>75</v>
      </c>
      <c r="E496" s="190" t="s">
        <v>117</v>
      </c>
      <c r="F496" s="311" t="s">
        <v>670</v>
      </c>
      <c r="G496" s="190" t="s">
        <v>543</v>
      </c>
      <c r="H496" s="189">
        <v>228.28299999999999</v>
      </c>
    </row>
    <row r="497" spans="2:8" ht="126.75" thickBot="1" x14ac:dyDescent="0.25">
      <c r="B497" s="163" t="s">
        <v>64</v>
      </c>
      <c r="C497" s="26" t="s">
        <v>125</v>
      </c>
      <c r="D497" s="8" t="s">
        <v>75</v>
      </c>
      <c r="E497" s="8" t="s">
        <v>117</v>
      </c>
      <c r="F497" s="4">
        <v>1920206590</v>
      </c>
      <c r="G497" s="2"/>
      <c r="H497" s="1">
        <f>SUM(H498:H500)</f>
        <v>36218</v>
      </c>
    </row>
    <row r="498" spans="2:8" ht="48" thickBot="1" x14ac:dyDescent="0.25">
      <c r="B498" s="5" t="s">
        <v>56</v>
      </c>
      <c r="C498" s="28" t="s">
        <v>125</v>
      </c>
      <c r="D498" s="7" t="s">
        <v>75</v>
      </c>
      <c r="E498" s="7" t="s">
        <v>117</v>
      </c>
      <c r="F498" s="3">
        <v>1920206590</v>
      </c>
      <c r="G498" s="3">
        <v>111</v>
      </c>
      <c r="H498" s="3">
        <v>27264</v>
      </c>
    </row>
    <row r="499" spans="2:8" ht="63.75" thickBot="1" x14ac:dyDescent="0.25">
      <c r="B499" s="39" t="s">
        <v>10</v>
      </c>
      <c r="C499" s="28" t="s">
        <v>125</v>
      </c>
      <c r="D499" s="7" t="s">
        <v>75</v>
      </c>
      <c r="E499" s="7" t="s">
        <v>117</v>
      </c>
      <c r="F499" s="3">
        <v>1920206590</v>
      </c>
      <c r="G499" s="3">
        <v>119</v>
      </c>
      <c r="H499" s="3">
        <v>8234</v>
      </c>
    </row>
    <row r="500" spans="2:8" ht="32.25" thickBot="1" x14ac:dyDescent="0.25">
      <c r="B500" s="39" t="s">
        <v>13</v>
      </c>
      <c r="C500" s="28" t="s">
        <v>125</v>
      </c>
      <c r="D500" s="7" t="s">
        <v>75</v>
      </c>
      <c r="E500" s="7" t="s">
        <v>117</v>
      </c>
      <c r="F500" s="3">
        <v>1920206590</v>
      </c>
      <c r="G500" s="3">
        <v>244</v>
      </c>
      <c r="H500" s="3">
        <v>720</v>
      </c>
    </row>
    <row r="501" spans="2:8" ht="79.5" thickBot="1" x14ac:dyDescent="0.25">
      <c r="B501" s="340" t="s">
        <v>576</v>
      </c>
      <c r="C501" s="217" t="s">
        <v>125</v>
      </c>
      <c r="D501" s="190" t="s">
        <v>75</v>
      </c>
      <c r="E501" s="190" t="s">
        <v>117</v>
      </c>
      <c r="F501" s="200" t="s">
        <v>580</v>
      </c>
      <c r="G501" s="189"/>
      <c r="H501" s="189">
        <f>SUM(H502:H503)</f>
        <v>1953</v>
      </c>
    </row>
    <row r="502" spans="2:8" ht="48" thickBot="1" x14ac:dyDescent="0.25">
      <c r="B502" s="39" t="s">
        <v>230</v>
      </c>
      <c r="C502" s="28" t="s">
        <v>125</v>
      </c>
      <c r="D502" s="7" t="s">
        <v>75</v>
      </c>
      <c r="E502" s="7" t="s">
        <v>117</v>
      </c>
      <c r="F502" s="204" t="s">
        <v>580</v>
      </c>
      <c r="G502" s="3">
        <v>111</v>
      </c>
      <c r="H502" s="3">
        <v>1500</v>
      </c>
    </row>
    <row r="503" spans="2:8" ht="63.75" thickBot="1" x14ac:dyDescent="0.25">
      <c r="B503" s="39" t="s">
        <v>10</v>
      </c>
      <c r="C503" s="28" t="s">
        <v>125</v>
      </c>
      <c r="D503" s="7" t="s">
        <v>75</v>
      </c>
      <c r="E503" s="7" t="s">
        <v>117</v>
      </c>
      <c r="F503" s="204" t="s">
        <v>580</v>
      </c>
      <c r="G503" s="3">
        <v>119</v>
      </c>
      <c r="H503" s="3">
        <v>453</v>
      </c>
    </row>
    <row r="504" spans="2:8" ht="48" thickBot="1" x14ac:dyDescent="0.3">
      <c r="B504" s="359" t="s">
        <v>613</v>
      </c>
      <c r="C504" s="217" t="s">
        <v>125</v>
      </c>
      <c r="D504" s="190" t="s">
        <v>75</v>
      </c>
      <c r="E504" s="190" t="s">
        <v>117</v>
      </c>
      <c r="F504" s="240" t="s">
        <v>624</v>
      </c>
      <c r="G504" s="189"/>
      <c r="H504" s="189">
        <f>SUM(H505:H506)</f>
        <v>200.5</v>
      </c>
    </row>
    <row r="505" spans="2:8" ht="48" thickBot="1" x14ac:dyDescent="0.25">
      <c r="B505" s="39" t="s">
        <v>230</v>
      </c>
      <c r="C505" s="28" t="s">
        <v>125</v>
      </c>
      <c r="D505" s="7" t="s">
        <v>75</v>
      </c>
      <c r="E505" s="7" t="s">
        <v>117</v>
      </c>
      <c r="F505" s="360" t="s">
        <v>643</v>
      </c>
      <c r="G505" s="3">
        <v>111</v>
      </c>
      <c r="H505" s="3">
        <v>154</v>
      </c>
    </row>
    <row r="506" spans="2:8" ht="63.75" thickBot="1" x14ac:dyDescent="0.25">
      <c r="B506" s="39" t="s">
        <v>10</v>
      </c>
      <c r="C506" s="28" t="s">
        <v>125</v>
      </c>
      <c r="D506" s="7" t="s">
        <v>75</v>
      </c>
      <c r="E506" s="7" t="s">
        <v>117</v>
      </c>
      <c r="F506" s="360" t="s">
        <v>643</v>
      </c>
      <c r="G506" s="3">
        <v>119</v>
      </c>
      <c r="H506" s="3">
        <v>46.5</v>
      </c>
    </row>
    <row r="507" spans="2:8" ht="79.5" thickBot="1" x14ac:dyDescent="0.25">
      <c r="B507" s="178" t="s">
        <v>578</v>
      </c>
      <c r="C507" s="341" t="s">
        <v>125</v>
      </c>
      <c r="D507" s="341" t="s">
        <v>75</v>
      </c>
      <c r="E507" s="341" t="s">
        <v>117</v>
      </c>
      <c r="F507" s="200" t="s">
        <v>579</v>
      </c>
      <c r="G507" s="342"/>
      <c r="H507" s="342">
        <v>2875.7150000000001</v>
      </c>
    </row>
    <row r="508" spans="2:8" ht="32.25" thickBot="1" x14ac:dyDescent="0.25">
      <c r="B508" s="39" t="s">
        <v>13</v>
      </c>
      <c r="C508" s="28" t="s">
        <v>125</v>
      </c>
      <c r="D508" s="7" t="s">
        <v>75</v>
      </c>
      <c r="E508" s="7" t="s">
        <v>117</v>
      </c>
      <c r="F508" s="204" t="s">
        <v>579</v>
      </c>
      <c r="G508" s="3">
        <v>244</v>
      </c>
      <c r="H508" s="343">
        <v>2875.7150000000001</v>
      </c>
    </row>
    <row r="509" spans="2:8" ht="16.5" thickBot="1" x14ac:dyDescent="0.25">
      <c r="B509" s="148" t="s">
        <v>126</v>
      </c>
      <c r="C509" s="146" t="s">
        <v>127</v>
      </c>
      <c r="D509" s="146" t="s">
        <v>75</v>
      </c>
      <c r="E509" s="146" t="s">
        <v>117</v>
      </c>
      <c r="F509" s="146"/>
      <c r="G509" s="146"/>
      <c r="H509" s="147">
        <f>SUM(H523+H516+H510+H520+H525)</f>
        <v>15232.353000000001</v>
      </c>
    </row>
    <row r="510" spans="2:8" ht="16.5" thickBot="1" x14ac:dyDescent="0.25">
      <c r="B510" s="31"/>
      <c r="C510" s="26" t="s">
        <v>127</v>
      </c>
      <c r="D510" s="15" t="s">
        <v>75</v>
      </c>
      <c r="E510" s="15" t="s">
        <v>117</v>
      </c>
      <c r="F510" s="32">
        <v>1920202590</v>
      </c>
      <c r="G510" s="27"/>
      <c r="H510" s="53">
        <f>SUM(H511:H515)</f>
        <v>1251</v>
      </c>
    </row>
    <row r="511" spans="2:8" ht="48" thickBot="1" x14ac:dyDescent="0.25">
      <c r="B511" s="5" t="s">
        <v>56</v>
      </c>
      <c r="C511" s="28" t="s">
        <v>127</v>
      </c>
      <c r="D511" s="7" t="s">
        <v>75</v>
      </c>
      <c r="E511" s="7" t="s">
        <v>117</v>
      </c>
      <c r="F511" s="37">
        <v>1920202590</v>
      </c>
      <c r="G511" s="7" t="s">
        <v>80</v>
      </c>
      <c r="H511" s="149">
        <v>671</v>
      </c>
    </row>
    <row r="512" spans="2:8" ht="63.75" thickBot="1" x14ac:dyDescent="0.25">
      <c r="B512" s="39" t="s">
        <v>10</v>
      </c>
      <c r="C512" s="28" t="s">
        <v>127</v>
      </c>
      <c r="D512" s="7" t="s">
        <v>75</v>
      </c>
      <c r="E512" s="7" t="s">
        <v>117</v>
      </c>
      <c r="F512" s="37">
        <v>1920202590</v>
      </c>
      <c r="G512" s="7" t="s">
        <v>528</v>
      </c>
      <c r="H512" s="149">
        <v>203</v>
      </c>
    </row>
    <row r="513" spans="2:8" ht="32.25" thickBot="1" x14ac:dyDescent="0.25">
      <c r="B513" s="39" t="s">
        <v>13</v>
      </c>
      <c r="C513" s="28" t="s">
        <v>127</v>
      </c>
      <c r="D513" s="7" t="s">
        <v>75</v>
      </c>
      <c r="E513" s="7" t="s">
        <v>117</v>
      </c>
      <c r="F513" s="37">
        <v>1920202590</v>
      </c>
      <c r="G513" s="7" t="s">
        <v>121</v>
      </c>
      <c r="H513" s="3">
        <v>137</v>
      </c>
    </row>
    <row r="514" spans="2:8" ht="16.5" thickBot="1" x14ac:dyDescent="0.25">
      <c r="B514" s="39" t="s">
        <v>562</v>
      </c>
      <c r="C514" s="28" t="s">
        <v>127</v>
      </c>
      <c r="D514" s="7" t="s">
        <v>75</v>
      </c>
      <c r="E514" s="7" t="s">
        <v>117</v>
      </c>
      <c r="F514" s="37">
        <v>1920202590</v>
      </c>
      <c r="G514" s="7" t="s">
        <v>547</v>
      </c>
      <c r="H514" s="3">
        <v>240</v>
      </c>
    </row>
    <row r="515" spans="2:8" ht="16.5" thickBot="1" x14ac:dyDescent="0.25">
      <c r="B515" s="161" t="s">
        <v>48</v>
      </c>
      <c r="C515" s="28" t="s">
        <v>127</v>
      </c>
      <c r="D515" s="7" t="s">
        <v>75</v>
      </c>
      <c r="E515" s="7" t="s">
        <v>117</v>
      </c>
      <c r="F515" s="37">
        <v>1920202590</v>
      </c>
      <c r="G515" s="7" t="s">
        <v>120</v>
      </c>
      <c r="H515" s="3"/>
    </row>
    <row r="516" spans="2:8" ht="126.75" thickBot="1" x14ac:dyDescent="0.25">
      <c r="B516" s="163" t="s">
        <v>64</v>
      </c>
      <c r="C516" s="26" t="s">
        <v>127</v>
      </c>
      <c r="D516" s="8" t="s">
        <v>75</v>
      </c>
      <c r="E516" s="8" t="s">
        <v>117</v>
      </c>
      <c r="F516" s="4">
        <v>1920206590</v>
      </c>
      <c r="G516" s="2"/>
      <c r="H516" s="1">
        <f>SUM(H517:H519)</f>
        <v>12683</v>
      </c>
    </row>
    <row r="517" spans="2:8" ht="48" thickBot="1" x14ac:dyDescent="0.25">
      <c r="B517" s="5" t="s">
        <v>56</v>
      </c>
      <c r="C517" s="28" t="s">
        <v>127</v>
      </c>
      <c r="D517" s="7" t="s">
        <v>75</v>
      </c>
      <c r="E517" s="7" t="s">
        <v>117</v>
      </c>
      <c r="F517" s="3">
        <v>1920206590</v>
      </c>
      <c r="G517" s="3">
        <v>111</v>
      </c>
      <c r="H517" s="3">
        <v>9660</v>
      </c>
    </row>
    <row r="518" spans="2:8" ht="63.75" thickBot="1" x14ac:dyDescent="0.25">
      <c r="B518" s="39" t="s">
        <v>10</v>
      </c>
      <c r="C518" s="28" t="s">
        <v>127</v>
      </c>
      <c r="D518" s="7" t="s">
        <v>75</v>
      </c>
      <c r="E518" s="7" t="s">
        <v>117</v>
      </c>
      <c r="F518" s="3">
        <v>1920206590</v>
      </c>
      <c r="G518" s="3">
        <v>119</v>
      </c>
      <c r="H518" s="3">
        <v>2917</v>
      </c>
    </row>
    <row r="519" spans="2:8" ht="32.25" thickBot="1" x14ac:dyDescent="0.25">
      <c r="B519" s="39" t="s">
        <v>13</v>
      </c>
      <c r="C519" s="28" t="s">
        <v>127</v>
      </c>
      <c r="D519" s="7" t="s">
        <v>75</v>
      </c>
      <c r="E519" s="7" t="s">
        <v>117</v>
      </c>
      <c r="F519" s="3">
        <v>1920206590</v>
      </c>
      <c r="G519" s="3">
        <v>244</v>
      </c>
      <c r="H519" s="3">
        <v>106</v>
      </c>
    </row>
    <row r="520" spans="2:8" ht="79.5" thickBot="1" x14ac:dyDescent="0.25">
      <c r="B520" s="340" t="s">
        <v>576</v>
      </c>
      <c r="C520" s="217" t="s">
        <v>127</v>
      </c>
      <c r="D520" s="190" t="s">
        <v>75</v>
      </c>
      <c r="E520" s="190" t="s">
        <v>117</v>
      </c>
      <c r="F520" s="200" t="s">
        <v>580</v>
      </c>
      <c r="G520" s="189"/>
      <c r="H520" s="189">
        <f>SUM(H521:H522)</f>
        <v>781.2</v>
      </c>
    </row>
    <row r="521" spans="2:8" ht="48" thickBot="1" x14ac:dyDescent="0.25">
      <c r="B521" s="39" t="s">
        <v>230</v>
      </c>
      <c r="C521" s="28" t="s">
        <v>127</v>
      </c>
      <c r="D521" s="7" t="s">
        <v>75</v>
      </c>
      <c r="E521" s="7" t="s">
        <v>117</v>
      </c>
      <c r="F521" s="204" t="s">
        <v>580</v>
      </c>
      <c r="G521" s="3">
        <v>111</v>
      </c>
      <c r="H521" s="3">
        <v>600</v>
      </c>
    </row>
    <row r="522" spans="2:8" ht="63.75" thickBot="1" x14ac:dyDescent="0.25">
      <c r="B522" s="39" t="s">
        <v>10</v>
      </c>
      <c r="C522" s="28" t="s">
        <v>127</v>
      </c>
      <c r="D522" s="7" t="s">
        <v>75</v>
      </c>
      <c r="E522" s="7" t="s">
        <v>117</v>
      </c>
      <c r="F522" s="204" t="s">
        <v>580</v>
      </c>
      <c r="G522" s="3">
        <v>119</v>
      </c>
      <c r="H522" s="3">
        <v>181.2</v>
      </c>
    </row>
    <row r="523" spans="2:8" ht="79.5" thickBot="1" x14ac:dyDescent="0.25">
      <c r="B523" s="178" t="s">
        <v>578</v>
      </c>
      <c r="C523" s="341" t="s">
        <v>127</v>
      </c>
      <c r="D523" s="341" t="s">
        <v>75</v>
      </c>
      <c r="E523" s="341" t="s">
        <v>117</v>
      </c>
      <c r="F523" s="200" t="s">
        <v>579</v>
      </c>
      <c r="G523" s="342"/>
      <c r="H523" s="342">
        <v>517.15300000000002</v>
      </c>
    </row>
    <row r="524" spans="2:8" ht="34.5" customHeight="1" thickBot="1" x14ac:dyDescent="0.25">
      <c r="B524" s="39" t="s">
        <v>13</v>
      </c>
      <c r="C524" s="28" t="s">
        <v>127</v>
      </c>
      <c r="D524" s="7" t="s">
        <v>75</v>
      </c>
      <c r="E524" s="7" t="s">
        <v>117</v>
      </c>
      <c r="F524" s="204" t="s">
        <v>579</v>
      </c>
      <c r="G524" s="3">
        <v>244</v>
      </c>
      <c r="H524" s="343">
        <v>517.15300000000002</v>
      </c>
    </row>
    <row r="525" spans="2:8" ht="32.25" hidden="1" thickBot="1" x14ac:dyDescent="0.25">
      <c r="B525" s="361" t="s">
        <v>639</v>
      </c>
      <c r="C525" s="217" t="s">
        <v>127</v>
      </c>
      <c r="D525" s="190" t="s">
        <v>75</v>
      </c>
      <c r="E525" s="190" t="s">
        <v>117</v>
      </c>
      <c r="F525" s="200" t="s">
        <v>640</v>
      </c>
      <c r="G525" s="189"/>
      <c r="H525" s="365"/>
    </row>
    <row r="526" spans="2:8" ht="32.25" hidden="1" thickBot="1" x14ac:dyDescent="0.25">
      <c r="B526" s="39" t="s">
        <v>13</v>
      </c>
      <c r="C526" s="28" t="s">
        <v>127</v>
      </c>
      <c r="D526" s="7" t="s">
        <v>75</v>
      </c>
      <c r="E526" s="7" t="s">
        <v>117</v>
      </c>
      <c r="F526" s="204" t="s">
        <v>640</v>
      </c>
      <c r="G526" s="3">
        <v>243</v>
      </c>
      <c r="H526" s="343"/>
    </row>
    <row r="527" spans="2:8" ht="32.25" thickBot="1" x14ac:dyDescent="0.25">
      <c r="B527" s="148" t="s">
        <v>128</v>
      </c>
      <c r="C527" s="146" t="s">
        <v>129</v>
      </c>
      <c r="D527" s="146" t="s">
        <v>75</v>
      </c>
      <c r="E527" s="146" t="s">
        <v>117</v>
      </c>
      <c r="F527" s="146"/>
      <c r="G527" s="146"/>
      <c r="H527" s="147">
        <f>SUM(H541+H534+H528+H538)</f>
        <v>16375.556</v>
      </c>
    </row>
    <row r="528" spans="2:8" ht="16.5" thickBot="1" x14ac:dyDescent="0.25">
      <c r="B528" s="31"/>
      <c r="C528" s="26" t="s">
        <v>129</v>
      </c>
      <c r="D528" s="15" t="s">
        <v>75</v>
      </c>
      <c r="E528" s="15" t="s">
        <v>117</v>
      </c>
      <c r="F528" s="32">
        <v>1920202590</v>
      </c>
      <c r="G528" s="27"/>
      <c r="H528" s="53">
        <f>SUM(H529:H533)</f>
        <v>1529</v>
      </c>
    </row>
    <row r="529" spans="2:8" ht="48" thickBot="1" x14ac:dyDescent="0.25">
      <c r="B529" s="5" t="s">
        <v>56</v>
      </c>
      <c r="C529" s="28" t="s">
        <v>129</v>
      </c>
      <c r="D529" s="7" t="s">
        <v>75</v>
      </c>
      <c r="E529" s="7" t="s">
        <v>117</v>
      </c>
      <c r="F529" s="37">
        <v>1920202590</v>
      </c>
      <c r="G529" s="28" t="s">
        <v>80</v>
      </c>
      <c r="H529" s="149">
        <v>671</v>
      </c>
    </row>
    <row r="530" spans="2:8" ht="63.75" thickBot="1" x14ac:dyDescent="0.25">
      <c r="B530" s="39" t="s">
        <v>10</v>
      </c>
      <c r="C530" s="28" t="s">
        <v>129</v>
      </c>
      <c r="D530" s="7" t="s">
        <v>75</v>
      </c>
      <c r="E530" s="7" t="s">
        <v>117</v>
      </c>
      <c r="F530" s="37">
        <v>1920202590</v>
      </c>
      <c r="G530" s="28" t="s">
        <v>528</v>
      </c>
      <c r="H530" s="149">
        <v>203</v>
      </c>
    </row>
    <row r="531" spans="2:8" ht="32.25" thickBot="1" x14ac:dyDescent="0.25">
      <c r="B531" s="39" t="s">
        <v>13</v>
      </c>
      <c r="C531" s="28" t="s">
        <v>129</v>
      </c>
      <c r="D531" s="7" t="s">
        <v>75</v>
      </c>
      <c r="E531" s="7" t="s">
        <v>117</v>
      </c>
      <c r="F531" s="37">
        <v>1920202590</v>
      </c>
      <c r="G531" s="7" t="s">
        <v>121</v>
      </c>
      <c r="H531" s="3">
        <v>290</v>
      </c>
    </row>
    <row r="532" spans="2:8" ht="16.5" thickBot="1" x14ac:dyDescent="0.25">
      <c r="B532" s="39" t="s">
        <v>562</v>
      </c>
      <c r="C532" s="28" t="s">
        <v>129</v>
      </c>
      <c r="D532" s="7" t="s">
        <v>75</v>
      </c>
      <c r="E532" s="7" t="s">
        <v>117</v>
      </c>
      <c r="F532" s="37">
        <v>1920202590</v>
      </c>
      <c r="G532" s="7" t="s">
        <v>547</v>
      </c>
      <c r="H532" s="3">
        <v>362</v>
      </c>
    </row>
    <row r="533" spans="2:8" ht="16.5" thickBot="1" x14ac:dyDescent="0.25">
      <c r="B533" s="161" t="s">
        <v>48</v>
      </c>
      <c r="C533" s="28" t="s">
        <v>129</v>
      </c>
      <c r="D533" s="7" t="s">
        <v>75</v>
      </c>
      <c r="E533" s="7" t="s">
        <v>117</v>
      </c>
      <c r="F533" s="37">
        <v>1920202590</v>
      </c>
      <c r="G533" s="7" t="s">
        <v>120</v>
      </c>
      <c r="H533" s="3">
        <v>3</v>
      </c>
    </row>
    <row r="534" spans="2:8" ht="126.75" thickBot="1" x14ac:dyDescent="0.25">
      <c r="B534" s="163" t="s">
        <v>64</v>
      </c>
      <c r="C534" s="26" t="s">
        <v>129</v>
      </c>
      <c r="D534" s="8" t="s">
        <v>75</v>
      </c>
      <c r="E534" s="8" t="s">
        <v>117</v>
      </c>
      <c r="F534" s="4">
        <v>1920206590</v>
      </c>
      <c r="G534" s="2"/>
      <c r="H534" s="1">
        <f>SUM(H535:H537)</f>
        <v>13622</v>
      </c>
    </row>
    <row r="535" spans="2:8" ht="48" thickBot="1" x14ac:dyDescent="0.25">
      <c r="B535" s="5" t="s">
        <v>56</v>
      </c>
      <c r="C535" s="28" t="s">
        <v>129</v>
      </c>
      <c r="D535" s="7" t="s">
        <v>75</v>
      </c>
      <c r="E535" s="7" t="s">
        <v>117</v>
      </c>
      <c r="F535" s="3">
        <v>1920206590</v>
      </c>
      <c r="G535" s="3">
        <v>111</v>
      </c>
      <c r="H535" s="3">
        <v>10392</v>
      </c>
    </row>
    <row r="536" spans="2:8" ht="63.75" thickBot="1" x14ac:dyDescent="0.25">
      <c r="B536" s="39" t="s">
        <v>10</v>
      </c>
      <c r="C536" s="28" t="s">
        <v>129</v>
      </c>
      <c r="D536" s="7" t="s">
        <v>75</v>
      </c>
      <c r="E536" s="7" t="s">
        <v>117</v>
      </c>
      <c r="F536" s="3">
        <v>1920206590</v>
      </c>
      <c r="G536" s="3">
        <v>119</v>
      </c>
      <c r="H536" s="3">
        <v>3138</v>
      </c>
    </row>
    <row r="537" spans="2:8" ht="32.25" thickBot="1" x14ac:dyDescent="0.25">
      <c r="B537" s="39" t="s">
        <v>13</v>
      </c>
      <c r="C537" s="28" t="s">
        <v>129</v>
      </c>
      <c r="D537" s="7" t="s">
        <v>75</v>
      </c>
      <c r="E537" s="7" t="s">
        <v>117</v>
      </c>
      <c r="F537" s="3">
        <v>1920206590</v>
      </c>
      <c r="G537" s="3">
        <v>244</v>
      </c>
      <c r="H537" s="3">
        <v>92</v>
      </c>
    </row>
    <row r="538" spans="2:8" ht="79.5" thickBot="1" x14ac:dyDescent="0.25">
      <c r="B538" s="340" t="s">
        <v>576</v>
      </c>
      <c r="C538" s="217" t="s">
        <v>129</v>
      </c>
      <c r="D538" s="190" t="s">
        <v>75</v>
      </c>
      <c r="E538" s="190" t="s">
        <v>117</v>
      </c>
      <c r="F538" s="200" t="s">
        <v>580</v>
      </c>
      <c r="G538" s="189"/>
      <c r="H538" s="189">
        <f>SUM(H539:H540)</f>
        <v>781.2</v>
      </c>
    </row>
    <row r="539" spans="2:8" ht="48" thickBot="1" x14ac:dyDescent="0.25">
      <c r="B539" s="39" t="s">
        <v>230</v>
      </c>
      <c r="C539" s="28" t="s">
        <v>129</v>
      </c>
      <c r="D539" s="7" t="s">
        <v>75</v>
      </c>
      <c r="E539" s="7" t="s">
        <v>117</v>
      </c>
      <c r="F539" s="204" t="s">
        <v>580</v>
      </c>
      <c r="G539" s="3">
        <v>111</v>
      </c>
      <c r="H539" s="3">
        <v>600</v>
      </c>
    </row>
    <row r="540" spans="2:8" ht="63.75" thickBot="1" x14ac:dyDescent="0.25">
      <c r="B540" s="39" t="s">
        <v>10</v>
      </c>
      <c r="C540" s="28" t="s">
        <v>129</v>
      </c>
      <c r="D540" s="7" t="s">
        <v>75</v>
      </c>
      <c r="E540" s="7" t="s">
        <v>117</v>
      </c>
      <c r="F540" s="204" t="s">
        <v>580</v>
      </c>
      <c r="G540" s="3">
        <v>119</v>
      </c>
      <c r="H540" s="3">
        <v>181.2</v>
      </c>
    </row>
    <row r="541" spans="2:8" ht="79.5" thickBot="1" x14ac:dyDescent="0.25">
      <c r="B541" s="178" t="s">
        <v>578</v>
      </c>
      <c r="C541" s="341" t="s">
        <v>129</v>
      </c>
      <c r="D541" s="341" t="s">
        <v>75</v>
      </c>
      <c r="E541" s="341" t="s">
        <v>117</v>
      </c>
      <c r="F541" s="200" t="s">
        <v>579</v>
      </c>
      <c r="G541" s="342"/>
      <c r="H541" s="342">
        <v>443.35599999999999</v>
      </c>
    </row>
    <row r="542" spans="2:8" ht="32.25" thickBot="1" x14ac:dyDescent="0.25">
      <c r="B542" s="39" t="s">
        <v>13</v>
      </c>
      <c r="C542" s="28" t="s">
        <v>129</v>
      </c>
      <c r="D542" s="7" t="s">
        <v>75</v>
      </c>
      <c r="E542" s="7" t="s">
        <v>117</v>
      </c>
      <c r="F542" s="204" t="s">
        <v>579</v>
      </c>
      <c r="G542" s="3">
        <v>244</v>
      </c>
      <c r="H542" s="343">
        <v>443.35599999999999</v>
      </c>
    </row>
    <row r="543" spans="2:8" ht="16.5" thickBot="1" x14ac:dyDescent="0.25">
      <c r="B543" s="148" t="s">
        <v>130</v>
      </c>
      <c r="C543" s="146" t="s">
        <v>131</v>
      </c>
      <c r="D543" s="146" t="s">
        <v>75</v>
      </c>
      <c r="E543" s="146" t="s">
        <v>117</v>
      </c>
      <c r="F543" s="146"/>
      <c r="G543" s="146"/>
      <c r="H543" s="147">
        <f>SUM(H557+H550+H544+H554)</f>
        <v>13699.901000000002</v>
      </c>
    </row>
    <row r="544" spans="2:8" ht="16.5" thickBot="1" x14ac:dyDescent="0.25">
      <c r="B544" s="31"/>
      <c r="C544" s="26" t="s">
        <v>131</v>
      </c>
      <c r="D544" s="15" t="s">
        <v>75</v>
      </c>
      <c r="E544" s="15" t="s">
        <v>117</v>
      </c>
      <c r="F544" s="32">
        <v>1920202590</v>
      </c>
      <c r="G544" s="27"/>
      <c r="H544" s="53">
        <f>SUM(H545:H549)</f>
        <v>1017</v>
      </c>
    </row>
    <row r="545" spans="2:8" ht="48" thickBot="1" x14ac:dyDescent="0.25">
      <c r="B545" s="5" t="s">
        <v>56</v>
      </c>
      <c r="C545" s="28" t="s">
        <v>131</v>
      </c>
      <c r="D545" s="7" t="s">
        <v>75</v>
      </c>
      <c r="E545" s="7" t="s">
        <v>117</v>
      </c>
      <c r="F545" s="37">
        <v>1920202590</v>
      </c>
      <c r="G545" s="28" t="s">
        <v>80</v>
      </c>
      <c r="H545" s="149">
        <v>527</v>
      </c>
    </row>
    <row r="546" spans="2:8" ht="63.75" thickBot="1" x14ac:dyDescent="0.25">
      <c r="B546" s="39" t="s">
        <v>10</v>
      </c>
      <c r="C546" s="28" t="s">
        <v>131</v>
      </c>
      <c r="D546" s="7" t="s">
        <v>75</v>
      </c>
      <c r="E546" s="7" t="s">
        <v>117</v>
      </c>
      <c r="F546" s="37">
        <v>1920202590</v>
      </c>
      <c r="G546" s="7" t="s">
        <v>528</v>
      </c>
      <c r="H546" s="149">
        <v>160</v>
      </c>
    </row>
    <row r="547" spans="2:8" ht="32.25" thickBot="1" x14ac:dyDescent="0.25">
      <c r="B547" s="39" t="s">
        <v>13</v>
      </c>
      <c r="C547" s="28" t="s">
        <v>131</v>
      </c>
      <c r="D547" s="7" t="s">
        <v>75</v>
      </c>
      <c r="E547" s="7" t="s">
        <v>117</v>
      </c>
      <c r="F547" s="37">
        <v>1920202590</v>
      </c>
      <c r="G547" s="7" t="s">
        <v>121</v>
      </c>
      <c r="H547" s="3">
        <v>120</v>
      </c>
    </row>
    <row r="548" spans="2:8" ht="16.5" thickBot="1" x14ac:dyDescent="0.25">
      <c r="B548" s="39" t="s">
        <v>562</v>
      </c>
      <c r="C548" s="28" t="s">
        <v>131</v>
      </c>
      <c r="D548" s="7" t="s">
        <v>75</v>
      </c>
      <c r="E548" s="7" t="s">
        <v>117</v>
      </c>
      <c r="F548" s="37">
        <v>1920202590</v>
      </c>
      <c r="G548" s="7" t="s">
        <v>547</v>
      </c>
      <c r="H548" s="3">
        <v>210</v>
      </c>
    </row>
    <row r="549" spans="2:8" ht="16.5" thickBot="1" x14ac:dyDescent="0.25">
      <c r="B549" s="161" t="s">
        <v>48</v>
      </c>
      <c r="C549" s="28" t="s">
        <v>131</v>
      </c>
      <c r="D549" s="7" t="s">
        <v>75</v>
      </c>
      <c r="E549" s="7" t="s">
        <v>117</v>
      </c>
      <c r="F549" s="37">
        <v>1920202590</v>
      </c>
      <c r="G549" s="7" t="s">
        <v>120</v>
      </c>
      <c r="H549" s="3"/>
    </row>
    <row r="550" spans="2:8" ht="126.75" thickBot="1" x14ac:dyDescent="0.25">
      <c r="B550" s="163" t="s">
        <v>64</v>
      </c>
      <c r="C550" s="26" t="s">
        <v>131</v>
      </c>
      <c r="D550" s="8" t="s">
        <v>75</v>
      </c>
      <c r="E550" s="8" t="s">
        <v>117</v>
      </c>
      <c r="F550" s="4">
        <v>1920206590</v>
      </c>
      <c r="G550" s="2"/>
      <c r="H550" s="1">
        <f>SUM(H551:H553)</f>
        <v>11621</v>
      </c>
    </row>
    <row r="551" spans="2:8" ht="48" thickBot="1" x14ac:dyDescent="0.25">
      <c r="B551" s="5" t="s">
        <v>56</v>
      </c>
      <c r="C551" s="28" t="s">
        <v>131</v>
      </c>
      <c r="D551" s="7" t="s">
        <v>75</v>
      </c>
      <c r="E551" s="7" t="s">
        <v>117</v>
      </c>
      <c r="F551" s="3">
        <v>1920206590</v>
      </c>
      <c r="G551" s="3">
        <v>111</v>
      </c>
      <c r="H551" s="3">
        <v>8844</v>
      </c>
    </row>
    <row r="552" spans="2:8" ht="63.75" thickBot="1" x14ac:dyDescent="0.25">
      <c r="B552" s="39" t="s">
        <v>10</v>
      </c>
      <c r="C552" s="28" t="s">
        <v>131</v>
      </c>
      <c r="D552" s="7" t="s">
        <v>75</v>
      </c>
      <c r="E552" s="7" t="s">
        <v>117</v>
      </c>
      <c r="F552" s="3">
        <v>1920206590</v>
      </c>
      <c r="G552" s="3">
        <v>119</v>
      </c>
      <c r="H552" s="3">
        <v>2671</v>
      </c>
    </row>
    <row r="553" spans="2:8" ht="32.25" thickBot="1" x14ac:dyDescent="0.25">
      <c r="B553" s="39" t="s">
        <v>13</v>
      </c>
      <c r="C553" s="28" t="s">
        <v>131</v>
      </c>
      <c r="D553" s="7" t="s">
        <v>75</v>
      </c>
      <c r="E553" s="7" t="s">
        <v>117</v>
      </c>
      <c r="F553" s="3">
        <v>1920206590</v>
      </c>
      <c r="G553" s="3">
        <v>244</v>
      </c>
      <c r="H553" s="3">
        <v>106</v>
      </c>
    </row>
    <row r="554" spans="2:8" ht="79.5" thickBot="1" x14ac:dyDescent="0.25">
      <c r="B554" s="340" t="s">
        <v>576</v>
      </c>
      <c r="C554" s="217" t="s">
        <v>131</v>
      </c>
      <c r="D554" s="190" t="s">
        <v>75</v>
      </c>
      <c r="E554" s="190" t="s">
        <v>117</v>
      </c>
      <c r="F554" s="200" t="s">
        <v>580</v>
      </c>
      <c r="G554" s="189"/>
      <c r="H554" s="189">
        <f>SUM(H555:H556)</f>
        <v>781.2</v>
      </c>
    </row>
    <row r="555" spans="2:8" ht="48" thickBot="1" x14ac:dyDescent="0.25">
      <c r="B555" s="39" t="s">
        <v>230</v>
      </c>
      <c r="C555" s="28" t="s">
        <v>131</v>
      </c>
      <c r="D555" s="7" t="s">
        <v>75</v>
      </c>
      <c r="E555" s="7" t="s">
        <v>117</v>
      </c>
      <c r="F555" s="204" t="s">
        <v>580</v>
      </c>
      <c r="G555" s="3">
        <v>111</v>
      </c>
      <c r="H555" s="3">
        <v>600</v>
      </c>
    </row>
    <row r="556" spans="2:8" ht="63.75" thickBot="1" x14ac:dyDescent="0.25">
      <c r="B556" s="39" t="s">
        <v>10</v>
      </c>
      <c r="C556" s="28" t="s">
        <v>131</v>
      </c>
      <c r="D556" s="7" t="s">
        <v>75</v>
      </c>
      <c r="E556" s="7" t="s">
        <v>117</v>
      </c>
      <c r="F556" s="204" t="s">
        <v>580</v>
      </c>
      <c r="G556" s="3">
        <v>119</v>
      </c>
      <c r="H556" s="3">
        <v>181.2</v>
      </c>
    </row>
    <row r="557" spans="2:8" ht="79.5" thickBot="1" x14ac:dyDescent="0.25">
      <c r="B557" s="178" t="s">
        <v>578</v>
      </c>
      <c r="C557" s="341" t="s">
        <v>131</v>
      </c>
      <c r="D557" s="341" t="s">
        <v>75</v>
      </c>
      <c r="E557" s="341" t="s">
        <v>117</v>
      </c>
      <c r="F557" s="200" t="s">
        <v>579</v>
      </c>
      <c r="G557" s="342"/>
      <c r="H557" s="342">
        <v>280.70100000000002</v>
      </c>
    </row>
    <row r="558" spans="2:8" ht="32.25" thickBot="1" x14ac:dyDescent="0.25">
      <c r="B558" s="39" t="s">
        <v>13</v>
      </c>
      <c r="C558" s="28" t="s">
        <v>131</v>
      </c>
      <c r="D558" s="7" t="s">
        <v>75</v>
      </c>
      <c r="E558" s="7" t="s">
        <v>117</v>
      </c>
      <c r="F558" s="204" t="s">
        <v>579</v>
      </c>
      <c r="G558" s="3">
        <v>244</v>
      </c>
      <c r="H558" s="343">
        <v>280.70100000000002</v>
      </c>
    </row>
    <row r="559" spans="2:8" ht="16.5" thickBot="1" x14ac:dyDescent="0.25">
      <c r="B559" s="148" t="s">
        <v>132</v>
      </c>
      <c r="C559" s="146" t="s">
        <v>133</v>
      </c>
      <c r="D559" s="146" t="s">
        <v>75</v>
      </c>
      <c r="E559" s="146" t="s">
        <v>117</v>
      </c>
      <c r="F559" s="146"/>
      <c r="G559" s="146"/>
      <c r="H559" s="147">
        <f>SUM(H570+H566+H560+H573+H575)</f>
        <v>13357.352999999999</v>
      </c>
    </row>
    <row r="560" spans="2:8" ht="16.5" thickBot="1" x14ac:dyDescent="0.25">
      <c r="B560" s="31"/>
      <c r="C560" s="26" t="s">
        <v>133</v>
      </c>
      <c r="D560" s="15" t="s">
        <v>75</v>
      </c>
      <c r="E560" s="15" t="s">
        <v>117</v>
      </c>
      <c r="F560" s="32">
        <v>1920202590</v>
      </c>
      <c r="G560" s="27"/>
      <c r="H560" s="53">
        <f>SUM(H561:H565)</f>
        <v>1176</v>
      </c>
    </row>
    <row r="561" spans="2:8" ht="48" thickBot="1" x14ac:dyDescent="0.25">
      <c r="B561" s="5" t="s">
        <v>56</v>
      </c>
      <c r="C561" s="28" t="s">
        <v>133</v>
      </c>
      <c r="D561" s="7" t="s">
        <v>75</v>
      </c>
      <c r="E561" s="7" t="s">
        <v>117</v>
      </c>
      <c r="F561" s="37">
        <v>1920202590</v>
      </c>
      <c r="G561" s="28" t="s">
        <v>80</v>
      </c>
      <c r="H561" s="149">
        <v>527</v>
      </c>
    </row>
    <row r="562" spans="2:8" ht="63.75" thickBot="1" x14ac:dyDescent="0.25">
      <c r="B562" s="39" t="s">
        <v>10</v>
      </c>
      <c r="C562" s="28" t="s">
        <v>133</v>
      </c>
      <c r="D562" s="7" t="s">
        <v>75</v>
      </c>
      <c r="E562" s="7" t="s">
        <v>117</v>
      </c>
      <c r="F562" s="37">
        <v>1920202590</v>
      </c>
      <c r="G562" s="28" t="s">
        <v>528</v>
      </c>
      <c r="H562" s="149">
        <v>160</v>
      </c>
    </row>
    <row r="563" spans="2:8" ht="32.25" thickBot="1" x14ac:dyDescent="0.25">
      <c r="B563" s="39" t="s">
        <v>13</v>
      </c>
      <c r="C563" s="28" t="s">
        <v>133</v>
      </c>
      <c r="D563" s="7" t="s">
        <v>75</v>
      </c>
      <c r="E563" s="7" t="s">
        <v>117</v>
      </c>
      <c r="F563" s="37">
        <v>1920202590</v>
      </c>
      <c r="G563" s="7" t="s">
        <v>121</v>
      </c>
      <c r="H563" s="3">
        <v>226</v>
      </c>
    </row>
    <row r="564" spans="2:8" ht="16.5" thickBot="1" x14ac:dyDescent="0.25">
      <c r="B564" s="39" t="s">
        <v>562</v>
      </c>
      <c r="C564" s="28" t="s">
        <v>133</v>
      </c>
      <c r="D564" s="7" t="s">
        <v>75</v>
      </c>
      <c r="E564" s="7" t="s">
        <v>117</v>
      </c>
      <c r="F564" s="37">
        <v>1920202590</v>
      </c>
      <c r="G564" s="7" t="s">
        <v>547</v>
      </c>
      <c r="H564" s="3">
        <v>260</v>
      </c>
    </row>
    <row r="565" spans="2:8" ht="16.5" thickBot="1" x14ac:dyDescent="0.25">
      <c r="B565" s="161" t="s">
        <v>48</v>
      </c>
      <c r="C565" s="28" t="s">
        <v>133</v>
      </c>
      <c r="D565" s="7" t="s">
        <v>75</v>
      </c>
      <c r="E565" s="7" t="s">
        <v>117</v>
      </c>
      <c r="F565" s="37">
        <v>1920202590</v>
      </c>
      <c r="G565" s="7" t="s">
        <v>120</v>
      </c>
      <c r="H565" s="3">
        <v>3</v>
      </c>
    </row>
    <row r="566" spans="2:8" ht="126.75" thickBot="1" x14ac:dyDescent="0.25">
      <c r="B566" s="163" t="s">
        <v>64</v>
      </c>
      <c r="C566" s="26" t="s">
        <v>133</v>
      </c>
      <c r="D566" s="8" t="s">
        <v>75</v>
      </c>
      <c r="E566" s="8" t="s">
        <v>117</v>
      </c>
      <c r="F566" s="4">
        <v>1920206590</v>
      </c>
      <c r="G566" s="2"/>
      <c r="H566" s="1">
        <f>SUM(H567:H569)</f>
        <v>11233</v>
      </c>
    </row>
    <row r="567" spans="2:8" ht="48" thickBot="1" x14ac:dyDescent="0.25">
      <c r="B567" s="5" t="s">
        <v>56</v>
      </c>
      <c r="C567" s="28" t="s">
        <v>133</v>
      </c>
      <c r="D567" s="7" t="s">
        <v>75</v>
      </c>
      <c r="E567" s="7" t="s">
        <v>117</v>
      </c>
      <c r="F567" s="3">
        <v>1920206590</v>
      </c>
      <c r="G567" s="3">
        <v>111</v>
      </c>
      <c r="H567" s="3">
        <v>8580</v>
      </c>
    </row>
    <row r="568" spans="2:8" ht="63.75" thickBot="1" x14ac:dyDescent="0.25">
      <c r="B568" s="39" t="s">
        <v>10</v>
      </c>
      <c r="C568" s="28" t="s">
        <v>133</v>
      </c>
      <c r="D568" s="7" t="s">
        <v>75</v>
      </c>
      <c r="E568" s="7" t="s">
        <v>117</v>
      </c>
      <c r="F568" s="3">
        <v>1920206590</v>
      </c>
      <c r="G568" s="3">
        <v>119</v>
      </c>
      <c r="H568" s="3">
        <v>2591</v>
      </c>
    </row>
    <row r="569" spans="2:8" ht="32.25" thickBot="1" x14ac:dyDescent="0.25">
      <c r="B569" s="39" t="s">
        <v>13</v>
      </c>
      <c r="C569" s="28" t="s">
        <v>133</v>
      </c>
      <c r="D569" s="7" t="s">
        <v>75</v>
      </c>
      <c r="E569" s="7" t="s">
        <v>117</v>
      </c>
      <c r="F569" s="3">
        <v>1920206590</v>
      </c>
      <c r="G569" s="3">
        <v>244</v>
      </c>
      <c r="H569" s="3">
        <v>62</v>
      </c>
    </row>
    <row r="570" spans="2:8" ht="79.5" thickBot="1" x14ac:dyDescent="0.25">
      <c r="B570" s="340" t="s">
        <v>576</v>
      </c>
      <c r="C570" s="217" t="s">
        <v>133</v>
      </c>
      <c r="D570" s="190" t="s">
        <v>75</v>
      </c>
      <c r="E570" s="190" t="s">
        <v>117</v>
      </c>
      <c r="F570" s="200" t="s">
        <v>580</v>
      </c>
      <c r="G570" s="189"/>
      <c r="H570" s="189">
        <f>SUM(H571:H572)</f>
        <v>703.08</v>
      </c>
    </row>
    <row r="571" spans="2:8" ht="48" thickBot="1" x14ac:dyDescent="0.25">
      <c r="B571" s="39" t="s">
        <v>230</v>
      </c>
      <c r="C571" s="28" t="s">
        <v>133</v>
      </c>
      <c r="D571" s="7" t="s">
        <v>75</v>
      </c>
      <c r="E571" s="7" t="s">
        <v>117</v>
      </c>
      <c r="F571" s="204" t="s">
        <v>580</v>
      </c>
      <c r="G571" s="3">
        <v>111</v>
      </c>
      <c r="H571" s="3">
        <v>540</v>
      </c>
    </row>
    <row r="572" spans="2:8" ht="63.75" thickBot="1" x14ac:dyDescent="0.25">
      <c r="B572" s="39" t="s">
        <v>10</v>
      </c>
      <c r="C572" s="28" t="s">
        <v>133</v>
      </c>
      <c r="D572" s="7" t="s">
        <v>75</v>
      </c>
      <c r="E572" s="7" t="s">
        <v>117</v>
      </c>
      <c r="F572" s="204" t="s">
        <v>580</v>
      </c>
      <c r="G572" s="3">
        <v>119</v>
      </c>
      <c r="H572" s="3">
        <v>163.08000000000001</v>
      </c>
    </row>
    <row r="573" spans="2:8" ht="79.5" thickBot="1" x14ac:dyDescent="0.25">
      <c r="B573" s="178" t="s">
        <v>578</v>
      </c>
      <c r="C573" s="341" t="s">
        <v>133</v>
      </c>
      <c r="D573" s="341" t="s">
        <v>75</v>
      </c>
      <c r="E573" s="341" t="s">
        <v>117</v>
      </c>
      <c r="F573" s="200" t="s">
        <v>579</v>
      </c>
      <c r="G573" s="342"/>
      <c r="H573" s="342">
        <v>245.273</v>
      </c>
    </row>
    <row r="574" spans="2:8" ht="38.25" customHeight="1" thickBot="1" x14ac:dyDescent="0.25">
      <c r="B574" s="39" t="s">
        <v>13</v>
      </c>
      <c r="C574" s="28" t="s">
        <v>133</v>
      </c>
      <c r="D574" s="7" t="s">
        <v>75</v>
      </c>
      <c r="E574" s="7" t="s">
        <v>117</v>
      </c>
      <c r="F574" s="204" t="s">
        <v>579</v>
      </c>
      <c r="G574" s="3">
        <v>244</v>
      </c>
      <c r="H574" s="343">
        <v>245.273</v>
      </c>
    </row>
    <row r="575" spans="2:8" ht="32.25" hidden="1" thickBot="1" x14ac:dyDescent="0.25">
      <c r="B575" s="361" t="s">
        <v>639</v>
      </c>
      <c r="C575" s="217" t="s">
        <v>133</v>
      </c>
      <c r="D575" s="190" t="s">
        <v>75</v>
      </c>
      <c r="E575" s="190" t="s">
        <v>117</v>
      </c>
      <c r="F575" s="200" t="s">
        <v>640</v>
      </c>
      <c r="G575" s="189"/>
      <c r="H575" s="365"/>
    </row>
    <row r="576" spans="2:8" ht="32.25" hidden="1" thickBot="1" x14ac:dyDescent="0.25">
      <c r="B576" s="39" t="s">
        <v>13</v>
      </c>
      <c r="C576" s="28" t="s">
        <v>133</v>
      </c>
      <c r="D576" s="7" t="s">
        <v>75</v>
      </c>
      <c r="E576" s="7" t="s">
        <v>117</v>
      </c>
      <c r="F576" s="204" t="s">
        <v>640</v>
      </c>
      <c r="G576" s="3">
        <v>243</v>
      </c>
      <c r="H576" s="343"/>
    </row>
    <row r="577" spans="2:8" ht="33.75" customHeight="1" thickBot="1" x14ac:dyDescent="0.25">
      <c r="B577" s="148" t="s">
        <v>134</v>
      </c>
      <c r="C577" s="146" t="s">
        <v>135</v>
      </c>
      <c r="D577" s="146" t="s">
        <v>75</v>
      </c>
      <c r="E577" s="146" t="s">
        <v>117</v>
      </c>
      <c r="F577" s="146"/>
      <c r="G577" s="146"/>
      <c r="H577" s="214">
        <f>SUM(H578+H584+H585+H589+H592)</f>
        <v>14380.919999999998</v>
      </c>
    </row>
    <row r="578" spans="2:8" ht="16.5" thickBot="1" x14ac:dyDescent="0.25">
      <c r="B578" s="31"/>
      <c r="C578" s="26" t="s">
        <v>135</v>
      </c>
      <c r="D578" s="15" t="s">
        <v>75</v>
      </c>
      <c r="E578" s="15" t="s">
        <v>117</v>
      </c>
      <c r="F578" s="32">
        <v>1920202590</v>
      </c>
      <c r="G578" s="27"/>
      <c r="H578" s="215">
        <f>SUM(H579:H583)</f>
        <v>1172</v>
      </c>
    </row>
    <row r="579" spans="2:8" ht="48" thickBot="1" x14ac:dyDescent="0.25">
      <c r="B579" s="5" t="s">
        <v>56</v>
      </c>
      <c r="C579" s="28" t="s">
        <v>135</v>
      </c>
      <c r="D579" s="7" t="s">
        <v>75</v>
      </c>
      <c r="E579" s="7" t="s">
        <v>117</v>
      </c>
      <c r="F579" s="37">
        <v>1920202590</v>
      </c>
      <c r="G579" s="28" t="s">
        <v>80</v>
      </c>
      <c r="H579" s="149">
        <v>551</v>
      </c>
    </row>
    <row r="580" spans="2:8" ht="63.75" thickBot="1" x14ac:dyDescent="0.25">
      <c r="B580" s="39" t="s">
        <v>10</v>
      </c>
      <c r="C580" s="28" t="s">
        <v>135</v>
      </c>
      <c r="D580" s="7" t="s">
        <v>75</v>
      </c>
      <c r="E580" s="7" t="s">
        <v>117</v>
      </c>
      <c r="F580" s="37">
        <v>1920202590</v>
      </c>
      <c r="G580" s="28" t="s">
        <v>528</v>
      </c>
      <c r="H580" s="149">
        <v>167</v>
      </c>
    </row>
    <row r="581" spans="2:8" ht="32.25" thickBot="1" x14ac:dyDescent="0.25">
      <c r="B581" s="39" t="s">
        <v>13</v>
      </c>
      <c r="C581" s="28" t="s">
        <v>135</v>
      </c>
      <c r="D581" s="7" t="s">
        <v>75</v>
      </c>
      <c r="E581" s="7" t="s">
        <v>117</v>
      </c>
      <c r="F581" s="37">
        <v>1920202590</v>
      </c>
      <c r="G581" s="7" t="s">
        <v>121</v>
      </c>
      <c r="H581" s="3">
        <v>184</v>
      </c>
    </row>
    <row r="582" spans="2:8" ht="16.5" thickBot="1" x14ac:dyDescent="0.25">
      <c r="B582" s="39" t="s">
        <v>562</v>
      </c>
      <c r="C582" s="28" t="s">
        <v>135</v>
      </c>
      <c r="D582" s="7" t="s">
        <v>75</v>
      </c>
      <c r="E582" s="7" t="s">
        <v>117</v>
      </c>
      <c r="F582" s="37">
        <v>1920202590</v>
      </c>
      <c r="G582" s="7" t="s">
        <v>547</v>
      </c>
      <c r="H582" s="3">
        <v>270</v>
      </c>
    </row>
    <row r="583" spans="2:8" ht="16.5" thickBot="1" x14ac:dyDescent="0.25">
      <c r="B583" s="161" t="s">
        <v>48</v>
      </c>
      <c r="C583" s="28" t="s">
        <v>135</v>
      </c>
      <c r="D583" s="7" t="s">
        <v>75</v>
      </c>
      <c r="E583" s="7" t="s">
        <v>117</v>
      </c>
      <c r="F583" s="37">
        <v>1920202590</v>
      </c>
      <c r="G583" s="7" t="s">
        <v>120</v>
      </c>
      <c r="H583" s="3"/>
    </row>
    <row r="584" spans="2:8" ht="48" thickBot="1" x14ac:dyDescent="0.25">
      <c r="B584" s="174" t="s">
        <v>542</v>
      </c>
      <c r="C584" s="217" t="s">
        <v>135</v>
      </c>
      <c r="D584" s="190" t="s">
        <v>75</v>
      </c>
      <c r="E584" s="190" t="s">
        <v>117</v>
      </c>
      <c r="F584" s="311" t="s">
        <v>670</v>
      </c>
      <c r="G584" s="190" t="s">
        <v>543</v>
      </c>
      <c r="H584" s="189">
        <v>25.353999999999999</v>
      </c>
    </row>
    <row r="585" spans="2:8" ht="126.75" thickBot="1" x14ac:dyDescent="0.25">
      <c r="B585" s="163" t="s">
        <v>64</v>
      </c>
      <c r="C585" s="26" t="s">
        <v>135</v>
      </c>
      <c r="D585" s="8" t="s">
        <v>75</v>
      </c>
      <c r="E585" s="8" t="s">
        <v>117</v>
      </c>
      <c r="F585" s="4">
        <v>1920206590</v>
      </c>
      <c r="G585" s="2"/>
      <c r="H585" s="1">
        <f>SUM(H586:H588)</f>
        <v>12266</v>
      </c>
    </row>
    <row r="586" spans="2:8" ht="48" thickBot="1" x14ac:dyDescent="0.25">
      <c r="B586" s="5" t="s">
        <v>56</v>
      </c>
      <c r="C586" s="28" t="s">
        <v>135</v>
      </c>
      <c r="D586" s="7" t="s">
        <v>75</v>
      </c>
      <c r="E586" s="7" t="s">
        <v>117</v>
      </c>
      <c r="F586" s="3">
        <v>1920206590</v>
      </c>
      <c r="G586" s="3">
        <v>111</v>
      </c>
      <c r="H586" s="3">
        <v>9360</v>
      </c>
    </row>
    <row r="587" spans="2:8" ht="63.75" thickBot="1" x14ac:dyDescent="0.25">
      <c r="B587" s="39" t="s">
        <v>10</v>
      </c>
      <c r="C587" s="28" t="s">
        <v>135</v>
      </c>
      <c r="D587" s="7" t="s">
        <v>75</v>
      </c>
      <c r="E587" s="7" t="s">
        <v>117</v>
      </c>
      <c r="F587" s="3">
        <v>1920206590</v>
      </c>
      <c r="G587" s="3">
        <v>119</v>
      </c>
      <c r="H587" s="3">
        <v>2827</v>
      </c>
    </row>
    <row r="588" spans="2:8" ht="32.25" thickBot="1" x14ac:dyDescent="0.25">
      <c r="B588" s="39" t="s">
        <v>13</v>
      </c>
      <c r="C588" s="28" t="s">
        <v>135</v>
      </c>
      <c r="D588" s="7" t="s">
        <v>75</v>
      </c>
      <c r="E588" s="7" t="s">
        <v>117</v>
      </c>
      <c r="F588" s="3">
        <v>1920206590</v>
      </c>
      <c r="G588" s="3">
        <v>244</v>
      </c>
      <c r="H588" s="3">
        <v>79</v>
      </c>
    </row>
    <row r="589" spans="2:8" ht="79.5" thickBot="1" x14ac:dyDescent="0.25">
      <c r="B589" s="340" t="s">
        <v>576</v>
      </c>
      <c r="C589" s="217" t="s">
        <v>135</v>
      </c>
      <c r="D589" s="190" t="s">
        <v>75</v>
      </c>
      <c r="E589" s="190" t="s">
        <v>117</v>
      </c>
      <c r="F589" s="200" t="s">
        <v>580</v>
      </c>
      <c r="G589" s="189"/>
      <c r="H589" s="189">
        <f>SUM(H590:H591)</f>
        <v>624.96</v>
      </c>
    </row>
    <row r="590" spans="2:8" ht="48" thickBot="1" x14ac:dyDescent="0.25">
      <c r="B590" s="39" t="s">
        <v>230</v>
      </c>
      <c r="C590" s="28" t="s">
        <v>135</v>
      </c>
      <c r="D590" s="7" t="s">
        <v>75</v>
      </c>
      <c r="E590" s="7" t="s">
        <v>117</v>
      </c>
      <c r="F590" s="204" t="s">
        <v>580</v>
      </c>
      <c r="G590" s="3">
        <v>111</v>
      </c>
      <c r="H590" s="3">
        <v>480</v>
      </c>
    </row>
    <row r="591" spans="2:8" ht="63.75" thickBot="1" x14ac:dyDescent="0.25">
      <c r="B591" s="39" t="s">
        <v>10</v>
      </c>
      <c r="C591" s="28" t="s">
        <v>135</v>
      </c>
      <c r="D591" s="7" t="s">
        <v>75</v>
      </c>
      <c r="E591" s="7" t="s">
        <v>117</v>
      </c>
      <c r="F591" s="204" t="s">
        <v>580</v>
      </c>
      <c r="G591" s="3">
        <v>119</v>
      </c>
      <c r="H591" s="3">
        <v>144.96</v>
      </c>
    </row>
    <row r="592" spans="2:8" ht="79.5" thickBot="1" x14ac:dyDescent="0.25">
      <c r="B592" s="178" t="s">
        <v>578</v>
      </c>
      <c r="C592" s="341" t="s">
        <v>135</v>
      </c>
      <c r="D592" s="341" t="s">
        <v>75</v>
      </c>
      <c r="E592" s="341" t="s">
        <v>117</v>
      </c>
      <c r="F592" s="200" t="s">
        <v>579</v>
      </c>
      <c r="G592" s="342"/>
      <c r="H592" s="342">
        <v>292.60599999999999</v>
      </c>
    </row>
    <row r="593" spans="2:8" ht="32.25" thickBot="1" x14ac:dyDescent="0.25">
      <c r="B593" s="39" t="s">
        <v>13</v>
      </c>
      <c r="C593" s="28" t="s">
        <v>135</v>
      </c>
      <c r="D593" s="7" t="s">
        <v>75</v>
      </c>
      <c r="E593" s="7" t="s">
        <v>117</v>
      </c>
      <c r="F593" s="204" t="s">
        <v>579</v>
      </c>
      <c r="G593" s="3">
        <v>244</v>
      </c>
      <c r="H593" s="343">
        <v>292.60599999999999</v>
      </c>
    </row>
    <row r="594" spans="2:8" ht="21.75" customHeight="1" thickBot="1" x14ac:dyDescent="0.25">
      <c r="B594" s="148" t="s">
        <v>136</v>
      </c>
      <c r="C594" s="146" t="s">
        <v>137</v>
      </c>
      <c r="D594" s="146" t="s">
        <v>75</v>
      </c>
      <c r="E594" s="146" t="s">
        <v>117</v>
      </c>
      <c r="F594" s="146"/>
      <c r="G594" s="146"/>
      <c r="H594" s="310">
        <f>SUM(H595+H601+H602+H606+H609+H612)</f>
        <v>17906.924999999999</v>
      </c>
    </row>
    <row r="595" spans="2:8" ht="16.5" thickBot="1" x14ac:dyDescent="0.25">
      <c r="B595" s="31"/>
      <c r="C595" s="26" t="s">
        <v>137</v>
      </c>
      <c r="D595" s="15" t="s">
        <v>75</v>
      </c>
      <c r="E595" s="15" t="s">
        <v>117</v>
      </c>
      <c r="F595" s="32">
        <v>1920202590</v>
      </c>
      <c r="G595" s="27"/>
      <c r="H595" s="303">
        <f>SUM(H596:H600)</f>
        <v>1409</v>
      </c>
    </row>
    <row r="596" spans="2:8" ht="48" thickBot="1" x14ac:dyDescent="0.25">
      <c r="B596" s="5" t="s">
        <v>56</v>
      </c>
      <c r="C596" s="28" t="s">
        <v>137</v>
      </c>
      <c r="D596" s="7" t="s">
        <v>75</v>
      </c>
      <c r="E596" s="7" t="s">
        <v>117</v>
      </c>
      <c r="F596" s="37">
        <v>1920202590</v>
      </c>
      <c r="G596" s="28" t="s">
        <v>80</v>
      </c>
      <c r="H596" s="149">
        <v>587</v>
      </c>
    </row>
    <row r="597" spans="2:8" ht="63.75" thickBot="1" x14ac:dyDescent="0.25">
      <c r="B597" s="39" t="s">
        <v>10</v>
      </c>
      <c r="C597" s="28" t="s">
        <v>137</v>
      </c>
      <c r="D597" s="7" t="s">
        <v>75</v>
      </c>
      <c r="E597" s="7" t="s">
        <v>117</v>
      </c>
      <c r="F597" s="37">
        <v>1920202590</v>
      </c>
      <c r="G597" s="292" t="s">
        <v>528</v>
      </c>
      <c r="H597" s="149">
        <v>178</v>
      </c>
    </row>
    <row r="598" spans="2:8" ht="32.25" thickBot="1" x14ac:dyDescent="0.25">
      <c r="B598" s="39" t="s">
        <v>13</v>
      </c>
      <c r="C598" s="28" t="s">
        <v>137</v>
      </c>
      <c r="D598" s="7" t="s">
        <v>75</v>
      </c>
      <c r="E598" s="7" t="s">
        <v>117</v>
      </c>
      <c r="F598" s="37">
        <v>1920202590</v>
      </c>
      <c r="G598" s="7" t="s">
        <v>121</v>
      </c>
      <c r="H598" s="3">
        <v>521</v>
      </c>
    </row>
    <row r="599" spans="2:8" ht="16.5" thickBot="1" x14ac:dyDescent="0.25">
      <c r="B599" s="39" t="s">
        <v>562</v>
      </c>
      <c r="C599" s="28" t="s">
        <v>137</v>
      </c>
      <c r="D599" s="7" t="s">
        <v>75</v>
      </c>
      <c r="E599" s="7" t="s">
        <v>117</v>
      </c>
      <c r="F599" s="37">
        <v>1920202590</v>
      </c>
      <c r="G599" s="7" t="s">
        <v>547</v>
      </c>
      <c r="H599" s="3">
        <v>120</v>
      </c>
    </row>
    <row r="600" spans="2:8" ht="16.5" thickBot="1" x14ac:dyDescent="0.25">
      <c r="B600" s="161" t="s">
        <v>48</v>
      </c>
      <c r="C600" s="28" t="s">
        <v>137</v>
      </c>
      <c r="D600" s="7" t="s">
        <v>75</v>
      </c>
      <c r="E600" s="7" t="s">
        <v>117</v>
      </c>
      <c r="F600" s="37">
        <v>1920202590</v>
      </c>
      <c r="G600" s="7" t="s">
        <v>120</v>
      </c>
      <c r="H600" s="3">
        <v>3</v>
      </c>
    </row>
    <row r="601" spans="2:8" ht="48" thickBot="1" x14ac:dyDescent="0.25">
      <c r="B601" s="174" t="s">
        <v>542</v>
      </c>
      <c r="C601" s="217" t="s">
        <v>137</v>
      </c>
      <c r="D601" s="190" t="s">
        <v>75</v>
      </c>
      <c r="E601" s="190" t="s">
        <v>117</v>
      </c>
      <c r="F601" s="311" t="s">
        <v>670</v>
      </c>
      <c r="G601" s="190" t="s">
        <v>543</v>
      </c>
      <c r="H601" s="189">
        <v>50.707000000000001</v>
      </c>
    </row>
    <row r="602" spans="2:8" ht="126.75" thickBot="1" x14ac:dyDescent="0.25">
      <c r="B602" s="163" t="s">
        <v>64</v>
      </c>
      <c r="C602" s="26" t="s">
        <v>137</v>
      </c>
      <c r="D602" s="8" t="s">
        <v>75</v>
      </c>
      <c r="E602" s="8" t="s">
        <v>117</v>
      </c>
      <c r="F602" s="4">
        <v>1920206590</v>
      </c>
      <c r="G602" s="2"/>
      <c r="H602" s="1">
        <f>SUM(H603:H605)</f>
        <v>14991</v>
      </c>
    </row>
    <row r="603" spans="2:8" ht="48" thickBot="1" x14ac:dyDescent="0.25">
      <c r="B603" s="5" t="s">
        <v>56</v>
      </c>
      <c r="C603" s="28" t="s">
        <v>137</v>
      </c>
      <c r="D603" s="7" t="s">
        <v>75</v>
      </c>
      <c r="E603" s="7" t="s">
        <v>117</v>
      </c>
      <c r="F603" s="3">
        <v>1920206590</v>
      </c>
      <c r="G603" s="3">
        <v>111</v>
      </c>
      <c r="H603" s="3">
        <v>11400</v>
      </c>
    </row>
    <row r="604" spans="2:8" ht="63.75" thickBot="1" x14ac:dyDescent="0.25">
      <c r="B604" s="39" t="s">
        <v>10</v>
      </c>
      <c r="C604" s="28" t="s">
        <v>137</v>
      </c>
      <c r="D604" s="7" t="s">
        <v>75</v>
      </c>
      <c r="E604" s="7" t="s">
        <v>117</v>
      </c>
      <c r="F604" s="3">
        <v>1920206590</v>
      </c>
      <c r="G604" s="3">
        <v>119</v>
      </c>
      <c r="H604" s="3">
        <v>3443</v>
      </c>
    </row>
    <row r="605" spans="2:8" ht="32.25" thickBot="1" x14ac:dyDescent="0.25">
      <c r="B605" s="39" t="s">
        <v>13</v>
      </c>
      <c r="C605" s="28" t="s">
        <v>137</v>
      </c>
      <c r="D605" s="7" t="s">
        <v>75</v>
      </c>
      <c r="E605" s="7" t="s">
        <v>117</v>
      </c>
      <c r="F605" s="3">
        <v>1920206590</v>
      </c>
      <c r="G605" s="3">
        <v>244</v>
      </c>
      <c r="H605" s="3">
        <v>148</v>
      </c>
    </row>
    <row r="606" spans="2:8" ht="79.5" thickBot="1" x14ac:dyDescent="0.25">
      <c r="B606" s="340" t="s">
        <v>576</v>
      </c>
      <c r="C606" s="341" t="s">
        <v>137</v>
      </c>
      <c r="D606" s="175" t="s">
        <v>75</v>
      </c>
      <c r="E606" s="175" t="s">
        <v>117</v>
      </c>
      <c r="F606" s="240" t="s">
        <v>580</v>
      </c>
      <c r="G606" s="180"/>
      <c r="H606" s="180">
        <f>SUM(H607:H608)</f>
        <v>859.31999999999994</v>
      </c>
    </row>
    <row r="607" spans="2:8" ht="48" thickBot="1" x14ac:dyDescent="0.25">
      <c r="B607" s="39" t="s">
        <v>230</v>
      </c>
      <c r="C607" s="28" t="s">
        <v>137</v>
      </c>
      <c r="D607" s="7" t="s">
        <v>75</v>
      </c>
      <c r="E607" s="7" t="s">
        <v>117</v>
      </c>
      <c r="F607" s="204" t="s">
        <v>580</v>
      </c>
      <c r="G607" s="3">
        <v>111</v>
      </c>
      <c r="H607" s="3">
        <v>660</v>
      </c>
    </row>
    <row r="608" spans="2:8" ht="63.75" thickBot="1" x14ac:dyDescent="0.25">
      <c r="B608" s="39" t="s">
        <v>10</v>
      </c>
      <c r="C608" s="28" t="s">
        <v>137</v>
      </c>
      <c r="D608" s="7" t="s">
        <v>75</v>
      </c>
      <c r="E608" s="7" t="s">
        <v>117</v>
      </c>
      <c r="F608" s="204" t="s">
        <v>580</v>
      </c>
      <c r="G608" s="3">
        <v>119</v>
      </c>
      <c r="H608" s="3">
        <v>199.32</v>
      </c>
    </row>
    <row r="609" spans="2:8" ht="48" thickBot="1" x14ac:dyDescent="0.3">
      <c r="B609" s="359" t="s">
        <v>613</v>
      </c>
      <c r="C609" s="217" t="s">
        <v>137</v>
      </c>
      <c r="D609" s="190" t="s">
        <v>75</v>
      </c>
      <c r="E609" s="190" t="s">
        <v>117</v>
      </c>
      <c r="F609" s="240" t="s">
        <v>624</v>
      </c>
      <c r="G609" s="189"/>
      <c r="H609" s="189">
        <f>SUM(H610:H611)</f>
        <v>100.39999999999999</v>
      </c>
    </row>
    <row r="610" spans="2:8" ht="48" thickBot="1" x14ac:dyDescent="0.25">
      <c r="B610" s="39" t="s">
        <v>230</v>
      </c>
      <c r="C610" s="28" t="s">
        <v>137</v>
      </c>
      <c r="D610" s="7" t="s">
        <v>75</v>
      </c>
      <c r="E610" s="7" t="s">
        <v>117</v>
      </c>
      <c r="F610" s="360" t="s">
        <v>643</v>
      </c>
      <c r="G610" s="3">
        <v>111</v>
      </c>
      <c r="H610" s="3">
        <v>77.099999999999994</v>
      </c>
    </row>
    <row r="611" spans="2:8" ht="63.75" thickBot="1" x14ac:dyDescent="0.25">
      <c r="B611" s="39" t="s">
        <v>10</v>
      </c>
      <c r="C611" s="28" t="s">
        <v>137</v>
      </c>
      <c r="D611" s="7" t="s">
        <v>75</v>
      </c>
      <c r="E611" s="7" t="s">
        <v>117</v>
      </c>
      <c r="F611" s="360" t="s">
        <v>643</v>
      </c>
      <c r="G611" s="3">
        <v>119</v>
      </c>
      <c r="H611" s="3">
        <v>23.3</v>
      </c>
    </row>
    <row r="612" spans="2:8" ht="79.5" thickBot="1" x14ac:dyDescent="0.25">
      <c r="B612" s="178" t="s">
        <v>578</v>
      </c>
      <c r="C612" s="341" t="s">
        <v>137</v>
      </c>
      <c r="D612" s="341" t="s">
        <v>75</v>
      </c>
      <c r="E612" s="341" t="s">
        <v>117</v>
      </c>
      <c r="F612" s="200" t="s">
        <v>579</v>
      </c>
      <c r="G612" s="342"/>
      <c r="H612" s="342">
        <v>496.49799999999999</v>
      </c>
    </row>
    <row r="613" spans="2:8" ht="32.25" thickBot="1" x14ac:dyDescent="0.25">
      <c r="B613" s="39" t="s">
        <v>13</v>
      </c>
      <c r="C613" s="28" t="s">
        <v>137</v>
      </c>
      <c r="D613" s="7" t="s">
        <v>75</v>
      </c>
      <c r="E613" s="7" t="s">
        <v>117</v>
      </c>
      <c r="F613" s="204" t="s">
        <v>579</v>
      </c>
      <c r="G613" s="3">
        <v>244</v>
      </c>
      <c r="H613" s="343">
        <v>496.49799999999999</v>
      </c>
    </row>
    <row r="614" spans="2:8" ht="32.25" thickBot="1" x14ac:dyDescent="0.25">
      <c r="B614" s="148" t="s">
        <v>138</v>
      </c>
      <c r="C614" s="146" t="s">
        <v>139</v>
      </c>
      <c r="D614" s="146" t="s">
        <v>75</v>
      </c>
      <c r="E614" s="146" t="s">
        <v>117</v>
      </c>
      <c r="F614" s="146"/>
      <c r="G614" s="146"/>
      <c r="H614" s="310">
        <f>SUM(H615+H621+H622+H626+H629+H631)</f>
        <v>5934.9889999999996</v>
      </c>
    </row>
    <row r="615" spans="2:8" ht="16.5" thickBot="1" x14ac:dyDescent="0.25">
      <c r="B615" s="31"/>
      <c r="C615" s="26" t="s">
        <v>139</v>
      </c>
      <c r="D615" s="15" t="s">
        <v>75</v>
      </c>
      <c r="E615" s="15" t="s">
        <v>117</v>
      </c>
      <c r="F615" s="32">
        <v>1920202590</v>
      </c>
      <c r="G615" s="27"/>
      <c r="H615" s="303">
        <f>SUM(H616:H620)</f>
        <v>935</v>
      </c>
    </row>
    <row r="616" spans="2:8" ht="48" thickBot="1" x14ac:dyDescent="0.25">
      <c r="B616" s="5" t="s">
        <v>56</v>
      </c>
      <c r="C616" s="28" t="s">
        <v>139</v>
      </c>
      <c r="D616" s="7" t="s">
        <v>75</v>
      </c>
      <c r="E616" s="7" t="s">
        <v>117</v>
      </c>
      <c r="F616" s="37">
        <v>1920202590</v>
      </c>
      <c r="G616" s="28" t="s">
        <v>80</v>
      </c>
      <c r="H616" s="149">
        <v>407</v>
      </c>
    </row>
    <row r="617" spans="2:8" ht="63.75" thickBot="1" x14ac:dyDescent="0.25">
      <c r="B617" s="39" t="s">
        <v>10</v>
      </c>
      <c r="C617" s="28" t="s">
        <v>139</v>
      </c>
      <c r="D617" s="7" t="s">
        <v>75</v>
      </c>
      <c r="E617" s="7" t="s">
        <v>117</v>
      </c>
      <c r="F617" s="37">
        <v>1920202590</v>
      </c>
      <c r="G617" s="28" t="s">
        <v>528</v>
      </c>
      <c r="H617" s="149">
        <v>123</v>
      </c>
    </row>
    <row r="618" spans="2:8" ht="32.25" thickBot="1" x14ac:dyDescent="0.25">
      <c r="B618" s="39" t="s">
        <v>13</v>
      </c>
      <c r="C618" s="28" t="s">
        <v>139</v>
      </c>
      <c r="D618" s="7" t="s">
        <v>75</v>
      </c>
      <c r="E618" s="7" t="s">
        <v>117</v>
      </c>
      <c r="F618" s="37">
        <v>1920202590</v>
      </c>
      <c r="G618" s="7" t="s">
        <v>121</v>
      </c>
      <c r="H618" s="3">
        <v>331</v>
      </c>
    </row>
    <row r="619" spans="2:8" ht="16.5" thickBot="1" x14ac:dyDescent="0.25">
      <c r="B619" s="39" t="s">
        <v>562</v>
      </c>
      <c r="C619" s="28" t="s">
        <v>139</v>
      </c>
      <c r="D619" s="7" t="s">
        <v>75</v>
      </c>
      <c r="E619" s="7" t="s">
        <v>117</v>
      </c>
      <c r="F619" s="37">
        <v>1920202590</v>
      </c>
      <c r="G619" s="7" t="s">
        <v>547</v>
      </c>
      <c r="H619" s="3">
        <v>74</v>
      </c>
    </row>
    <row r="620" spans="2:8" ht="16.5" thickBot="1" x14ac:dyDescent="0.25">
      <c r="B620" s="161" t="s">
        <v>48</v>
      </c>
      <c r="C620" s="28" t="s">
        <v>139</v>
      </c>
      <c r="D620" s="7" t="s">
        <v>75</v>
      </c>
      <c r="E620" s="7" t="s">
        <v>117</v>
      </c>
      <c r="F620" s="37">
        <v>1920202590</v>
      </c>
      <c r="G620" s="7" t="s">
        <v>120</v>
      </c>
      <c r="H620" s="3"/>
    </row>
    <row r="621" spans="2:8" ht="48" thickBot="1" x14ac:dyDescent="0.25">
      <c r="B621" s="174" t="s">
        <v>542</v>
      </c>
      <c r="C621" s="341" t="s">
        <v>139</v>
      </c>
      <c r="D621" s="175" t="s">
        <v>75</v>
      </c>
      <c r="E621" s="175" t="s">
        <v>117</v>
      </c>
      <c r="F621" s="191" t="s">
        <v>670</v>
      </c>
      <c r="G621" s="175" t="s">
        <v>543</v>
      </c>
      <c r="H621" s="180"/>
    </row>
    <row r="622" spans="2:8" ht="126.75" thickBot="1" x14ac:dyDescent="0.25">
      <c r="B622" s="163" t="s">
        <v>64</v>
      </c>
      <c r="C622" s="26" t="s">
        <v>139</v>
      </c>
      <c r="D622" s="8" t="s">
        <v>75</v>
      </c>
      <c r="E622" s="8" t="s">
        <v>117</v>
      </c>
      <c r="F622" s="4">
        <v>1920206590</v>
      </c>
      <c r="G622" s="2"/>
      <c r="H622" s="1">
        <f>SUM(H623:H625)</f>
        <v>4343</v>
      </c>
    </row>
    <row r="623" spans="2:8" ht="48" thickBot="1" x14ac:dyDescent="0.25">
      <c r="B623" s="5" t="s">
        <v>56</v>
      </c>
      <c r="C623" s="28" t="s">
        <v>139</v>
      </c>
      <c r="D623" s="7" t="s">
        <v>75</v>
      </c>
      <c r="E623" s="7" t="s">
        <v>117</v>
      </c>
      <c r="F623" s="3">
        <v>1920206590</v>
      </c>
      <c r="G623" s="3">
        <v>111</v>
      </c>
      <c r="H623" s="3">
        <v>3300</v>
      </c>
    </row>
    <row r="624" spans="2:8" ht="63.75" thickBot="1" x14ac:dyDescent="0.25">
      <c r="B624" s="39" t="s">
        <v>10</v>
      </c>
      <c r="C624" s="28" t="s">
        <v>139</v>
      </c>
      <c r="D624" s="7" t="s">
        <v>75</v>
      </c>
      <c r="E624" s="7" t="s">
        <v>117</v>
      </c>
      <c r="F624" s="3">
        <v>1920206590</v>
      </c>
      <c r="G624" s="3">
        <v>119</v>
      </c>
      <c r="H624" s="3">
        <v>997</v>
      </c>
    </row>
    <row r="625" spans="2:8" ht="32.25" thickBot="1" x14ac:dyDescent="0.25">
      <c r="B625" s="39" t="s">
        <v>13</v>
      </c>
      <c r="C625" s="28" t="s">
        <v>139</v>
      </c>
      <c r="D625" s="7" t="s">
        <v>75</v>
      </c>
      <c r="E625" s="7" t="s">
        <v>117</v>
      </c>
      <c r="F625" s="3">
        <v>1920206590</v>
      </c>
      <c r="G625" s="3">
        <v>244</v>
      </c>
      <c r="H625" s="3">
        <v>46</v>
      </c>
    </row>
    <row r="626" spans="2:8" ht="79.5" thickBot="1" x14ac:dyDescent="0.25">
      <c r="B626" s="340" t="s">
        <v>576</v>
      </c>
      <c r="C626" s="217" t="s">
        <v>139</v>
      </c>
      <c r="D626" s="190" t="s">
        <v>75</v>
      </c>
      <c r="E626" s="190" t="s">
        <v>117</v>
      </c>
      <c r="F626" s="200" t="s">
        <v>580</v>
      </c>
      <c r="G626" s="189"/>
      <c r="H626" s="189">
        <f>SUM(H627:H628)</f>
        <v>234.36</v>
      </c>
    </row>
    <row r="627" spans="2:8" ht="48" thickBot="1" x14ac:dyDescent="0.25">
      <c r="B627" s="39" t="s">
        <v>230</v>
      </c>
      <c r="C627" s="28" t="s">
        <v>139</v>
      </c>
      <c r="D627" s="7" t="s">
        <v>75</v>
      </c>
      <c r="E627" s="7" t="s">
        <v>117</v>
      </c>
      <c r="F627" s="204" t="s">
        <v>580</v>
      </c>
      <c r="G627" s="3">
        <v>111</v>
      </c>
      <c r="H627" s="3">
        <v>180</v>
      </c>
    </row>
    <row r="628" spans="2:8" ht="63.75" thickBot="1" x14ac:dyDescent="0.25">
      <c r="B628" s="39" t="s">
        <v>10</v>
      </c>
      <c r="C628" s="28" t="s">
        <v>139</v>
      </c>
      <c r="D628" s="7" t="s">
        <v>75</v>
      </c>
      <c r="E628" s="7" t="s">
        <v>117</v>
      </c>
      <c r="F628" s="204" t="s">
        <v>580</v>
      </c>
      <c r="G628" s="3">
        <v>119</v>
      </c>
      <c r="H628" s="3">
        <v>54.36</v>
      </c>
    </row>
    <row r="629" spans="2:8" ht="79.5" thickBot="1" x14ac:dyDescent="0.25">
      <c r="B629" s="178" t="s">
        <v>578</v>
      </c>
      <c r="C629" s="341" t="s">
        <v>139</v>
      </c>
      <c r="D629" s="341" t="s">
        <v>75</v>
      </c>
      <c r="E629" s="341" t="s">
        <v>117</v>
      </c>
      <c r="F629" s="200" t="s">
        <v>579</v>
      </c>
      <c r="G629" s="342"/>
      <c r="H629" s="342">
        <v>422.62900000000002</v>
      </c>
    </row>
    <row r="630" spans="2:8" ht="32.25" thickBot="1" x14ac:dyDescent="0.25">
      <c r="B630" s="39" t="s">
        <v>13</v>
      </c>
      <c r="C630" s="28" t="s">
        <v>139</v>
      </c>
      <c r="D630" s="7" t="s">
        <v>75</v>
      </c>
      <c r="E630" s="7" t="s">
        <v>117</v>
      </c>
      <c r="F630" s="204" t="s">
        <v>579</v>
      </c>
      <c r="G630" s="3">
        <v>244</v>
      </c>
      <c r="H630" s="343">
        <v>422.62900000000002</v>
      </c>
    </row>
    <row r="631" spans="2:8" ht="32.25" hidden="1" thickBot="1" x14ac:dyDescent="0.25">
      <c r="B631" s="361" t="s">
        <v>639</v>
      </c>
      <c r="C631" s="217" t="s">
        <v>139</v>
      </c>
      <c r="D631" s="190" t="s">
        <v>75</v>
      </c>
      <c r="E631" s="190" t="s">
        <v>117</v>
      </c>
      <c r="F631" s="200" t="s">
        <v>640</v>
      </c>
      <c r="G631" s="189"/>
      <c r="H631" s="365"/>
    </row>
    <row r="632" spans="2:8" ht="32.25" hidden="1" thickBot="1" x14ac:dyDescent="0.25">
      <c r="B632" s="39" t="s">
        <v>13</v>
      </c>
      <c r="C632" s="28" t="s">
        <v>139</v>
      </c>
      <c r="D632" s="7" t="s">
        <v>75</v>
      </c>
      <c r="E632" s="7" t="s">
        <v>117</v>
      </c>
      <c r="F632" s="204" t="s">
        <v>640</v>
      </c>
      <c r="G632" s="3">
        <v>243</v>
      </c>
      <c r="H632" s="343"/>
    </row>
    <row r="633" spans="2:8" ht="32.25" customHeight="1" thickBot="1" x14ac:dyDescent="0.25">
      <c r="B633" s="148" t="s">
        <v>140</v>
      </c>
      <c r="C633" s="146" t="s">
        <v>141</v>
      </c>
      <c r="D633" s="146" t="s">
        <v>75</v>
      </c>
      <c r="E633" s="146" t="s">
        <v>117</v>
      </c>
      <c r="F633" s="146"/>
      <c r="G633" s="146"/>
      <c r="H633" s="310">
        <f>SUM(H634+H640+H641+H645+H648+H651)</f>
        <v>17046.042999999998</v>
      </c>
    </row>
    <row r="634" spans="2:8" ht="16.5" thickBot="1" x14ac:dyDescent="0.25">
      <c r="B634" s="31"/>
      <c r="C634" s="26" t="s">
        <v>141</v>
      </c>
      <c r="D634" s="15" t="s">
        <v>75</v>
      </c>
      <c r="E634" s="15" t="s">
        <v>117</v>
      </c>
      <c r="F634" s="32">
        <v>1920202590</v>
      </c>
      <c r="G634" s="26"/>
      <c r="H634" s="303">
        <f>SUM(H635:H639)</f>
        <v>1827</v>
      </c>
    </row>
    <row r="635" spans="2:8" ht="48" thickBot="1" x14ac:dyDescent="0.25">
      <c r="B635" s="5" t="s">
        <v>56</v>
      </c>
      <c r="C635" s="28" t="s">
        <v>141</v>
      </c>
      <c r="D635" s="7" t="s">
        <v>75</v>
      </c>
      <c r="E635" s="7" t="s">
        <v>117</v>
      </c>
      <c r="F635" s="37">
        <v>1920202590</v>
      </c>
      <c r="G635" s="28" t="s">
        <v>80</v>
      </c>
      <c r="H635" s="149">
        <v>842</v>
      </c>
    </row>
    <row r="636" spans="2:8" ht="63.75" thickBot="1" x14ac:dyDescent="0.25">
      <c r="B636" s="39" t="s">
        <v>10</v>
      </c>
      <c r="C636" s="28" t="s">
        <v>141</v>
      </c>
      <c r="D636" s="7" t="s">
        <v>75</v>
      </c>
      <c r="E636" s="7" t="s">
        <v>117</v>
      </c>
      <c r="F636" s="37">
        <v>1920202590</v>
      </c>
      <c r="G636" s="28" t="s">
        <v>528</v>
      </c>
      <c r="H636" s="149">
        <v>255</v>
      </c>
    </row>
    <row r="637" spans="2:8" ht="32.25" thickBot="1" x14ac:dyDescent="0.25">
      <c r="B637" s="39" t="s">
        <v>13</v>
      </c>
      <c r="C637" s="28" t="s">
        <v>141</v>
      </c>
      <c r="D637" s="7" t="s">
        <v>75</v>
      </c>
      <c r="E637" s="7" t="s">
        <v>117</v>
      </c>
      <c r="F637" s="37">
        <v>1920202590</v>
      </c>
      <c r="G637" s="7" t="s">
        <v>121</v>
      </c>
      <c r="H637" s="3">
        <v>527</v>
      </c>
    </row>
    <row r="638" spans="2:8" ht="16.5" thickBot="1" x14ac:dyDescent="0.25">
      <c r="B638" s="39" t="s">
        <v>562</v>
      </c>
      <c r="C638" s="28" t="s">
        <v>141</v>
      </c>
      <c r="D638" s="7" t="s">
        <v>75</v>
      </c>
      <c r="E638" s="7" t="s">
        <v>117</v>
      </c>
      <c r="F638" s="37">
        <v>1920202590</v>
      </c>
      <c r="G638" s="7" t="s">
        <v>547</v>
      </c>
      <c r="H638" s="3">
        <v>200</v>
      </c>
    </row>
    <row r="639" spans="2:8" ht="16.5" thickBot="1" x14ac:dyDescent="0.25">
      <c r="B639" s="161" t="s">
        <v>48</v>
      </c>
      <c r="C639" s="28" t="s">
        <v>141</v>
      </c>
      <c r="D639" s="7" t="s">
        <v>75</v>
      </c>
      <c r="E639" s="7" t="s">
        <v>117</v>
      </c>
      <c r="F639" s="37">
        <v>1920202590</v>
      </c>
      <c r="G639" s="7" t="s">
        <v>120</v>
      </c>
      <c r="H639" s="3">
        <v>3</v>
      </c>
    </row>
    <row r="640" spans="2:8" ht="48" thickBot="1" x14ac:dyDescent="0.25">
      <c r="B640" s="174" t="s">
        <v>542</v>
      </c>
      <c r="C640" s="217" t="s">
        <v>141</v>
      </c>
      <c r="D640" s="190" t="s">
        <v>75</v>
      </c>
      <c r="E640" s="190" t="s">
        <v>117</v>
      </c>
      <c r="F640" s="311" t="s">
        <v>670</v>
      </c>
      <c r="G640" s="190" t="s">
        <v>543</v>
      </c>
      <c r="H640" s="189">
        <v>50.707000000000001</v>
      </c>
    </row>
    <row r="641" spans="2:8" ht="126.75" thickBot="1" x14ac:dyDescent="0.25">
      <c r="B641" s="163" t="s">
        <v>64</v>
      </c>
      <c r="C641" s="26" t="s">
        <v>141</v>
      </c>
      <c r="D641" s="8" t="s">
        <v>75</v>
      </c>
      <c r="E641" s="8" t="s">
        <v>117</v>
      </c>
      <c r="F641" s="4">
        <v>1920206590</v>
      </c>
      <c r="G641" s="2"/>
      <c r="H641" s="1">
        <f>SUM(H642:H644)</f>
        <v>13381</v>
      </c>
    </row>
    <row r="642" spans="2:8" ht="48" thickBot="1" x14ac:dyDescent="0.25">
      <c r="B642" s="5" t="s">
        <v>56</v>
      </c>
      <c r="C642" s="28" t="s">
        <v>141</v>
      </c>
      <c r="D642" s="7" t="s">
        <v>75</v>
      </c>
      <c r="E642" s="7" t="s">
        <v>117</v>
      </c>
      <c r="F642" s="3">
        <v>1920206590</v>
      </c>
      <c r="G642" s="3">
        <v>111</v>
      </c>
      <c r="H642" s="3">
        <v>10116</v>
      </c>
    </row>
    <row r="643" spans="2:8" ht="63.75" thickBot="1" x14ac:dyDescent="0.25">
      <c r="B643" s="39" t="s">
        <v>10</v>
      </c>
      <c r="C643" s="28" t="s">
        <v>141</v>
      </c>
      <c r="D643" s="7" t="s">
        <v>75</v>
      </c>
      <c r="E643" s="7" t="s">
        <v>117</v>
      </c>
      <c r="F643" s="3">
        <v>1920206590</v>
      </c>
      <c r="G643" s="3">
        <v>119</v>
      </c>
      <c r="H643" s="3">
        <v>3055</v>
      </c>
    </row>
    <row r="644" spans="2:8" ht="32.25" thickBot="1" x14ac:dyDescent="0.25">
      <c r="B644" s="39" t="s">
        <v>13</v>
      </c>
      <c r="C644" s="28" t="s">
        <v>141</v>
      </c>
      <c r="D644" s="7" t="s">
        <v>75</v>
      </c>
      <c r="E644" s="7" t="s">
        <v>117</v>
      </c>
      <c r="F644" s="3">
        <v>1920206590</v>
      </c>
      <c r="G644" s="3">
        <v>244</v>
      </c>
      <c r="H644" s="3">
        <v>210</v>
      </c>
    </row>
    <row r="645" spans="2:8" ht="79.5" thickBot="1" x14ac:dyDescent="0.25">
      <c r="B645" s="340" t="s">
        <v>576</v>
      </c>
      <c r="C645" s="217" t="s">
        <v>141</v>
      </c>
      <c r="D645" s="190" t="s">
        <v>75</v>
      </c>
      <c r="E645" s="190" t="s">
        <v>117</v>
      </c>
      <c r="F645" s="200" t="s">
        <v>580</v>
      </c>
      <c r="G645" s="189"/>
      <c r="H645" s="189">
        <f>SUM(H646:H647)</f>
        <v>859.31999999999994</v>
      </c>
    </row>
    <row r="646" spans="2:8" ht="48" thickBot="1" x14ac:dyDescent="0.25">
      <c r="B646" s="39" t="s">
        <v>230</v>
      </c>
      <c r="C646" s="28" t="s">
        <v>141</v>
      </c>
      <c r="D646" s="7" t="s">
        <v>75</v>
      </c>
      <c r="E646" s="7" t="s">
        <v>117</v>
      </c>
      <c r="F646" s="204" t="s">
        <v>580</v>
      </c>
      <c r="G646" s="3">
        <v>111</v>
      </c>
      <c r="H646" s="3">
        <v>660</v>
      </c>
    </row>
    <row r="647" spans="2:8" ht="63.75" thickBot="1" x14ac:dyDescent="0.25">
      <c r="B647" s="39" t="s">
        <v>10</v>
      </c>
      <c r="C647" s="28" t="s">
        <v>141</v>
      </c>
      <c r="D647" s="7" t="s">
        <v>75</v>
      </c>
      <c r="E647" s="7" t="s">
        <v>117</v>
      </c>
      <c r="F647" s="204" t="s">
        <v>580</v>
      </c>
      <c r="G647" s="3">
        <v>119</v>
      </c>
      <c r="H647" s="3">
        <v>199.32</v>
      </c>
    </row>
    <row r="648" spans="2:8" ht="48" thickBot="1" x14ac:dyDescent="0.3">
      <c r="B648" s="359" t="s">
        <v>613</v>
      </c>
      <c r="C648" s="217" t="s">
        <v>141</v>
      </c>
      <c r="D648" s="190" t="s">
        <v>75</v>
      </c>
      <c r="E648" s="190" t="s">
        <v>117</v>
      </c>
      <c r="F648" s="240" t="s">
        <v>624</v>
      </c>
      <c r="G648" s="189"/>
      <c r="H648" s="189">
        <f>SUM(H649:H650)</f>
        <v>100.39999999999999</v>
      </c>
    </row>
    <row r="649" spans="2:8" ht="48" thickBot="1" x14ac:dyDescent="0.25">
      <c r="B649" s="39" t="s">
        <v>230</v>
      </c>
      <c r="C649" s="28" t="s">
        <v>141</v>
      </c>
      <c r="D649" s="7" t="s">
        <v>75</v>
      </c>
      <c r="E649" s="7" t="s">
        <v>117</v>
      </c>
      <c r="F649" s="360" t="s">
        <v>643</v>
      </c>
      <c r="G649" s="3">
        <v>111</v>
      </c>
      <c r="H649" s="3">
        <v>77.099999999999994</v>
      </c>
    </row>
    <row r="650" spans="2:8" ht="63.75" thickBot="1" x14ac:dyDescent="0.25">
      <c r="B650" s="39" t="s">
        <v>10</v>
      </c>
      <c r="C650" s="28" t="s">
        <v>141</v>
      </c>
      <c r="D650" s="7" t="s">
        <v>75</v>
      </c>
      <c r="E650" s="7" t="s">
        <v>117</v>
      </c>
      <c r="F650" s="360" t="s">
        <v>643</v>
      </c>
      <c r="G650" s="3">
        <v>119</v>
      </c>
      <c r="H650" s="3">
        <v>23.3</v>
      </c>
    </row>
    <row r="651" spans="2:8" ht="79.5" thickBot="1" x14ac:dyDescent="0.25">
      <c r="B651" s="178" t="s">
        <v>578</v>
      </c>
      <c r="C651" s="341" t="s">
        <v>141</v>
      </c>
      <c r="D651" s="341" t="s">
        <v>75</v>
      </c>
      <c r="E651" s="341" t="s">
        <v>117</v>
      </c>
      <c r="F651" s="200" t="s">
        <v>579</v>
      </c>
      <c r="G651" s="342"/>
      <c r="H651" s="342">
        <v>827.61599999999999</v>
      </c>
    </row>
    <row r="652" spans="2:8" ht="32.25" thickBot="1" x14ac:dyDescent="0.25">
      <c r="B652" s="39" t="s">
        <v>13</v>
      </c>
      <c r="C652" s="28" t="s">
        <v>141</v>
      </c>
      <c r="D652" s="7" t="s">
        <v>75</v>
      </c>
      <c r="E652" s="7" t="s">
        <v>117</v>
      </c>
      <c r="F652" s="204" t="s">
        <v>579</v>
      </c>
      <c r="G652" s="3">
        <v>244</v>
      </c>
      <c r="H652" s="343">
        <v>827.61599999999999</v>
      </c>
    </row>
    <row r="653" spans="2:8" ht="16.5" thickBot="1" x14ac:dyDescent="0.25">
      <c r="B653" s="148" t="s">
        <v>142</v>
      </c>
      <c r="C653" s="146" t="s">
        <v>143</v>
      </c>
      <c r="D653" s="146" t="s">
        <v>75</v>
      </c>
      <c r="E653" s="146" t="s">
        <v>117</v>
      </c>
      <c r="F653" s="146"/>
      <c r="G653" s="146"/>
      <c r="H653" s="147">
        <f>SUM(H664+H660+H654+H667)</f>
        <v>12205.244999999999</v>
      </c>
    </row>
    <row r="654" spans="2:8" ht="16.5" thickBot="1" x14ac:dyDescent="0.25">
      <c r="B654" s="31"/>
      <c r="C654" s="26" t="s">
        <v>143</v>
      </c>
      <c r="D654" s="15" t="s">
        <v>75</v>
      </c>
      <c r="E654" s="15" t="s">
        <v>117</v>
      </c>
      <c r="F654" s="32">
        <v>1920202590</v>
      </c>
      <c r="G654" s="27"/>
      <c r="H654" s="53">
        <f>SUM(H655:H659)</f>
        <v>1367</v>
      </c>
    </row>
    <row r="655" spans="2:8" ht="48" thickBot="1" x14ac:dyDescent="0.25">
      <c r="B655" s="5" t="s">
        <v>56</v>
      </c>
      <c r="C655" s="28" t="s">
        <v>143</v>
      </c>
      <c r="D655" s="7" t="s">
        <v>75</v>
      </c>
      <c r="E655" s="7" t="s">
        <v>117</v>
      </c>
      <c r="F655" s="37">
        <v>1920202590</v>
      </c>
      <c r="G655" s="28" t="s">
        <v>80</v>
      </c>
      <c r="H655" s="149">
        <v>527</v>
      </c>
    </row>
    <row r="656" spans="2:8" ht="63.75" thickBot="1" x14ac:dyDescent="0.25">
      <c r="B656" s="39" t="s">
        <v>10</v>
      </c>
      <c r="C656" s="28" t="s">
        <v>143</v>
      </c>
      <c r="D656" s="7" t="s">
        <v>75</v>
      </c>
      <c r="E656" s="7" t="s">
        <v>117</v>
      </c>
      <c r="F656" s="37">
        <v>1920202590</v>
      </c>
      <c r="G656" s="28" t="s">
        <v>528</v>
      </c>
      <c r="H656" s="149">
        <v>160</v>
      </c>
    </row>
    <row r="657" spans="2:8" ht="32.25" thickBot="1" x14ac:dyDescent="0.25">
      <c r="B657" s="39" t="s">
        <v>13</v>
      </c>
      <c r="C657" s="28" t="s">
        <v>143</v>
      </c>
      <c r="D657" s="7" t="s">
        <v>75</v>
      </c>
      <c r="E657" s="7" t="s">
        <v>117</v>
      </c>
      <c r="F657" s="37">
        <v>1920202590</v>
      </c>
      <c r="G657" s="7" t="s">
        <v>121</v>
      </c>
      <c r="H657" s="3">
        <v>496</v>
      </c>
    </row>
    <row r="658" spans="2:8" ht="16.5" thickBot="1" x14ac:dyDescent="0.25">
      <c r="B658" s="39" t="s">
        <v>562</v>
      </c>
      <c r="C658" s="28" t="s">
        <v>143</v>
      </c>
      <c r="D658" s="7" t="s">
        <v>75</v>
      </c>
      <c r="E658" s="7" t="s">
        <v>117</v>
      </c>
      <c r="F658" s="37">
        <v>1920202590</v>
      </c>
      <c r="G658" s="7" t="s">
        <v>547</v>
      </c>
      <c r="H658" s="3">
        <v>181</v>
      </c>
    </row>
    <row r="659" spans="2:8" ht="16.5" thickBot="1" x14ac:dyDescent="0.25">
      <c r="B659" s="161" t="s">
        <v>48</v>
      </c>
      <c r="C659" s="28" t="s">
        <v>143</v>
      </c>
      <c r="D659" s="7" t="s">
        <v>75</v>
      </c>
      <c r="E659" s="7" t="s">
        <v>117</v>
      </c>
      <c r="F659" s="37">
        <v>1920202590</v>
      </c>
      <c r="G659" s="7" t="s">
        <v>120</v>
      </c>
      <c r="H659" s="3">
        <v>3</v>
      </c>
    </row>
    <row r="660" spans="2:8" ht="126.75" thickBot="1" x14ac:dyDescent="0.25">
      <c r="B660" s="163" t="s">
        <v>64</v>
      </c>
      <c r="C660" s="26" t="s">
        <v>143</v>
      </c>
      <c r="D660" s="8" t="s">
        <v>75</v>
      </c>
      <c r="E660" s="8" t="s">
        <v>117</v>
      </c>
      <c r="F660" s="4">
        <v>1920206590</v>
      </c>
      <c r="G660" s="2"/>
      <c r="H660" s="1">
        <f>SUM(H661:H663)</f>
        <v>9965</v>
      </c>
    </row>
    <row r="661" spans="2:8" ht="48" thickBot="1" x14ac:dyDescent="0.25">
      <c r="B661" s="5" t="s">
        <v>56</v>
      </c>
      <c r="C661" s="28" t="s">
        <v>143</v>
      </c>
      <c r="D661" s="7" t="s">
        <v>75</v>
      </c>
      <c r="E661" s="7" t="s">
        <v>117</v>
      </c>
      <c r="F661" s="3">
        <v>1920206590</v>
      </c>
      <c r="G661" s="3">
        <v>111</v>
      </c>
      <c r="H661" s="3">
        <v>7608</v>
      </c>
    </row>
    <row r="662" spans="2:8" ht="63.75" thickBot="1" x14ac:dyDescent="0.25">
      <c r="B662" s="39" t="s">
        <v>10</v>
      </c>
      <c r="C662" s="28" t="s">
        <v>143</v>
      </c>
      <c r="D662" s="7" t="s">
        <v>75</v>
      </c>
      <c r="E662" s="7" t="s">
        <v>117</v>
      </c>
      <c r="F662" s="3">
        <v>1920206590</v>
      </c>
      <c r="G662" s="3">
        <v>119</v>
      </c>
      <c r="H662" s="3">
        <v>2297</v>
      </c>
    </row>
    <row r="663" spans="2:8" ht="32.25" thickBot="1" x14ac:dyDescent="0.25">
      <c r="B663" s="39" t="s">
        <v>13</v>
      </c>
      <c r="C663" s="28" t="s">
        <v>143</v>
      </c>
      <c r="D663" s="7" t="s">
        <v>75</v>
      </c>
      <c r="E663" s="7" t="s">
        <v>117</v>
      </c>
      <c r="F663" s="3">
        <v>1920206590</v>
      </c>
      <c r="G663" s="3">
        <v>244</v>
      </c>
      <c r="H663" s="3">
        <v>60</v>
      </c>
    </row>
    <row r="664" spans="2:8" ht="79.5" thickBot="1" x14ac:dyDescent="0.25">
      <c r="B664" s="340" t="s">
        <v>576</v>
      </c>
      <c r="C664" s="217" t="s">
        <v>143</v>
      </c>
      <c r="D664" s="190" t="s">
        <v>75</v>
      </c>
      <c r="E664" s="190" t="s">
        <v>117</v>
      </c>
      <c r="F664" s="200" t="s">
        <v>580</v>
      </c>
      <c r="G664" s="189"/>
      <c r="H664" s="189">
        <f>SUM(H665:H666)</f>
        <v>624.96</v>
      </c>
    </row>
    <row r="665" spans="2:8" ht="48" thickBot="1" x14ac:dyDescent="0.25">
      <c r="B665" s="39" t="s">
        <v>230</v>
      </c>
      <c r="C665" s="28" t="s">
        <v>143</v>
      </c>
      <c r="D665" s="7" t="s">
        <v>75</v>
      </c>
      <c r="E665" s="7" t="s">
        <v>117</v>
      </c>
      <c r="F665" s="204" t="s">
        <v>580</v>
      </c>
      <c r="G665" s="3">
        <v>111</v>
      </c>
      <c r="H665" s="3">
        <v>480</v>
      </c>
    </row>
    <row r="666" spans="2:8" ht="63.75" thickBot="1" x14ac:dyDescent="0.25">
      <c r="B666" s="39" t="s">
        <v>10</v>
      </c>
      <c r="C666" s="28" t="s">
        <v>143</v>
      </c>
      <c r="D666" s="7" t="s">
        <v>75</v>
      </c>
      <c r="E666" s="7" t="s">
        <v>117</v>
      </c>
      <c r="F666" s="204" t="s">
        <v>580</v>
      </c>
      <c r="G666" s="3">
        <v>119</v>
      </c>
      <c r="H666" s="3">
        <v>144.96</v>
      </c>
    </row>
    <row r="667" spans="2:8" ht="79.5" thickBot="1" x14ac:dyDescent="0.25">
      <c r="B667" s="178" t="s">
        <v>578</v>
      </c>
      <c r="C667" s="341" t="s">
        <v>143</v>
      </c>
      <c r="D667" s="341" t="s">
        <v>75</v>
      </c>
      <c r="E667" s="341" t="s">
        <v>117</v>
      </c>
      <c r="F667" s="200" t="s">
        <v>579</v>
      </c>
      <c r="G667" s="342"/>
      <c r="H667" s="342">
        <v>248.285</v>
      </c>
    </row>
    <row r="668" spans="2:8" ht="32.25" thickBot="1" x14ac:dyDescent="0.25">
      <c r="B668" s="39" t="s">
        <v>13</v>
      </c>
      <c r="C668" s="28" t="s">
        <v>143</v>
      </c>
      <c r="D668" s="7" t="s">
        <v>75</v>
      </c>
      <c r="E668" s="7" t="s">
        <v>117</v>
      </c>
      <c r="F668" s="204" t="s">
        <v>579</v>
      </c>
      <c r="G668" s="3">
        <v>244</v>
      </c>
      <c r="H668" s="343">
        <v>248.285</v>
      </c>
    </row>
    <row r="669" spans="2:8" ht="36" customHeight="1" thickBot="1" x14ac:dyDescent="0.25">
      <c r="B669" s="148" t="s">
        <v>144</v>
      </c>
      <c r="C669" s="146" t="s">
        <v>145</v>
      </c>
      <c r="D669" s="146" t="s">
        <v>75</v>
      </c>
      <c r="E669" s="146" t="s">
        <v>117</v>
      </c>
      <c r="F669" s="146"/>
      <c r="G669" s="146"/>
      <c r="H669" s="310">
        <f>SUM(H670+H676+H677+H681+H684+H687+H689)</f>
        <v>26990.930000000004</v>
      </c>
    </row>
    <row r="670" spans="2:8" ht="16.5" thickBot="1" x14ac:dyDescent="0.25">
      <c r="B670" s="31"/>
      <c r="C670" s="26" t="s">
        <v>145</v>
      </c>
      <c r="D670" s="15" t="s">
        <v>75</v>
      </c>
      <c r="E670" s="15" t="s">
        <v>117</v>
      </c>
      <c r="F670" s="32">
        <v>1920202590</v>
      </c>
      <c r="G670" s="27"/>
      <c r="H670" s="33">
        <f>SUM(H671:H675)</f>
        <v>2638</v>
      </c>
    </row>
    <row r="671" spans="2:8" ht="48" thickBot="1" x14ac:dyDescent="0.25">
      <c r="B671" s="5" t="s">
        <v>56</v>
      </c>
      <c r="C671" s="28" t="s">
        <v>145</v>
      </c>
      <c r="D671" s="7" t="s">
        <v>75</v>
      </c>
      <c r="E671" s="7" t="s">
        <v>117</v>
      </c>
      <c r="F671" s="37">
        <v>1920202590</v>
      </c>
      <c r="G671" s="28" t="s">
        <v>80</v>
      </c>
      <c r="H671" s="149">
        <v>1157</v>
      </c>
    </row>
    <row r="672" spans="2:8" ht="63.75" thickBot="1" x14ac:dyDescent="0.25">
      <c r="B672" s="39" t="s">
        <v>10</v>
      </c>
      <c r="C672" s="28" t="s">
        <v>145</v>
      </c>
      <c r="D672" s="7" t="s">
        <v>75</v>
      </c>
      <c r="E672" s="7" t="s">
        <v>117</v>
      </c>
      <c r="F672" s="37">
        <v>1920202590</v>
      </c>
      <c r="G672" s="28" t="s">
        <v>528</v>
      </c>
      <c r="H672" s="149">
        <v>350</v>
      </c>
    </row>
    <row r="673" spans="2:8" ht="32.25" thickBot="1" x14ac:dyDescent="0.25">
      <c r="B673" s="39" t="s">
        <v>13</v>
      </c>
      <c r="C673" s="28" t="s">
        <v>145</v>
      </c>
      <c r="D673" s="7" t="s">
        <v>75</v>
      </c>
      <c r="E673" s="7" t="s">
        <v>117</v>
      </c>
      <c r="F673" s="37">
        <v>1920202590</v>
      </c>
      <c r="G673" s="7" t="s">
        <v>121</v>
      </c>
      <c r="H673" s="3">
        <v>408</v>
      </c>
    </row>
    <row r="674" spans="2:8" ht="16.5" thickBot="1" x14ac:dyDescent="0.25">
      <c r="B674" s="39" t="s">
        <v>562</v>
      </c>
      <c r="C674" s="28" t="s">
        <v>145</v>
      </c>
      <c r="D674" s="7" t="s">
        <v>75</v>
      </c>
      <c r="E674" s="7" t="s">
        <v>117</v>
      </c>
      <c r="F674" s="37">
        <v>1920202590</v>
      </c>
      <c r="G674" s="7" t="s">
        <v>547</v>
      </c>
      <c r="H674" s="3">
        <v>720</v>
      </c>
    </row>
    <row r="675" spans="2:8" ht="16.5" thickBot="1" x14ac:dyDescent="0.25">
      <c r="B675" s="161" t="s">
        <v>48</v>
      </c>
      <c r="C675" s="28" t="s">
        <v>145</v>
      </c>
      <c r="D675" s="7" t="s">
        <v>75</v>
      </c>
      <c r="E675" s="7" t="s">
        <v>117</v>
      </c>
      <c r="F675" s="37">
        <v>1920202590</v>
      </c>
      <c r="G675" s="7" t="s">
        <v>120</v>
      </c>
      <c r="H675" s="3">
        <v>3</v>
      </c>
    </row>
    <row r="676" spans="2:8" ht="48" thickBot="1" x14ac:dyDescent="0.25">
      <c r="B676" s="174" t="s">
        <v>542</v>
      </c>
      <c r="C676" s="217" t="s">
        <v>145</v>
      </c>
      <c r="D676" s="190" t="s">
        <v>75</v>
      </c>
      <c r="E676" s="190" t="s">
        <v>117</v>
      </c>
      <c r="F676" s="311" t="s">
        <v>670</v>
      </c>
      <c r="G676" s="190" t="s">
        <v>543</v>
      </c>
      <c r="H676" s="189">
        <v>76.061000000000007</v>
      </c>
    </row>
    <row r="677" spans="2:8" ht="126.75" thickBot="1" x14ac:dyDescent="0.25">
      <c r="B677" s="163" t="s">
        <v>64</v>
      </c>
      <c r="C677" s="26" t="s">
        <v>145</v>
      </c>
      <c r="D677" s="8" t="s">
        <v>75</v>
      </c>
      <c r="E677" s="8" t="s">
        <v>117</v>
      </c>
      <c r="F677" s="4">
        <v>1920206590</v>
      </c>
      <c r="G677" s="2"/>
      <c r="H677" s="1">
        <f>SUM(H678:H680)</f>
        <v>21293</v>
      </c>
    </row>
    <row r="678" spans="2:8" ht="48" thickBot="1" x14ac:dyDescent="0.25">
      <c r="B678" s="5" t="s">
        <v>56</v>
      </c>
      <c r="C678" s="28" t="s">
        <v>145</v>
      </c>
      <c r="D678" s="7" t="s">
        <v>75</v>
      </c>
      <c r="E678" s="7" t="s">
        <v>117</v>
      </c>
      <c r="F678" s="3">
        <v>1920206590</v>
      </c>
      <c r="G678" s="3">
        <v>111</v>
      </c>
      <c r="H678" s="3">
        <v>16104</v>
      </c>
    </row>
    <row r="679" spans="2:8" ht="63.75" thickBot="1" x14ac:dyDescent="0.25">
      <c r="B679" s="39" t="s">
        <v>10</v>
      </c>
      <c r="C679" s="28" t="s">
        <v>145</v>
      </c>
      <c r="D679" s="7" t="s">
        <v>75</v>
      </c>
      <c r="E679" s="7" t="s">
        <v>117</v>
      </c>
      <c r="F679" s="3">
        <v>1920206590</v>
      </c>
      <c r="G679" s="3">
        <v>119</v>
      </c>
      <c r="H679" s="3">
        <v>4863</v>
      </c>
    </row>
    <row r="680" spans="2:8" ht="32.25" thickBot="1" x14ac:dyDescent="0.25">
      <c r="B680" s="39" t="s">
        <v>13</v>
      </c>
      <c r="C680" s="28" t="s">
        <v>145</v>
      </c>
      <c r="D680" s="7" t="s">
        <v>75</v>
      </c>
      <c r="E680" s="7" t="s">
        <v>117</v>
      </c>
      <c r="F680" s="3">
        <v>1920206590</v>
      </c>
      <c r="G680" s="3">
        <v>244</v>
      </c>
      <c r="H680" s="3">
        <v>326</v>
      </c>
    </row>
    <row r="681" spans="2:8" ht="79.5" thickBot="1" x14ac:dyDescent="0.25">
      <c r="B681" s="340" t="s">
        <v>576</v>
      </c>
      <c r="C681" s="217" t="s">
        <v>145</v>
      </c>
      <c r="D681" s="190" t="s">
        <v>75</v>
      </c>
      <c r="E681" s="190" t="s">
        <v>117</v>
      </c>
      <c r="F681" s="200" t="s">
        <v>580</v>
      </c>
      <c r="G681" s="189"/>
      <c r="H681" s="189">
        <f>SUM(H682:H683)</f>
        <v>1249.92</v>
      </c>
    </row>
    <row r="682" spans="2:8" ht="48" thickBot="1" x14ac:dyDescent="0.25">
      <c r="B682" s="39" t="s">
        <v>230</v>
      </c>
      <c r="C682" s="28" t="s">
        <v>145</v>
      </c>
      <c r="D682" s="7" t="s">
        <v>75</v>
      </c>
      <c r="E682" s="7" t="s">
        <v>117</v>
      </c>
      <c r="F682" s="204" t="s">
        <v>580</v>
      </c>
      <c r="G682" s="3">
        <v>111</v>
      </c>
      <c r="H682" s="3">
        <v>960</v>
      </c>
    </row>
    <row r="683" spans="2:8" ht="63.75" thickBot="1" x14ac:dyDescent="0.25">
      <c r="B683" s="39" t="s">
        <v>10</v>
      </c>
      <c r="C683" s="28" t="s">
        <v>145</v>
      </c>
      <c r="D683" s="7" t="s">
        <v>75</v>
      </c>
      <c r="E683" s="7" t="s">
        <v>117</v>
      </c>
      <c r="F683" s="204" t="s">
        <v>580</v>
      </c>
      <c r="G683" s="3">
        <v>119</v>
      </c>
      <c r="H683" s="3">
        <v>289.92</v>
      </c>
    </row>
    <row r="684" spans="2:8" ht="48" thickBot="1" x14ac:dyDescent="0.3">
      <c r="B684" s="359" t="s">
        <v>613</v>
      </c>
      <c r="C684" s="217" t="s">
        <v>145</v>
      </c>
      <c r="D684" s="190" t="s">
        <v>75</v>
      </c>
      <c r="E684" s="190" t="s">
        <v>117</v>
      </c>
      <c r="F684" s="240" t="s">
        <v>624</v>
      </c>
      <c r="G684" s="189"/>
      <c r="H684" s="189">
        <f>SUM(H685:H686)</f>
        <v>100.39999999999999</v>
      </c>
    </row>
    <row r="685" spans="2:8" ht="48" thickBot="1" x14ac:dyDescent="0.25">
      <c r="B685" s="39" t="s">
        <v>230</v>
      </c>
      <c r="C685" s="28" t="s">
        <v>145</v>
      </c>
      <c r="D685" s="7" t="s">
        <v>75</v>
      </c>
      <c r="E685" s="7" t="s">
        <v>117</v>
      </c>
      <c r="F685" s="360" t="s">
        <v>643</v>
      </c>
      <c r="G685" s="3">
        <v>111</v>
      </c>
      <c r="H685" s="3">
        <v>77.099999999999994</v>
      </c>
    </row>
    <row r="686" spans="2:8" ht="63.75" thickBot="1" x14ac:dyDescent="0.25">
      <c r="B686" s="39" t="s">
        <v>10</v>
      </c>
      <c r="C686" s="28" t="s">
        <v>145</v>
      </c>
      <c r="D686" s="7" t="s">
        <v>75</v>
      </c>
      <c r="E686" s="7" t="s">
        <v>117</v>
      </c>
      <c r="F686" s="360" t="s">
        <v>643</v>
      </c>
      <c r="G686" s="3">
        <v>119</v>
      </c>
      <c r="H686" s="3">
        <v>23.3</v>
      </c>
    </row>
    <row r="687" spans="2:8" ht="79.5" thickBot="1" x14ac:dyDescent="0.25">
      <c r="B687" s="178" t="s">
        <v>578</v>
      </c>
      <c r="C687" s="341" t="s">
        <v>145</v>
      </c>
      <c r="D687" s="341" t="s">
        <v>75</v>
      </c>
      <c r="E687" s="341" t="s">
        <v>117</v>
      </c>
      <c r="F687" s="200" t="s">
        <v>579</v>
      </c>
      <c r="G687" s="342"/>
      <c r="H687" s="342">
        <v>1306.1849999999999</v>
      </c>
    </row>
    <row r="688" spans="2:8" ht="32.25" thickBot="1" x14ac:dyDescent="0.25">
      <c r="B688" s="39" t="s">
        <v>13</v>
      </c>
      <c r="C688" s="28" t="s">
        <v>145</v>
      </c>
      <c r="D688" s="7" t="s">
        <v>75</v>
      </c>
      <c r="E688" s="7" t="s">
        <v>117</v>
      </c>
      <c r="F688" s="204" t="s">
        <v>579</v>
      </c>
      <c r="G688" s="3">
        <v>244</v>
      </c>
      <c r="H688" s="343">
        <v>1306.1849999999999</v>
      </c>
    </row>
    <row r="689" spans="2:8" ht="32.25" thickBot="1" x14ac:dyDescent="0.25">
      <c r="B689" s="178" t="s">
        <v>26</v>
      </c>
      <c r="C689" s="217" t="s">
        <v>145</v>
      </c>
      <c r="D689" s="190" t="s">
        <v>75</v>
      </c>
      <c r="E689" s="190" t="s">
        <v>75</v>
      </c>
      <c r="F689" s="200"/>
      <c r="G689" s="189"/>
      <c r="H689" s="365">
        <f>SUM(H693:H695)</f>
        <v>327.36400000000003</v>
      </c>
    </row>
    <row r="690" spans="2:8" ht="48" thickBot="1" x14ac:dyDescent="0.25">
      <c r="B690" s="14" t="s">
        <v>609</v>
      </c>
      <c r="C690" s="28" t="s">
        <v>145</v>
      </c>
      <c r="D690" s="7" t="s">
        <v>75</v>
      </c>
      <c r="E690" s="7" t="s">
        <v>75</v>
      </c>
      <c r="F690" s="204">
        <v>19</v>
      </c>
      <c r="G690" s="3"/>
      <c r="H690" s="343">
        <f>SUM(H693:H695)</f>
        <v>327.36400000000003</v>
      </c>
    </row>
    <row r="691" spans="2:8" ht="32.25" thickBot="1" x14ac:dyDescent="0.25">
      <c r="B691" s="52" t="s">
        <v>610</v>
      </c>
      <c r="C691" s="28" t="s">
        <v>145</v>
      </c>
      <c r="D691" s="7" t="s">
        <v>75</v>
      </c>
      <c r="E691" s="7" t="s">
        <v>75</v>
      </c>
      <c r="F691" s="204" t="s">
        <v>611</v>
      </c>
      <c r="G691" s="3"/>
      <c r="H691" s="343">
        <f>SUM(H693:H695)</f>
        <v>327.36400000000003</v>
      </c>
    </row>
    <row r="692" spans="2:8" ht="32.25" thickBot="1" x14ac:dyDescent="0.25">
      <c r="B692" s="358" t="s">
        <v>229</v>
      </c>
      <c r="C692" s="28" t="s">
        <v>145</v>
      </c>
      <c r="D692" s="7" t="s">
        <v>75</v>
      </c>
      <c r="E692" s="7" t="s">
        <v>75</v>
      </c>
      <c r="F692" s="20">
        <v>1971099980</v>
      </c>
      <c r="G692" s="3"/>
      <c r="H692" s="343">
        <f>SUM(H693:H695)</f>
        <v>327.36400000000003</v>
      </c>
    </row>
    <row r="693" spans="2:8" ht="48" thickBot="1" x14ac:dyDescent="0.25">
      <c r="B693" s="39" t="s">
        <v>230</v>
      </c>
      <c r="C693" s="28" t="s">
        <v>145</v>
      </c>
      <c r="D693" s="7" t="s">
        <v>75</v>
      </c>
      <c r="E693" s="7" t="s">
        <v>75</v>
      </c>
      <c r="F693" s="20">
        <v>1971099980</v>
      </c>
      <c r="G693" s="3">
        <v>111</v>
      </c>
      <c r="H693" s="343">
        <v>150</v>
      </c>
    </row>
    <row r="694" spans="2:8" ht="63.75" thickBot="1" x14ac:dyDescent="0.25">
      <c r="B694" s="39" t="s">
        <v>10</v>
      </c>
      <c r="C694" s="28" t="s">
        <v>145</v>
      </c>
      <c r="D694" s="7" t="s">
        <v>75</v>
      </c>
      <c r="E694" s="7" t="s">
        <v>75</v>
      </c>
      <c r="F694" s="20">
        <v>1971099980</v>
      </c>
      <c r="G694" s="3">
        <v>119</v>
      </c>
      <c r="H694" s="343">
        <v>45</v>
      </c>
    </row>
    <row r="695" spans="2:8" ht="32.25" thickBot="1" x14ac:dyDescent="0.25">
      <c r="B695" s="39" t="s">
        <v>13</v>
      </c>
      <c r="C695" s="28" t="s">
        <v>145</v>
      </c>
      <c r="D695" s="7" t="s">
        <v>75</v>
      </c>
      <c r="E695" s="7" t="s">
        <v>75</v>
      </c>
      <c r="F695" s="20">
        <v>1971099980</v>
      </c>
      <c r="G695" s="3">
        <v>244</v>
      </c>
      <c r="H695" s="343">
        <v>132.364</v>
      </c>
    </row>
    <row r="696" spans="2:8" ht="16.5" thickBot="1" x14ac:dyDescent="0.25">
      <c r="B696" s="148" t="s">
        <v>146</v>
      </c>
      <c r="C696" s="146" t="s">
        <v>147</v>
      </c>
      <c r="D696" s="146" t="s">
        <v>75</v>
      </c>
      <c r="E696" s="146" t="s">
        <v>117</v>
      </c>
      <c r="F696" s="146"/>
      <c r="G696" s="146"/>
      <c r="H696" s="147">
        <f>SUM(H710+H703+H697+H707)</f>
        <v>15005.935000000001</v>
      </c>
    </row>
    <row r="697" spans="2:8" ht="16.5" thickBot="1" x14ac:dyDescent="0.25">
      <c r="B697" s="31"/>
      <c r="C697" s="26" t="s">
        <v>147</v>
      </c>
      <c r="D697" s="15" t="s">
        <v>75</v>
      </c>
      <c r="E697" s="15" t="s">
        <v>117</v>
      </c>
      <c r="F697" s="32">
        <v>1920202590</v>
      </c>
      <c r="G697" s="27"/>
      <c r="H697" s="53">
        <f>SUM(H698:H702)</f>
        <v>1156.2</v>
      </c>
    </row>
    <row r="698" spans="2:8" ht="48" thickBot="1" x14ac:dyDescent="0.25">
      <c r="B698" s="5" t="s">
        <v>56</v>
      </c>
      <c r="C698" s="28" t="s">
        <v>147</v>
      </c>
      <c r="D698" s="7" t="s">
        <v>75</v>
      </c>
      <c r="E698" s="7" t="s">
        <v>117</v>
      </c>
      <c r="F698" s="37">
        <v>1920202590</v>
      </c>
      <c r="G698" s="28" t="s">
        <v>80</v>
      </c>
      <c r="H698" s="149">
        <v>527</v>
      </c>
    </row>
    <row r="699" spans="2:8" ht="63.75" thickBot="1" x14ac:dyDescent="0.25">
      <c r="B699" s="39" t="s">
        <v>10</v>
      </c>
      <c r="C699" s="28" t="s">
        <v>147</v>
      </c>
      <c r="D699" s="7" t="s">
        <v>75</v>
      </c>
      <c r="E699" s="7" t="s">
        <v>117</v>
      </c>
      <c r="F699" s="37">
        <v>1920202590</v>
      </c>
      <c r="G699" s="28" t="s">
        <v>528</v>
      </c>
      <c r="H699" s="149">
        <v>160</v>
      </c>
    </row>
    <row r="700" spans="2:8" ht="32.25" thickBot="1" x14ac:dyDescent="0.25">
      <c r="B700" s="39" t="s">
        <v>13</v>
      </c>
      <c r="C700" s="28" t="s">
        <v>147</v>
      </c>
      <c r="D700" s="7" t="s">
        <v>75</v>
      </c>
      <c r="E700" s="7" t="s">
        <v>117</v>
      </c>
      <c r="F700" s="37">
        <v>1920202590</v>
      </c>
      <c r="G700" s="7" t="s">
        <v>121</v>
      </c>
      <c r="H700" s="3">
        <v>173</v>
      </c>
    </row>
    <row r="701" spans="2:8" ht="16.5" thickBot="1" x14ac:dyDescent="0.25">
      <c r="B701" s="39" t="s">
        <v>562</v>
      </c>
      <c r="C701" s="28" t="s">
        <v>147</v>
      </c>
      <c r="D701" s="7" t="s">
        <v>75</v>
      </c>
      <c r="E701" s="7" t="s">
        <v>117</v>
      </c>
      <c r="F701" s="37">
        <v>1920202590</v>
      </c>
      <c r="G701" s="7" t="s">
        <v>547</v>
      </c>
      <c r="H701" s="3">
        <v>290</v>
      </c>
    </row>
    <row r="702" spans="2:8" ht="16.5" thickBot="1" x14ac:dyDescent="0.25">
      <c r="B702" s="161" t="s">
        <v>48</v>
      </c>
      <c r="C702" s="28" t="s">
        <v>147</v>
      </c>
      <c r="D702" s="7" t="s">
        <v>75</v>
      </c>
      <c r="E702" s="7" t="s">
        <v>117</v>
      </c>
      <c r="F702" s="37">
        <v>1920202590</v>
      </c>
      <c r="G702" s="7" t="s">
        <v>120</v>
      </c>
      <c r="H702" s="3">
        <v>6.2</v>
      </c>
    </row>
    <row r="703" spans="2:8" ht="126.75" thickBot="1" x14ac:dyDescent="0.25">
      <c r="B703" s="163" t="s">
        <v>64</v>
      </c>
      <c r="C703" s="26" t="s">
        <v>147</v>
      </c>
      <c r="D703" s="8" t="s">
        <v>75</v>
      </c>
      <c r="E703" s="8" t="s">
        <v>117</v>
      </c>
      <c r="F703" s="4">
        <v>1920206590</v>
      </c>
      <c r="G703" s="2"/>
      <c r="H703" s="1">
        <f>SUM(H704:H706)</f>
        <v>12550</v>
      </c>
    </row>
    <row r="704" spans="2:8" ht="48" thickBot="1" x14ac:dyDescent="0.25">
      <c r="B704" s="5" t="s">
        <v>56</v>
      </c>
      <c r="C704" s="28" t="s">
        <v>147</v>
      </c>
      <c r="D704" s="7" t="s">
        <v>75</v>
      </c>
      <c r="E704" s="7" t="s">
        <v>117</v>
      </c>
      <c r="F704" s="3">
        <v>1920206590</v>
      </c>
      <c r="G704" s="3">
        <v>111</v>
      </c>
      <c r="H704" s="3">
        <v>9552</v>
      </c>
    </row>
    <row r="705" spans="2:8" ht="63.75" thickBot="1" x14ac:dyDescent="0.25">
      <c r="B705" s="39" t="s">
        <v>10</v>
      </c>
      <c r="C705" s="28" t="s">
        <v>147</v>
      </c>
      <c r="D705" s="7" t="s">
        <v>75</v>
      </c>
      <c r="E705" s="7" t="s">
        <v>117</v>
      </c>
      <c r="F705" s="3">
        <v>1920206590</v>
      </c>
      <c r="G705" s="3">
        <v>119</v>
      </c>
      <c r="H705" s="3">
        <v>2884</v>
      </c>
    </row>
    <row r="706" spans="2:8" ht="32.25" thickBot="1" x14ac:dyDescent="0.25">
      <c r="B706" s="39" t="s">
        <v>13</v>
      </c>
      <c r="C706" s="28" t="s">
        <v>147</v>
      </c>
      <c r="D706" s="7" t="s">
        <v>75</v>
      </c>
      <c r="E706" s="7" t="s">
        <v>117</v>
      </c>
      <c r="F706" s="3">
        <v>1920206590</v>
      </c>
      <c r="G706" s="3">
        <v>244</v>
      </c>
      <c r="H706" s="3">
        <v>114</v>
      </c>
    </row>
    <row r="707" spans="2:8" ht="79.5" thickBot="1" x14ac:dyDescent="0.25">
      <c r="B707" s="340" t="s">
        <v>576</v>
      </c>
      <c r="C707" s="217" t="s">
        <v>147</v>
      </c>
      <c r="D707" s="190" t="s">
        <v>75</v>
      </c>
      <c r="E707" s="190" t="s">
        <v>117</v>
      </c>
      <c r="F707" s="200" t="s">
        <v>580</v>
      </c>
      <c r="G707" s="189"/>
      <c r="H707" s="189">
        <f>SUM(H708:H709)</f>
        <v>859.31999999999994</v>
      </c>
    </row>
    <row r="708" spans="2:8" ht="48" thickBot="1" x14ac:dyDescent="0.25">
      <c r="B708" s="39" t="s">
        <v>230</v>
      </c>
      <c r="C708" s="28" t="s">
        <v>147</v>
      </c>
      <c r="D708" s="7" t="s">
        <v>75</v>
      </c>
      <c r="E708" s="7" t="s">
        <v>117</v>
      </c>
      <c r="F708" s="204" t="s">
        <v>580</v>
      </c>
      <c r="G708" s="3">
        <v>111</v>
      </c>
      <c r="H708" s="3">
        <v>660</v>
      </c>
    </row>
    <row r="709" spans="2:8" ht="63.75" thickBot="1" x14ac:dyDescent="0.25">
      <c r="B709" s="39" t="s">
        <v>10</v>
      </c>
      <c r="C709" s="28" t="s">
        <v>147</v>
      </c>
      <c r="D709" s="7" t="s">
        <v>75</v>
      </c>
      <c r="E709" s="7" t="s">
        <v>117</v>
      </c>
      <c r="F709" s="204" t="s">
        <v>580</v>
      </c>
      <c r="G709" s="3">
        <v>119</v>
      </c>
      <c r="H709" s="3">
        <v>199.32</v>
      </c>
    </row>
    <row r="710" spans="2:8" ht="79.5" thickBot="1" x14ac:dyDescent="0.25">
      <c r="B710" s="178" t="s">
        <v>578</v>
      </c>
      <c r="C710" s="341" t="s">
        <v>147</v>
      </c>
      <c r="D710" s="341" t="s">
        <v>75</v>
      </c>
      <c r="E710" s="341" t="s">
        <v>117</v>
      </c>
      <c r="F710" s="200" t="s">
        <v>579</v>
      </c>
      <c r="G710" s="342"/>
      <c r="H710" s="342">
        <v>440.41500000000002</v>
      </c>
    </row>
    <row r="711" spans="2:8" ht="32.25" thickBot="1" x14ac:dyDescent="0.25">
      <c r="B711" s="39" t="s">
        <v>13</v>
      </c>
      <c r="C711" s="28" t="s">
        <v>147</v>
      </c>
      <c r="D711" s="7" t="s">
        <v>75</v>
      </c>
      <c r="E711" s="7" t="s">
        <v>117</v>
      </c>
      <c r="F711" s="204" t="s">
        <v>579</v>
      </c>
      <c r="G711" s="3">
        <v>244</v>
      </c>
      <c r="H711" s="343">
        <v>440.41500000000002</v>
      </c>
    </row>
    <row r="712" spans="2:8" ht="51.75" customHeight="1" thickBot="1" x14ac:dyDescent="0.25">
      <c r="B712" s="148" t="s">
        <v>148</v>
      </c>
      <c r="C712" s="146" t="s">
        <v>149</v>
      </c>
      <c r="D712" s="146" t="s">
        <v>75</v>
      </c>
      <c r="E712" s="146" t="s">
        <v>117</v>
      </c>
      <c r="F712" s="146"/>
      <c r="G712" s="146"/>
      <c r="H712" s="310">
        <f>SUM(H713+H719+H720+H724+H727)</f>
        <v>14721.389000000001</v>
      </c>
    </row>
    <row r="713" spans="2:8" ht="16.5" thickBot="1" x14ac:dyDescent="0.25">
      <c r="B713" s="5"/>
      <c r="C713" s="26" t="s">
        <v>149</v>
      </c>
      <c r="D713" s="15" t="s">
        <v>75</v>
      </c>
      <c r="E713" s="15" t="s">
        <v>117</v>
      </c>
      <c r="F713" s="32">
        <v>1920202590</v>
      </c>
      <c r="G713" s="27"/>
      <c r="H713" s="303">
        <f>SUM(H714:H718)</f>
        <v>905</v>
      </c>
    </row>
    <row r="714" spans="2:8" ht="48" thickBot="1" x14ac:dyDescent="0.25">
      <c r="B714" s="5" t="s">
        <v>56</v>
      </c>
      <c r="C714" s="28" t="s">
        <v>149</v>
      </c>
      <c r="D714" s="7" t="s">
        <v>75</v>
      </c>
      <c r="E714" s="7" t="s">
        <v>117</v>
      </c>
      <c r="F714" s="37">
        <v>1920202590</v>
      </c>
      <c r="G714" s="28" t="s">
        <v>80</v>
      </c>
      <c r="H714" s="149">
        <v>347</v>
      </c>
    </row>
    <row r="715" spans="2:8" ht="63.75" thickBot="1" x14ac:dyDescent="0.25">
      <c r="B715" s="39" t="s">
        <v>10</v>
      </c>
      <c r="C715" s="28" t="s">
        <v>149</v>
      </c>
      <c r="D715" s="7" t="s">
        <v>75</v>
      </c>
      <c r="E715" s="7" t="s">
        <v>117</v>
      </c>
      <c r="F715" s="37">
        <v>1920202590</v>
      </c>
      <c r="G715" s="28" t="s">
        <v>528</v>
      </c>
      <c r="H715" s="149">
        <v>105</v>
      </c>
    </row>
    <row r="716" spans="2:8" ht="32.25" thickBot="1" x14ac:dyDescent="0.25">
      <c r="B716" s="39" t="s">
        <v>13</v>
      </c>
      <c r="C716" s="28" t="s">
        <v>149</v>
      </c>
      <c r="D716" s="7" t="s">
        <v>75</v>
      </c>
      <c r="E716" s="7" t="s">
        <v>117</v>
      </c>
      <c r="F716" s="37">
        <v>1920202590</v>
      </c>
      <c r="G716" s="7" t="s">
        <v>121</v>
      </c>
      <c r="H716" s="3">
        <v>240</v>
      </c>
    </row>
    <row r="717" spans="2:8" ht="16.5" thickBot="1" x14ac:dyDescent="0.25">
      <c r="B717" s="39" t="s">
        <v>562</v>
      </c>
      <c r="C717" s="28" t="s">
        <v>149</v>
      </c>
      <c r="D717" s="7" t="s">
        <v>75</v>
      </c>
      <c r="E717" s="7" t="s">
        <v>117</v>
      </c>
      <c r="F717" s="37">
        <v>1920202590</v>
      </c>
      <c r="G717" s="7" t="s">
        <v>547</v>
      </c>
      <c r="H717" s="3">
        <v>210</v>
      </c>
    </row>
    <row r="718" spans="2:8" ht="16.5" thickBot="1" x14ac:dyDescent="0.25">
      <c r="B718" s="161" t="s">
        <v>48</v>
      </c>
      <c r="C718" s="28" t="s">
        <v>149</v>
      </c>
      <c r="D718" s="7" t="s">
        <v>75</v>
      </c>
      <c r="E718" s="7" t="s">
        <v>117</v>
      </c>
      <c r="F718" s="37">
        <v>1920202590</v>
      </c>
      <c r="G718" s="7" t="s">
        <v>120</v>
      </c>
      <c r="H718" s="3">
        <v>3</v>
      </c>
    </row>
    <row r="719" spans="2:8" ht="48" thickBot="1" x14ac:dyDescent="0.25">
      <c r="B719" s="174" t="s">
        <v>542</v>
      </c>
      <c r="C719" s="217" t="s">
        <v>149</v>
      </c>
      <c r="D719" s="190" t="s">
        <v>75</v>
      </c>
      <c r="E719" s="190" t="s">
        <v>117</v>
      </c>
      <c r="F719" s="311" t="s">
        <v>670</v>
      </c>
      <c r="G719" s="190" t="s">
        <v>543</v>
      </c>
      <c r="H719" s="189"/>
    </row>
    <row r="720" spans="2:8" ht="126.75" thickBot="1" x14ac:dyDescent="0.25">
      <c r="B720" s="163" t="s">
        <v>64</v>
      </c>
      <c r="C720" s="26" t="s">
        <v>149</v>
      </c>
      <c r="D720" s="8" t="s">
        <v>75</v>
      </c>
      <c r="E720" s="8" t="s">
        <v>117</v>
      </c>
      <c r="F720" s="4">
        <v>1920206590</v>
      </c>
      <c r="G720" s="2"/>
      <c r="H720" s="1">
        <f>SUM(H721:H723)</f>
        <v>12651</v>
      </c>
    </row>
    <row r="721" spans="2:8" ht="48" thickBot="1" x14ac:dyDescent="0.25">
      <c r="B721" s="5" t="s">
        <v>56</v>
      </c>
      <c r="C721" s="28" t="s">
        <v>149</v>
      </c>
      <c r="D721" s="7" t="s">
        <v>75</v>
      </c>
      <c r="E721" s="7" t="s">
        <v>117</v>
      </c>
      <c r="F721" s="3">
        <v>1920206590</v>
      </c>
      <c r="G721" s="3">
        <v>111</v>
      </c>
      <c r="H721" s="3">
        <v>9636</v>
      </c>
    </row>
    <row r="722" spans="2:8" ht="63.75" thickBot="1" x14ac:dyDescent="0.25">
      <c r="B722" s="39" t="s">
        <v>10</v>
      </c>
      <c r="C722" s="28" t="s">
        <v>149</v>
      </c>
      <c r="D722" s="7" t="s">
        <v>75</v>
      </c>
      <c r="E722" s="7" t="s">
        <v>117</v>
      </c>
      <c r="F722" s="3">
        <v>1920206590</v>
      </c>
      <c r="G722" s="3">
        <v>119</v>
      </c>
      <c r="H722" s="3">
        <v>2910</v>
      </c>
    </row>
    <row r="723" spans="2:8" ht="32.25" thickBot="1" x14ac:dyDescent="0.25">
      <c r="B723" s="39" t="s">
        <v>13</v>
      </c>
      <c r="C723" s="28" t="s">
        <v>149</v>
      </c>
      <c r="D723" s="7" t="s">
        <v>75</v>
      </c>
      <c r="E723" s="7" t="s">
        <v>117</v>
      </c>
      <c r="F723" s="3">
        <v>1920206590</v>
      </c>
      <c r="G723" s="3">
        <v>244</v>
      </c>
      <c r="H723" s="3">
        <v>105</v>
      </c>
    </row>
    <row r="724" spans="2:8" ht="79.5" thickBot="1" x14ac:dyDescent="0.25">
      <c r="B724" s="340" t="s">
        <v>576</v>
      </c>
      <c r="C724" s="217" t="s">
        <v>149</v>
      </c>
      <c r="D724" s="190" t="s">
        <v>75</v>
      </c>
      <c r="E724" s="190" t="s">
        <v>117</v>
      </c>
      <c r="F724" s="200" t="s">
        <v>580</v>
      </c>
      <c r="G724" s="189"/>
      <c r="H724" s="189">
        <f>SUM(H725:H726)</f>
        <v>781.2</v>
      </c>
    </row>
    <row r="725" spans="2:8" ht="48" thickBot="1" x14ac:dyDescent="0.25">
      <c r="B725" s="39" t="s">
        <v>230</v>
      </c>
      <c r="C725" s="28" t="s">
        <v>149</v>
      </c>
      <c r="D725" s="7" t="s">
        <v>75</v>
      </c>
      <c r="E725" s="7" t="s">
        <v>117</v>
      </c>
      <c r="F725" s="204" t="s">
        <v>580</v>
      </c>
      <c r="G725" s="3">
        <v>111</v>
      </c>
      <c r="H725" s="3">
        <v>600</v>
      </c>
    </row>
    <row r="726" spans="2:8" ht="63.75" thickBot="1" x14ac:dyDescent="0.25">
      <c r="B726" s="39" t="s">
        <v>10</v>
      </c>
      <c r="C726" s="28" t="s">
        <v>149</v>
      </c>
      <c r="D726" s="7" t="s">
        <v>75</v>
      </c>
      <c r="E726" s="7" t="s">
        <v>117</v>
      </c>
      <c r="F726" s="204" t="s">
        <v>580</v>
      </c>
      <c r="G726" s="3">
        <v>119</v>
      </c>
      <c r="H726" s="3">
        <v>181.2</v>
      </c>
    </row>
    <row r="727" spans="2:8" ht="79.5" thickBot="1" x14ac:dyDescent="0.25">
      <c r="B727" s="178" t="s">
        <v>578</v>
      </c>
      <c r="C727" s="341" t="s">
        <v>149</v>
      </c>
      <c r="D727" s="341" t="s">
        <v>75</v>
      </c>
      <c r="E727" s="341" t="s">
        <v>117</v>
      </c>
      <c r="F727" s="200" t="s">
        <v>579</v>
      </c>
      <c r="G727" s="342"/>
      <c r="H727" s="342">
        <v>384.18900000000002</v>
      </c>
    </row>
    <row r="728" spans="2:8" ht="32.25" thickBot="1" x14ac:dyDescent="0.25">
      <c r="B728" s="39" t="s">
        <v>13</v>
      </c>
      <c r="C728" s="28" t="s">
        <v>149</v>
      </c>
      <c r="D728" s="7" t="s">
        <v>75</v>
      </c>
      <c r="E728" s="7" t="s">
        <v>117</v>
      </c>
      <c r="F728" s="204" t="s">
        <v>579</v>
      </c>
      <c r="G728" s="3">
        <v>244</v>
      </c>
      <c r="H728" s="343">
        <v>384.18900000000002</v>
      </c>
    </row>
    <row r="729" spans="2:8" ht="25.5" customHeight="1" thickBot="1" x14ac:dyDescent="0.25">
      <c r="B729" s="148" t="s">
        <v>150</v>
      </c>
      <c r="C729" s="146" t="s">
        <v>151</v>
      </c>
      <c r="D729" s="146" t="s">
        <v>75</v>
      </c>
      <c r="E729" s="146" t="s">
        <v>117</v>
      </c>
      <c r="F729" s="146"/>
      <c r="G729" s="146"/>
      <c r="H729" s="310">
        <f>SUM(H730+H736+H737+H741+H744+H747+H749)</f>
        <v>19273.856000000003</v>
      </c>
    </row>
    <row r="730" spans="2:8" ht="16.5" thickBot="1" x14ac:dyDescent="0.25">
      <c r="B730" s="31"/>
      <c r="C730" s="26" t="s">
        <v>151</v>
      </c>
      <c r="D730" s="15" t="s">
        <v>75</v>
      </c>
      <c r="E730" s="15" t="s">
        <v>117</v>
      </c>
      <c r="F730" s="32">
        <v>1920202590</v>
      </c>
      <c r="G730" s="27"/>
      <c r="H730" s="303">
        <f>SUM(H731:H735)</f>
        <v>1699</v>
      </c>
    </row>
    <row r="731" spans="2:8" ht="48" thickBot="1" x14ac:dyDescent="0.25">
      <c r="B731" s="5" t="s">
        <v>56</v>
      </c>
      <c r="C731" s="28" t="s">
        <v>151</v>
      </c>
      <c r="D731" s="7" t="s">
        <v>75</v>
      </c>
      <c r="E731" s="7" t="s">
        <v>117</v>
      </c>
      <c r="F731" s="37">
        <v>1920202590</v>
      </c>
      <c r="G731" s="28" t="s">
        <v>80</v>
      </c>
      <c r="H731" s="149">
        <v>830</v>
      </c>
    </row>
    <row r="732" spans="2:8" ht="63.75" thickBot="1" x14ac:dyDescent="0.25">
      <c r="B732" s="39" t="s">
        <v>10</v>
      </c>
      <c r="C732" s="28" t="s">
        <v>151</v>
      </c>
      <c r="D732" s="7" t="s">
        <v>75</v>
      </c>
      <c r="E732" s="7" t="s">
        <v>117</v>
      </c>
      <c r="F732" s="37">
        <v>1920202590</v>
      </c>
      <c r="G732" s="7" t="s">
        <v>528</v>
      </c>
      <c r="H732" s="149">
        <v>251</v>
      </c>
    </row>
    <row r="733" spans="2:8" ht="32.25" thickBot="1" x14ac:dyDescent="0.25">
      <c r="B733" s="39" t="s">
        <v>13</v>
      </c>
      <c r="C733" s="28" t="s">
        <v>151</v>
      </c>
      <c r="D733" s="7" t="s">
        <v>75</v>
      </c>
      <c r="E733" s="7" t="s">
        <v>117</v>
      </c>
      <c r="F733" s="37">
        <v>1920202590</v>
      </c>
      <c r="G733" s="7" t="s">
        <v>121</v>
      </c>
      <c r="H733" s="3">
        <v>440</v>
      </c>
    </row>
    <row r="734" spans="2:8" ht="16.5" thickBot="1" x14ac:dyDescent="0.25">
      <c r="B734" s="39" t="s">
        <v>562</v>
      </c>
      <c r="C734" s="28" t="s">
        <v>151</v>
      </c>
      <c r="D734" s="7" t="s">
        <v>75</v>
      </c>
      <c r="E734" s="7" t="s">
        <v>117</v>
      </c>
      <c r="F734" s="37">
        <v>1920202590</v>
      </c>
      <c r="G734" s="7" t="s">
        <v>547</v>
      </c>
      <c r="H734" s="3">
        <v>178</v>
      </c>
    </row>
    <row r="735" spans="2:8" ht="16.5" thickBot="1" x14ac:dyDescent="0.25">
      <c r="B735" s="161" t="s">
        <v>48</v>
      </c>
      <c r="C735" s="28" t="s">
        <v>151</v>
      </c>
      <c r="D735" s="7" t="s">
        <v>75</v>
      </c>
      <c r="E735" s="7" t="s">
        <v>117</v>
      </c>
      <c r="F735" s="37">
        <v>1920202590</v>
      </c>
      <c r="G735" s="7" t="s">
        <v>120</v>
      </c>
      <c r="H735" s="3"/>
    </row>
    <row r="736" spans="2:8" ht="48" thickBot="1" x14ac:dyDescent="0.25">
      <c r="B736" s="174" t="s">
        <v>542</v>
      </c>
      <c r="C736" s="217" t="s">
        <v>151</v>
      </c>
      <c r="D736" s="190" t="s">
        <v>75</v>
      </c>
      <c r="E736" s="190" t="s">
        <v>117</v>
      </c>
      <c r="F736" s="311" t="s">
        <v>670</v>
      </c>
      <c r="G736" s="190" t="s">
        <v>543</v>
      </c>
      <c r="H736" s="189">
        <v>101.414</v>
      </c>
    </row>
    <row r="737" spans="2:8" ht="126.75" thickBot="1" x14ac:dyDescent="0.25">
      <c r="B737" s="163" t="s">
        <v>64</v>
      </c>
      <c r="C737" s="26" t="s">
        <v>151</v>
      </c>
      <c r="D737" s="8" t="s">
        <v>75</v>
      </c>
      <c r="E737" s="8" t="s">
        <v>117</v>
      </c>
      <c r="F737" s="4">
        <v>1920206590</v>
      </c>
      <c r="G737" s="2"/>
      <c r="H737" s="1">
        <f>SUM(H738:H740)</f>
        <v>15571</v>
      </c>
    </row>
    <row r="738" spans="2:8" ht="48" thickBot="1" x14ac:dyDescent="0.25">
      <c r="B738" s="5" t="s">
        <v>56</v>
      </c>
      <c r="C738" s="28" t="s">
        <v>151</v>
      </c>
      <c r="D738" s="7" t="s">
        <v>75</v>
      </c>
      <c r="E738" s="7" t="s">
        <v>117</v>
      </c>
      <c r="F738" s="3">
        <v>1920206590</v>
      </c>
      <c r="G738" s="3">
        <v>111</v>
      </c>
      <c r="H738" s="3">
        <v>11772</v>
      </c>
    </row>
    <row r="739" spans="2:8" ht="63.75" thickBot="1" x14ac:dyDescent="0.25">
      <c r="B739" s="39" t="s">
        <v>10</v>
      </c>
      <c r="C739" s="28" t="s">
        <v>151</v>
      </c>
      <c r="D739" s="7" t="s">
        <v>75</v>
      </c>
      <c r="E739" s="7" t="s">
        <v>117</v>
      </c>
      <c r="F739" s="3">
        <v>1920206590</v>
      </c>
      <c r="G739" s="3">
        <v>119</v>
      </c>
      <c r="H739" s="3">
        <v>3555</v>
      </c>
    </row>
    <row r="740" spans="2:8" ht="32.25" thickBot="1" x14ac:dyDescent="0.25">
      <c r="B740" s="39" t="s">
        <v>13</v>
      </c>
      <c r="C740" s="28" t="s">
        <v>151</v>
      </c>
      <c r="D740" s="7" t="s">
        <v>75</v>
      </c>
      <c r="E740" s="7" t="s">
        <v>117</v>
      </c>
      <c r="F740" s="3">
        <v>1920206590</v>
      </c>
      <c r="G740" s="3">
        <v>244</v>
      </c>
      <c r="H740" s="3">
        <v>244</v>
      </c>
    </row>
    <row r="741" spans="2:8" ht="79.5" thickBot="1" x14ac:dyDescent="0.25">
      <c r="B741" s="340" t="s">
        <v>576</v>
      </c>
      <c r="C741" s="217" t="s">
        <v>151</v>
      </c>
      <c r="D741" s="190" t="s">
        <v>75</v>
      </c>
      <c r="E741" s="190" t="s">
        <v>117</v>
      </c>
      <c r="F741" s="200" t="s">
        <v>580</v>
      </c>
      <c r="G741" s="189"/>
      <c r="H741" s="189">
        <f>SUM(H742:H743)</f>
        <v>859.31999999999994</v>
      </c>
    </row>
    <row r="742" spans="2:8" ht="48" thickBot="1" x14ac:dyDescent="0.25">
      <c r="B742" s="39" t="s">
        <v>230</v>
      </c>
      <c r="C742" s="28" t="s">
        <v>151</v>
      </c>
      <c r="D742" s="7" t="s">
        <v>75</v>
      </c>
      <c r="E742" s="7" t="s">
        <v>117</v>
      </c>
      <c r="F742" s="204" t="s">
        <v>580</v>
      </c>
      <c r="G742" s="3">
        <v>111</v>
      </c>
      <c r="H742" s="3">
        <v>660</v>
      </c>
    </row>
    <row r="743" spans="2:8" ht="63.75" thickBot="1" x14ac:dyDescent="0.25">
      <c r="B743" s="39" t="s">
        <v>10</v>
      </c>
      <c r="C743" s="28" t="s">
        <v>151</v>
      </c>
      <c r="D743" s="7" t="s">
        <v>75</v>
      </c>
      <c r="E743" s="7" t="s">
        <v>117</v>
      </c>
      <c r="F743" s="204" t="s">
        <v>580</v>
      </c>
      <c r="G743" s="3">
        <v>119</v>
      </c>
      <c r="H743" s="3">
        <v>199.32</v>
      </c>
    </row>
    <row r="744" spans="2:8" ht="48" thickBot="1" x14ac:dyDescent="0.3">
      <c r="B744" s="359" t="s">
        <v>613</v>
      </c>
      <c r="C744" s="217" t="s">
        <v>151</v>
      </c>
      <c r="D744" s="190" t="s">
        <v>75</v>
      </c>
      <c r="E744" s="190" t="s">
        <v>117</v>
      </c>
      <c r="F744" s="240" t="s">
        <v>624</v>
      </c>
      <c r="G744" s="189"/>
      <c r="H744" s="189">
        <f>SUM(H745:H746)</f>
        <v>100.39999999999999</v>
      </c>
    </row>
    <row r="745" spans="2:8" ht="48" thickBot="1" x14ac:dyDescent="0.25">
      <c r="B745" s="39" t="s">
        <v>230</v>
      </c>
      <c r="C745" s="28" t="s">
        <v>151</v>
      </c>
      <c r="D745" s="7" t="s">
        <v>75</v>
      </c>
      <c r="E745" s="7" t="s">
        <v>117</v>
      </c>
      <c r="F745" s="360" t="s">
        <v>643</v>
      </c>
      <c r="G745" s="3">
        <v>111</v>
      </c>
      <c r="H745" s="3">
        <v>77.099999999999994</v>
      </c>
    </row>
    <row r="746" spans="2:8" ht="63.75" thickBot="1" x14ac:dyDescent="0.25">
      <c r="B746" s="39" t="s">
        <v>10</v>
      </c>
      <c r="C746" s="28" t="s">
        <v>151</v>
      </c>
      <c r="D746" s="7" t="s">
        <v>75</v>
      </c>
      <c r="E746" s="7" t="s">
        <v>117</v>
      </c>
      <c r="F746" s="360" t="s">
        <v>643</v>
      </c>
      <c r="G746" s="3">
        <v>119</v>
      </c>
      <c r="H746" s="3">
        <v>23.3</v>
      </c>
    </row>
    <row r="747" spans="2:8" ht="79.5" thickBot="1" x14ac:dyDescent="0.25">
      <c r="B747" s="178" t="s">
        <v>578</v>
      </c>
      <c r="C747" s="341" t="s">
        <v>151</v>
      </c>
      <c r="D747" s="341" t="s">
        <v>75</v>
      </c>
      <c r="E747" s="341" t="s">
        <v>117</v>
      </c>
      <c r="F747" s="200" t="s">
        <v>579</v>
      </c>
      <c r="G747" s="342"/>
      <c r="H747" s="342">
        <v>942.72199999999998</v>
      </c>
    </row>
    <row r="748" spans="2:8" ht="38.25" customHeight="1" thickBot="1" x14ac:dyDescent="0.25">
      <c r="B748" s="39" t="s">
        <v>13</v>
      </c>
      <c r="C748" s="28" t="s">
        <v>151</v>
      </c>
      <c r="D748" s="7" t="s">
        <v>75</v>
      </c>
      <c r="E748" s="7" t="s">
        <v>117</v>
      </c>
      <c r="F748" s="204" t="s">
        <v>579</v>
      </c>
      <c r="G748" s="3">
        <v>244</v>
      </c>
      <c r="H748" s="343">
        <v>942.72199999999998</v>
      </c>
    </row>
    <row r="749" spans="2:8" ht="32.25" hidden="1" thickBot="1" x14ac:dyDescent="0.25">
      <c r="B749" s="361" t="s">
        <v>639</v>
      </c>
      <c r="C749" s="217" t="s">
        <v>151</v>
      </c>
      <c r="D749" s="190" t="s">
        <v>75</v>
      </c>
      <c r="E749" s="190" t="s">
        <v>117</v>
      </c>
      <c r="F749" s="200" t="s">
        <v>640</v>
      </c>
      <c r="G749" s="189"/>
      <c r="H749" s="365"/>
    </row>
    <row r="750" spans="2:8" ht="32.25" hidden="1" thickBot="1" x14ac:dyDescent="0.25">
      <c r="B750" s="39" t="s">
        <v>13</v>
      </c>
      <c r="C750" s="28" t="s">
        <v>151</v>
      </c>
      <c r="D750" s="7" t="s">
        <v>75</v>
      </c>
      <c r="E750" s="7" t="s">
        <v>117</v>
      </c>
      <c r="F750" s="204" t="s">
        <v>640</v>
      </c>
      <c r="G750" s="3">
        <v>243</v>
      </c>
      <c r="H750" s="343"/>
    </row>
    <row r="751" spans="2:8" ht="16.5" thickBot="1" x14ac:dyDescent="0.25">
      <c r="B751" s="148" t="s">
        <v>152</v>
      </c>
      <c r="C751" s="146" t="s">
        <v>153</v>
      </c>
      <c r="D751" s="146" t="s">
        <v>75</v>
      </c>
      <c r="E751" s="146" t="s">
        <v>117</v>
      </c>
      <c r="F751" s="146"/>
      <c r="G751" s="146"/>
      <c r="H751" s="147">
        <f>SUM(H765+H758+H752+H762)</f>
        <v>13284.84</v>
      </c>
    </row>
    <row r="752" spans="2:8" ht="16.5" thickBot="1" x14ac:dyDescent="0.25">
      <c r="B752" s="31"/>
      <c r="C752" s="26" t="s">
        <v>153</v>
      </c>
      <c r="D752" s="15" t="s">
        <v>75</v>
      </c>
      <c r="E752" s="15" t="s">
        <v>117</v>
      </c>
      <c r="F752" s="32">
        <v>1920202590</v>
      </c>
      <c r="G752" s="27"/>
      <c r="H752" s="53">
        <f>SUM(H753:H757)</f>
        <v>1187</v>
      </c>
    </row>
    <row r="753" spans="2:8" ht="48" thickBot="1" x14ac:dyDescent="0.25">
      <c r="B753" s="5" t="s">
        <v>56</v>
      </c>
      <c r="C753" s="28" t="s">
        <v>153</v>
      </c>
      <c r="D753" s="7" t="s">
        <v>75</v>
      </c>
      <c r="E753" s="7" t="s">
        <v>117</v>
      </c>
      <c r="F753" s="37">
        <v>1920202590</v>
      </c>
      <c r="G753" s="28" t="s">
        <v>80</v>
      </c>
      <c r="H753" s="149">
        <v>575</v>
      </c>
    </row>
    <row r="754" spans="2:8" ht="63.75" thickBot="1" x14ac:dyDescent="0.25">
      <c r="B754" s="39" t="s">
        <v>10</v>
      </c>
      <c r="C754" s="28" t="s">
        <v>153</v>
      </c>
      <c r="D754" s="7" t="s">
        <v>75</v>
      </c>
      <c r="E754" s="7" t="s">
        <v>117</v>
      </c>
      <c r="F754" s="37">
        <v>1920202590</v>
      </c>
      <c r="G754" s="28" t="s">
        <v>528</v>
      </c>
      <c r="H754" s="149">
        <v>174</v>
      </c>
    </row>
    <row r="755" spans="2:8" ht="32.25" thickBot="1" x14ac:dyDescent="0.25">
      <c r="B755" s="39" t="s">
        <v>13</v>
      </c>
      <c r="C755" s="28" t="s">
        <v>153</v>
      </c>
      <c r="D755" s="7" t="s">
        <v>75</v>
      </c>
      <c r="E755" s="7" t="s">
        <v>117</v>
      </c>
      <c r="F755" s="37">
        <v>1920202590</v>
      </c>
      <c r="G755" s="7" t="s">
        <v>121</v>
      </c>
      <c r="H755" s="3">
        <v>338</v>
      </c>
    </row>
    <row r="756" spans="2:8" ht="16.5" thickBot="1" x14ac:dyDescent="0.25">
      <c r="B756" s="39" t="s">
        <v>562</v>
      </c>
      <c r="C756" s="28" t="s">
        <v>153</v>
      </c>
      <c r="D756" s="7" t="s">
        <v>75</v>
      </c>
      <c r="E756" s="7" t="s">
        <v>117</v>
      </c>
      <c r="F756" s="37">
        <v>1920202590</v>
      </c>
      <c r="G756" s="7" t="s">
        <v>547</v>
      </c>
      <c r="H756" s="3">
        <v>100</v>
      </c>
    </row>
    <row r="757" spans="2:8" ht="16.5" thickBot="1" x14ac:dyDescent="0.25">
      <c r="B757" s="161" t="s">
        <v>48</v>
      </c>
      <c r="C757" s="28" t="s">
        <v>153</v>
      </c>
      <c r="D757" s="7" t="s">
        <v>75</v>
      </c>
      <c r="E757" s="7" t="s">
        <v>117</v>
      </c>
      <c r="F757" s="37">
        <v>1920202590</v>
      </c>
      <c r="G757" s="7" t="s">
        <v>120</v>
      </c>
      <c r="H757" s="3"/>
    </row>
    <row r="758" spans="2:8" ht="126.75" thickBot="1" x14ac:dyDescent="0.25">
      <c r="B758" s="163" t="s">
        <v>64</v>
      </c>
      <c r="C758" s="26" t="s">
        <v>153</v>
      </c>
      <c r="D758" s="8" t="s">
        <v>75</v>
      </c>
      <c r="E758" s="8" t="s">
        <v>117</v>
      </c>
      <c r="F758" s="4">
        <v>1920206590</v>
      </c>
      <c r="G758" s="2"/>
      <c r="H758" s="1">
        <f>SUM(H759:H761)</f>
        <v>11201</v>
      </c>
    </row>
    <row r="759" spans="2:8" ht="48" thickBot="1" x14ac:dyDescent="0.25">
      <c r="B759" s="5" t="s">
        <v>56</v>
      </c>
      <c r="C759" s="28" t="s">
        <v>153</v>
      </c>
      <c r="D759" s="7" t="s">
        <v>75</v>
      </c>
      <c r="E759" s="7" t="s">
        <v>117</v>
      </c>
      <c r="F759" s="3">
        <v>1920206590</v>
      </c>
      <c r="G759" s="3">
        <v>111</v>
      </c>
      <c r="H759" s="3">
        <v>8556</v>
      </c>
    </row>
    <row r="760" spans="2:8" ht="63.75" thickBot="1" x14ac:dyDescent="0.25">
      <c r="B760" s="39" t="s">
        <v>10</v>
      </c>
      <c r="C760" s="28" t="s">
        <v>153</v>
      </c>
      <c r="D760" s="7" t="s">
        <v>75</v>
      </c>
      <c r="E760" s="7" t="s">
        <v>117</v>
      </c>
      <c r="F760" s="3">
        <v>1920206590</v>
      </c>
      <c r="G760" s="3">
        <v>119</v>
      </c>
      <c r="H760" s="3">
        <v>2584</v>
      </c>
    </row>
    <row r="761" spans="2:8" ht="32.25" thickBot="1" x14ac:dyDescent="0.25">
      <c r="B761" s="39" t="s">
        <v>13</v>
      </c>
      <c r="C761" s="28" t="s">
        <v>153</v>
      </c>
      <c r="D761" s="7" t="s">
        <v>75</v>
      </c>
      <c r="E761" s="7" t="s">
        <v>117</v>
      </c>
      <c r="F761" s="3">
        <v>1920206590</v>
      </c>
      <c r="G761" s="3">
        <v>244</v>
      </c>
      <c r="H761" s="3">
        <v>61</v>
      </c>
    </row>
    <row r="762" spans="2:8" ht="79.5" thickBot="1" x14ac:dyDescent="0.25">
      <c r="B762" s="340" t="s">
        <v>576</v>
      </c>
      <c r="C762" s="217" t="s">
        <v>153</v>
      </c>
      <c r="D762" s="190" t="s">
        <v>75</v>
      </c>
      <c r="E762" s="190" t="s">
        <v>117</v>
      </c>
      <c r="F762" s="200" t="s">
        <v>580</v>
      </c>
      <c r="G762" s="189"/>
      <c r="H762" s="189">
        <f>SUM(H763:H764)</f>
        <v>624.96</v>
      </c>
    </row>
    <row r="763" spans="2:8" ht="48" thickBot="1" x14ac:dyDescent="0.25">
      <c r="B763" s="39" t="s">
        <v>230</v>
      </c>
      <c r="C763" s="28" t="s">
        <v>153</v>
      </c>
      <c r="D763" s="7" t="s">
        <v>75</v>
      </c>
      <c r="E763" s="7" t="s">
        <v>117</v>
      </c>
      <c r="F763" s="204" t="s">
        <v>580</v>
      </c>
      <c r="G763" s="3">
        <v>111</v>
      </c>
      <c r="H763" s="3">
        <v>480</v>
      </c>
    </row>
    <row r="764" spans="2:8" ht="63.75" thickBot="1" x14ac:dyDescent="0.25">
      <c r="B764" s="39" t="s">
        <v>10</v>
      </c>
      <c r="C764" s="28" t="s">
        <v>153</v>
      </c>
      <c r="D764" s="7" t="s">
        <v>75</v>
      </c>
      <c r="E764" s="7" t="s">
        <v>117</v>
      </c>
      <c r="F764" s="204" t="s">
        <v>580</v>
      </c>
      <c r="G764" s="3">
        <v>119</v>
      </c>
      <c r="H764" s="3">
        <v>144.96</v>
      </c>
    </row>
    <row r="765" spans="2:8" ht="79.5" thickBot="1" x14ac:dyDescent="0.25">
      <c r="B765" s="178" t="s">
        <v>578</v>
      </c>
      <c r="C765" s="341" t="s">
        <v>153</v>
      </c>
      <c r="D765" s="341" t="s">
        <v>75</v>
      </c>
      <c r="E765" s="341" t="s">
        <v>117</v>
      </c>
      <c r="F765" s="200" t="s">
        <v>579</v>
      </c>
      <c r="G765" s="342"/>
      <c r="H765" s="342">
        <v>271.88</v>
      </c>
    </row>
    <row r="766" spans="2:8" ht="32.25" thickBot="1" x14ac:dyDescent="0.25">
      <c r="B766" s="39" t="s">
        <v>13</v>
      </c>
      <c r="C766" s="28" t="s">
        <v>153</v>
      </c>
      <c r="D766" s="7" t="s">
        <v>75</v>
      </c>
      <c r="E766" s="7" t="s">
        <v>117</v>
      </c>
      <c r="F766" s="204" t="s">
        <v>579</v>
      </c>
      <c r="G766" s="3">
        <v>244</v>
      </c>
      <c r="H766" s="343">
        <v>271.88</v>
      </c>
    </row>
    <row r="767" spans="2:8" ht="34.5" customHeight="1" thickBot="1" x14ac:dyDescent="0.25">
      <c r="B767" s="148" t="s">
        <v>154</v>
      </c>
      <c r="C767" s="146" t="s">
        <v>155</v>
      </c>
      <c r="D767" s="146" t="s">
        <v>75</v>
      </c>
      <c r="E767" s="146" t="s">
        <v>117</v>
      </c>
      <c r="F767" s="146"/>
      <c r="G767" s="146"/>
      <c r="H767" s="310">
        <f>SUM(H768+H774+H775+H779+H782)</f>
        <v>20864.575000000001</v>
      </c>
    </row>
    <row r="768" spans="2:8" ht="16.5" thickBot="1" x14ac:dyDescent="0.25">
      <c r="B768" s="31"/>
      <c r="C768" s="26" t="s">
        <v>155</v>
      </c>
      <c r="D768" s="15" t="s">
        <v>75</v>
      </c>
      <c r="E768" s="15" t="s">
        <v>117</v>
      </c>
      <c r="F768" s="32">
        <v>1920202590</v>
      </c>
      <c r="G768" s="27"/>
      <c r="H768" s="303">
        <f>SUM(H769:H773)</f>
        <v>4679</v>
      </c>
    </row>
    <row r="769" spans="2:8" ht="48" thickBot="1" x14ac:dyDescent="0.25">
      <c r="B769" s="5" t="s">
        <v>56</v>
      </c>
      <c r="C769" s="28" t="s">
        <v>155</v>
      </c>
      <c r="D769" s="7" t="s">
        <v>75</v>
      </c>
      <c r="E769" s="7" t="s">
        <v>117</v>
      </c>
      <c r="F769" s="37">
        <v>1920202590</v>
      </c>
      <c r="G769" s="28" t="s">
        <v>80</v>
      </c>
      <c r="H769" s="149">
        <v>578</v>
      </c>
    </row>
    <row r="770" spans="2:8" ht="63.75" thickBot="1" x14ac:dyDescent="0.25">
      <c r="B770" s="39" t="s">
        <v>10</v>
      </c>
      <c r="C770" s="28" t="s">
        <v>155</v>
      </c>
      <c r="D770" s="7" t="s">
        <v>75</v>
      </c>
      <c r="E770" s="7" t="s">
        <v>117</v>
      </c>
      <c r="F770" s="37">
        <v>1920202590</v>
      </c>
      <c r="G770" s="28" t="s">
        <v>528</v>
      </c>
      <c r="H770" s="149">
        <v>175</v>
      </c>
    </row>
    <row r="771" spans="2:8" ht="32.25" thickBot="1" x14ac:dyDescent="0.25">
      <c r="B771" s="39" t="s">
        <v>13</v>
      </c>
      <c r="C771" s="28" t="s">
        <v>155</v>
      </c>
      <c r="D771" s="7" t="s">
        <v>75</v>
      </c>
      <c r="E771" s="7" t="s">
        <v>117</v>
      </c>
      <c r="F771" s="37">
        <v>1920202590</v>
      </c>
      <c r="G771" s="7" t="s">
        <v>121</v>
      </c>
      <c r="H771" s="3">
        <v>3823</v>
      </c>
    </row>
    <row r="772" spans="2:8" ht="16.5" thickBot="1" x14ac:dyDescent="0.25">
      <c r="B772" s="39" t="s">
        <v>562</v>
      </c>
      <c r="C772" s="28" t="s">
        <v>155</v>
      </c>
      <c r="D772" s="7" t="s">
        <v>75</v>
      </c>
      <c r="E772" s="7" t="s">
        <v>117</v>
      </c>
      <c r="F772" s="37">
        <v>1920202590</v>
      </c>
      <c r="G772" s="7" t="s">
        <v>547</v>
      </c>
      <c r="H772" s="3">
        <v>100</v>
      </c>
    </row>
    <row r="773" spans="2:8" ht="16.5" thickBot="1" x14ac:dyDescent="0.25">
      <c r="B773" s="161" t="s">
        <v>48</v>
      </c>
      <c r="C773" s="28" t="s">
        <v>155</v>
      </c>
      <c r="D773" s="7" t="s">
        <v>75</v>
      </c>
      <c r="E773" s="7" t="s">
        <v>117</v>
      </c>
      <c r="F773" s="37">
        <v>1920202590</v>
      </c>
      <c r="G773" s="7" t="s">
        <v>120</v>
      </c>
      <c r="H773" s="3">
        <v>3</v>
      </c>
    </row>
    <row r="774" spans="2:8" ht="48" thickBot="1" x14ac:dyDescent="0.25">
      <c r="B774" s="174" t="s">
        <v>542</v>
      </c>
      <c r="C774" s="217" t="s">
        <v>155</v>
      </c>
      <c r="D774" s="190" t="s">
        <v>75</v>
      </c>
      <c r="E774" s="190" t="s">
        <v>117</v>
      </c>
      <c r="F774" s="311" t="s">
        <v>670</v>
      </c>
      <c r="G774" s="190" t="s">
        <v>543</v>
      </c>
      <c r="H774" s="189">
        <v>25.353999999999999</v>
      </c>
    </row>
    <row r="775" spans="2:8" ht="126.75" thickBot="1" x14ac:dyDescent="0.25">
      <c r="B775" s="163" t="s">
        <v>64</v>
      </c>
      <c r="C775" s="26" t="s">
        <v>155</v>
      </c>
      <c r="D775" s="8" t="s">
        <v>75</v>
      </c>
      <c r="E775" s="8" t="s">
        <v>117</v>
      </c>
      <c r="F775" s="4">
        <v>1920206590</v>
      </c>
      <c r="G775" s="2"/>
      <c r="H775" s="1">
        <f>SUM(H776:H778)</f>
        <v>14367</v>
      </c>
    </row>
    <row r="776" spans="2:8" ht="48" thickBot="1" x14ac:dyDescent="0.25">
      <c r="B776" s="5" t="s">
        <v>56</v>
      </c>
      <c r="C776" s="28" t="s">
        <v>155</v>
      </c>
      <c r="D776" s="7" t="s">
        <v>75</v>
      </c>
      <c r="E776" s="7" t="s">
        <v>117</v>
      </c>
      <c r="F776" s="3">
        <v>1920206590</v>
      </c>
      <c r="G776" s="3">
        <v>111</v>
      </c>
      <c r="H776" s="3">
        <v>10860</v>
      </c>
    </row>
    <row r="777" spans="2:8" ht="63.75" thickBot="1" x14ac:dyDescent="0.25">
      <c r="B777" s="39" t="s">
        <v>10</v>
      </c>
      <c r="C777" s="28" t="s">
        <v>155</v>
      </c>
      <c r="D777" s="7" t="s">
        <v>75</v>
      </c>
      <c r="E777" s="7" t="s">
        <v>117</v>
      </c>
      <c r="F777" s="3">
        <v>1920206590</v>
      </c>
      <c r="G777" s="3">
        <v>119</v>
      </c>
      <c r="H777" s="3">
        <v>3279</v>
      </c>
    </row>
    <row r="778" spans="2:8" ht="32.25" thickBot="1" x14ac:dyDescent="0.25">
      <c r="B778" s="39" t="s">
        <v>13</v>
      </c>
      <c r="C778" s="28" t="s">
        <v>155</v>
      </c>
      <c r="D778" s="7" t="s">
        <v>75</v>
      </c>
      <c r="E778" s="7" t="s">
        <v>117</v>
      </c>
      <c r="F778" s="3">
        <v>1920206590</v>
      </c>
      <c r="G778" s="3">
        <v>244</v>
      </c>
      <c r="H778" s="3">
        <v>228</v>
      </c>
    </row>
    <row r="779" spans="2:8" ht="79.5" thickBot="1" x14ac:dyDescent="0.25">
      <c r="B779" s="340" t="s">
        <v>576</v>
      </c>
      <c r="C779" s="217" t="s">
        <v>155</v>
      </c>
      <c r="D779" s="190" t="s">
        <v>75</v>
      </c>
      <c r="E779" s="190" t="s">
        <v>117</v>
      </c>
      <c r="F779" s="200" t="s">
        <v>580</v>
      </c>
      <c r="G779" s="189"/>
      <c r="H779" s="189">
        <f>SUM(H780:H781)</f>
        <v>859.31999999999994</v>
      </c>
    </row>
    <row r="780" spans="2:8" ht="48" thickBot="1" x14ac:dyDescent="0.25">
      <c r="B780" s="39" t="s">
        <v>230</v>
      </c>
      <c r="C780" s="28" t="s">
        <v>155</v>
      </c>
      <c r="D780" s="7" t="s">
        <v>75</v>
      </c>
      <c r="E780" s="7" t="s">
        <v>117</v>
      </c>
      <c r="F780" s="204" t="s">
        <v>580</v>
      </c>
      <c r="G780" s="3">
        <v>111</v>
      </c>
      <c r="H780" s="3">
        <v>660</v>
      </c>
    </row>
    <row r="781" spans="2:8" ht="63.75" thickBot="1" x14ac:dyDescent="0.25">
      <c r="B781" s="39" t="s">
        <v>10</v>
      </c>
      <c r="C781" s="28" t="s">
        <v>155</v>
      </c>
      <c r="D781" s="7" t="s">
        <v>75</v>
      </c>
      <c r="E781" s="7" t="s">
        <v>117</v>
      </c>
      <c r="F781" s="204" t="s">
        <v>580</v>
      </c>
      <c r="G781" s="3">
        <v>119</v>
      </c>
      <c r="H781" s="3">
        <v>199.32</v>
      </c>
    </row>
    <row r="782" spans="2:8" ht="79.5" thickBot="1" x14ac:dyDescent="0.25">
      <c r="B782" s="178" t="s">
        <v>578</v>
      </c>
      <c r="C782" s="341" t="s">
        <v>155</v>
      </c>
      <c r="D782" s="341" t="s">
        <v>75</v>
      </c>
      <c r="E782" s="341" t="s">
        <v>117</v>
      </c>
      <c r="F782" s="200" t="s">
        <v>579</v>
      </c>
      <c r="G782" s="342"/>
      <c r="H782" s="342">
        <v>933.90099999999995</v>
      </c>
    </row>
    <row r="783" spans="2:8" ht="32.25" thickBot="1" x14ac:dyDescent="0.25">
      <c r="B783" s="39" t="s">
        <v>13</v>
      </c>
      <c r="C783" s="28" t="s">
        <v>155</v>
      </c>
      <c r="D783" s="7" t="s">
        <v>75</v>
      </c>
      <c r="E783" s="7" t="s">
        <v>117</v>
      </c>
      <c r="F783" s="204" t="s">
        <v>579</v>
      </c>
      <c r="G783" s="3">
        <v>244</v>
      </c>
      <c r="H783" s="343">
        <v>933.90099999999995</v>
      </c>
    </row>
    <row r="784" spans="2:8" ht="26.25" customHeight="1" thickBot="1" x14ac:dyDescent="0.25">
      <c r="B784" s="148" t="s">
        <v>156</v>
      </c>
      <c r="C784" s="146" t="s">
        <v>157</v>
      </c>
      <c r="D784" s="146" t="s">
        <v>75</v>
      </c>
      <c r="E784" s="146" t="s">
        <v>117</v>
      </c>
      <c r="F784" s="146"/>
      <c r="G784" s="146"/>
      <c r="H784" s="147">
        <f>SUM(H785+H791+H792+H796+H799)</f>
        <v>16501.957999999999</v>
      </c>
    </row>
    <row r="785" spans="2:8" ht="16.5" thickBot="1" x14ac:dyDescent="0.25">
      <c r="B785" s="31"/>
      <c r="C785" s="26" t="s">
        <v>157</v>
      </c>
      <c r="D785" s="15" t="s">
        <v>75</v>
      </c>
      <c r="E785" s="15" t="s">
        <v>117</v>
      </c>
      <c r="F785" s="32">
        <v>1920202590</v>
      </c>
      <c r="G785" s="27"/>
      <c r="H785" s="53">
        <f>SUM(H786:H790)</f>
        <v>1173</v>
      </c>
    </row>
    <row r="786" spans="2:8" ht="48" thickBot="1" x14ac:dyDescent="0.25">
      <c r="B786" s="5" t="s">
        <v>56</v>
      </c>
      <c r="C786" s="28" t="s">
        <v>157</v>
      </c>
      <c r="D786" s="7" t="s">
        <v>75</v>
      </c>
      <c r="E786" s="7" t="s">
        <v>117</v>
      </c>
      <c r="F786" s="37">
        <v>1920202590</v>
      </c>
      <c r="G786" s="28" t="s">
        <v>80</v>
      </c>
      <c r="H786" s="149">
        <v>539</v>
      </c>
    </row>
    <row r="787" spans="2:8" ht="63.75" thickBot="1" x14ac:dyDescent="0.25">
      <c r="B787" s="39" t="s">
        <v>10</v>
      </c>
      <c r="C787" s="28" t="s">
        <v>157</v>
      </c>
      <c r="D787" s="7" t="s">
        <v>75</v>
      </c>
      <c r="E787" s="7" t="s">
        <v>117</v>
      </c>
      <c r="F787" s="37">
        <v>1920202590</v>
      </c>
      <c r="G787" s="28" t="s">
        <v>528</v>
      </c>
      <c r="H787" s="149">
        <v>163</v>
      </c>
    </row>
    <row r="788" spans="2:8" ht="32.25" thickBot="1" x14ac:dyDescent="0.25">
      <c r="B788" s="39" t="s">
        <v>13</v>
      </c>
      <c r="C788" s="28" t="s">
        <v>157</v>
      </c>
      <c r="D788" s="7" t="s">
        <v>75</v>
      </c>
      <c r="E788" s="7" t="s">
        <v>117</v>
      </c>
      <c r="F788" s="37">
        <v>1920202590</v>
      </c>
      <c r="G788" s="7" t="s">
        <v>121</v>
      </c>
      <c r="H788" s="3">
        <v>365</v>
      </c>
    </row>
    <row r="789" spans="2:8" ht="16.5" thickBot="1" x14ac:dyDescent="0.25">
      <c r="B789" s="39" t="s">
        <v>562</v>
      </c>
      <c r="C789" s="28" t="s">
        <v>157</v>
      </c>
      <c r="D789" s="7" t="s">
        <v>75</v>
      </c>
      <c r="E789" s="7" t="s">
        <v>117</v>
      </c>
      <c r="F789" s="37">
        <v>1920202590</v>
      </c>
      <c r="G789" s="7" t="s">
        <v>547</v>
      </c>
      <c r="H789" s="3">
        <v>100</v>
      </c>
    </row>
    <row r="790" spans="2:8" ht="16.5" thickBot="1" x14ac:dyDescent="0.25">
      <c r="B790" s="161" t="s">
        <v>48</v>
      </c>
      <c r="C790" s="28" t="s">
        <v>157</v>
      </c>
      <c r="D790" s="7" t="s">
        <v>75</v>
      </c>
      <c r="E790" s="7" t="s">
        <v>117</v>
      </c>
      <c r="F790" s="37">
        <v>1920202590</v>
      </c>
      <c r="G790" s="7" t="s">
        <v>120</v>
      </c>
      <c r="H790" s="3">
        <v>6</v>
      </c>
    </row>
    <row r="791" spans="2:8" ht="48" thickBot="1" x14ac:dyDescent="0.25">
      <c r="B791" s="174" t="s">
        <v>542</v>
      </c>
      <c r="C791" s="217" t="s">
        <v>157</v>
      </c>
      <c r="D791" s="190" t="s">
        <v>75</v>
      </c>
      <c r="E791" s="190" t="s">
        <v>117</v>
      </c>
      <c r="F791" s="311" t="s">
        <v>670</v>
      </c>
      <c r="G791" s="190" t="s">
        <v>543</v>
      </c>
      <c r="H791" s="189">
        <v>25.353999999999999</v>
      </c>
    </row>
    <row r="792" spans="2:8" ht="126.75" thickBot="1" x14ac:dyDescent="0.25">
      <c r="B792" s="163" t="s">
        <v>64</v>
      </c>
      <c r="C792" s="26" t="s">
        <v>157</v>
      </c>
      <c r="D792" s="8" t="s">
        <v>75</v>
      </c>
      <c r="E792" s="8" t="s">
        <v>117</v>
      </c>
      <c r="F792" s="4">
        <v>1920206590</v>
      </c>
      <c r="G792" s="2"/>
      <c r="H792" s="1">
        <f>SUM(H793:H795)</f>
        <v>14001</v>
      </c>
    </row>
    <row r="793" spans="2:8" ht="48" thickBot="1" x14ac:dyDescent="0.25">
      <c r="B793" s="5" t="s">
        <v>56</v>
      </c>
      <c r="C793" s="28" t="s">
        <v>157</v>
      </c>
      <c r="D793" s="7" t="s">
        <v>75</v>
      </c>
      <c r="E793" s="7" t="s">
        <v>117</v>
      </c>
      <c r="F793" s="3">
        <v>1920206590</v>
      </c>
      <c r="G793" s="3">
        <v>111</v>
      </c>
      <c r="H793" s="3">
        <v>10656</v>
      </c>
    </row>
    <row r="794" spans="2:8" ht="63.75" thickBot="1" x14ac:dyDescent="0.25">
      <c r="B794" s="39" t="s">
        <v>10</v>
      </c>
      <c r="C794" s="28" t="s">
        <v>157</v>
      </c>
      <c r="D794" s="7" t="s">
        <v>75</v>
      </c>
      <c r="E794" s="7" t="s">
        <v>117</v>
      </c>
      <c r="F794" s="3">
        <v>1920206590</v>
      </c>
      <c r="G794" s="3">
        <v>119</v>
      </c>
      <c r="H794" s="3">
        <v>3218</v>
      </c>
    </row>
    <row r="795" spans="2:8" ht="32.25" thickBot="1" x14ac:dyDescent="0.25">
      <c r="B795" s="39" t="s">
        <v>13</v>
      </c>
      <c r="C795" s="28" t="s">
        <v>157</v>
      </c>
      <c r="D795" s="7" t="s">
        <v>75</v>
      </c>
      <c r="E795" s="7" t="s">
        <v>117</v>
      </c>
      <c r="F795" s="3">
        <v>1920206590</v>
      </c>
      <c r="G795" s="3">
        <v>244</v>
      </c>
      <c r="H795" s="3">
        <v>127</v>
      </c>
    </row>
    <row r="796" spans="2:8" ht="79.5" thickBot="1" x14ac:dyDescent="0.25">
      <c r="B796" s="340" t="s">
        <v>576</v>
      </c>
      <c r="C796" s="217" t="s">
        <v>157</v>
      </c>
      <c r="D796" s="190" t="s">
        <v>75</v>
      </c>
      <c r="E796" s="190" t="s">
        <v>117</v>
      </c>
      <c r="F796" s="200" t="s">
        <v>580</v>
      </c>
      <c r="G796" s="189"/>
      <c r="H796" s="189">
        <f>SUM(H797:H798)</f>
        <v>859.31999999999994</v>
      </c>
    </row>
    <row r="797" spans="2:8" ht="48" thickBot="1" x14ac:dyDescent="0.25">
      <c r="B797" s="39" t="s">
        <v>230</v>
      </c>
      <c r="C797" s="28" t="s">
        <v>157</v>
      </c>
      <c r="D797" s="7" t="s">
        <v>75</v>
      </c>
      <c r="E797" s="7" t="s">
        <v>117</v>
      </c>
      <c r="F797" s="204" t="s">
        <v>580</v>
      </c>
      <c r="G797" s="3">
        <v>111</v>
      </c>
      <c r="H797" s="3">
        <v>660</v>
      </c>
    </row>
    <row r="798" spans="2:8" ht="63.75" thickBot="1" x14ac:dyDescent="0.25">
      <c r="B798" s="39" t="s">
        <v>10</v>
      </c>
      <c r="C798" s="28" t="s">
        <v>157</v>
      </c>
      <c r="D798" s="7" t="s">
        <v>75</v>
      </c>
      <c r="E798" s="7" t="s">
        <v>117</v>
      </c>
      <c r="F798" s="204" t="s">
        <v>580</v>
      </c>
      <c r="G798" s="3">
        <v>119</v>
      </c>
      <c r="H798" s="3">
        <v>199.32</v>
      </c>
    </row>
    <row r="799" spans="2:8" ht="79.5" thickBot="1" x14ac:dyDescent="0.25">
      <c r="B799" s="178" t="s">
        <v>578</v>
      </c>
      <c r="C799" s="341" t="s">
        <v>157</v>
      </c>
      <c r="D799" s="341" t="s">
        <v>75</v>
      </c>
      <c r="E799" s="341" t="s">
        <v>117</v>
      </c>
      <c r="F799" s="200" t="s">
        <v>579</v>
      </c>
      <c r="G799" s="342"/>
      <c r="H799" s="342">
        <v>443.28399999999999</v>
      </c>
    </row>
    <row r="800" spans="2:8" ht="32.25" thickBot="1" x14ac:dyDescent="0.25">
      <c r="B800" s="39" t="s">
        <v>13</v>
      </c>
      <c r="C800" s="28" t="s">
        <v>157</v>
      </c>
      <c r="D800" s="7" t="s">
        <v>75</v>
      </c>
      <c r="E800" s="7" t="s">
        <v>117</v>
      </c>
      <c r="F800" s="204" t="s">
        <v>579</v>
      </c>
      <c r="G800" s="3">
        <v>244</v>
      </c>
      <c r="H800" s="343">
        <v>443.28399999999999</v>
      </c>
    </row>
    <row r="801" spans="2:8" ht="26.25" customHeight="1" thickBot="1" x14ac:dyDescent="0.25">
      <c r="B801" s="148" t="s">
        <v>158</v>
      </c>
      <c r="C801" s="146" t="s">
        <v>159</v>
      </c>
      <c r="D801" s="146" t="s">
        <v>75</v>
      </c>
      <c r="E801" s="146" t="s">
        <v>117</v>
      </c>
      <c r="F801" s="146"/>
      <c r="G801" s="146"/>
      <c r="H801" s="310">
        <f>SUM(H802+H808+H809+H813+H816)</f>
        <v>13737.473</v>
      </c>
    </row>
    <row r="802" spans="2:8" ht="16.5" thickBot="1" x14ac:dyDescent="0.25">
      <c r="B802" s="31"/>
      <c r="C802" s="27"/>
      <c r="D802" s="27"/>
      <c r="E802" s="27"/>
      <c r="F802" s="27"/>
      <c r="G802" s="27"/>
      <c r="H802" s="303">
        <f>SUM(H803:H807)</f>
        <v>1111</v>
      </c>
    </row>
    <row r="803" spans="2:8" ht="48" thickBot="1" x14ac:dyDescent="0.25">
      <c r="B803" s="5" t="s">
        <v>56</v>
      </c>
      <c r="C803" s="28" t="s">
        <v>159</v>
      </c>
      <c r="D803" s="7" t="s">
        <v>75</v>
      </c>
      <c r="E803" s="7" t="s">
        <v>117</v>
      </c>
      <c r="F803" s="37">
        <v>1920202590</v>
      </c>
      <c r="G803" s="28" t="s">
        <v>80</v>
      </c>
      <c r="H803" s="149">
        <v>527</v>
      </c>
    </row>
    <row r="804" spans="2:8" ht="63.75" thickBot="1" x14ac:dyDescent="0.25">
      <c r="B804" s="39" t="s">
        <v>10</v>
      </c>
      <c r="C804" s="28" t="s">
        <v>159</v>
      </c>
      <c r="D804" s="7" t="s">
        <v>75</v>
      </c>
      <c r="E804" s="7" t="s">
        <v>117</v>
      </c>
      <c r="F804" s="37">
        <v>1920202590</v>
      </c>
      <c r="G804" s="28" t="s">
        <v>528</v>
      </c>
      <c r="H804" s="149">
        <v>160</v>
      </c>
    </row>
    <row r="805" spans="2:8" ht="32.25" thickBot="1" x14ac:dyDescent="0.25">
      <c r="B805" s="39" t="s">
        <v>13</v>
      </c>
      <c r="C805" s="28" t="s">
        <v>159</v>
      </c>
      <c r="D805" s="7" t="s">
        <v>75</v>
      </c>
      <c r="E805" s="7" t="s">
        <v>117</v>
      </c>
      <c r="F805" s="37">
        <v>1920202590</v>
      </c>
      <c r="G805" s="7" t="s">
        <v>121</v>
      </c>
      <c r="H805" s="3">
        <v>174</v>
      </c>
    </row>
    <row r="806" spans="2:8" ht="16.5" thickBot="1" x14ac:dyDescent="0.25">
      <c r="B806" s="39" t="s">
        <v>562</v>
      </c>
      <c r="C806" s="28" t="s">
        <v>159</v>
      </c>
      <c r="D806" s="7" t="s">
        <v>75</v>
      </c>
      <c r="E806" s="7" t="s">
        <v>117</v>
      </c>
      <c r="F806" s="37">
        <v>1920202590</v>
      </c>
      <c r="G806" s="7" t="s">
        <v>547</v>
      </c>
      <c r="H806" s="3">
        <v>250</v>
      </c>
    </row>
    <row r="807" spans="2:8" ht="16.5" thickBot="1" x14ac:dyDescent="0.25">
      <c r="B807" s="161" t="s">
        <v>48</v>
      </c>
      <c r="C807" s="28" t="s">
        <v>159</v>
      </c>
      <c r="D807" s="7" t="s">
        <v>75</v>
      </c>
      <c r="E807" s="7" t="s">
        <v>117</v>
      </c>
      <c r="F807" s="37">
        <v>1920202590</v>
      </c>
      <c r="G807" s="7" t="s">
        <v>120</v>
      </c>
      <c r="H807" s="3"/>
    </row>
    <row r="808" spans="2:8" ht="48" thickBot="1" x14ac:dyDescent="0.25">
      <c r="B808" s="174" t="s">
        <v>542</v>
      </c>
      <c r="C808" s="217" t="s">
        <v>159</v>
      </c>
      <c r="D808" s="190" t="s">
        <v>75</v>
      </c>
      <c r="E808" s="190" t="s">
        <v>117</v>
      </c>
      <c r="F808" s="311" t="s">
        <v>670</v>
      </c>
      <c r="G808" s="190" t="s">
        <v>543</v>
      </c>
      <c r="H808" s="189">
        <v>76.061000000000007</v>
      </c>
    </row>
    <row r="809" spans="2:8" ht="126.75" thickBot="1" x14ac:dyDescent="0.25">
      <c r="B809" s="163" t="s">
        <v>64</v>
      </c>
      <c r="C809" s="26" t="s">
        <v>159</v>
      </c>
      <c r="D809" s="8" t="s">
        <v>75</v>
      </c>
      <c r="E809" s="8" t="s">
        <v>117</v>
      </c>
      <c r="F809" s="4">
        <v>1920206590</v>
      </c>
      <c r="G809" s="2"/>
      <c r="H809" s="1">
        <f>SUM(H810:H812)</f>
        <v>11605</v>
      </c>
    </row>
    <row r="810" spans="2:8" ht="48" thickBot="1" x14ac:dyDescent="0.25">
      <c r="B810" s="5" t="s">
        <v>56</v>
      </c>
      <c r="C810" s="28" t="s">
        <v>159</v>
      </c>
      <c r="D810" s="7" t="s">
        <v>75</v>
      </c>
      <c r="E810" s="7" t="s">
        <v>117</v>
      </c>
      <c r="F810" s="3">
        <v>1920206590</v>
      </c>
      <c r="G810" s="3">
        <v>111</v>
      </c>
      <c r="H810" s="3">
        <v>8856</v>
      </c>
    </row>
    <row r="811" spans="2:8" ht="63.75" thickBot="1" x14ac:dyDescent="0.25">
      <c r="B811" s="39" t="s">
        <v>10</v>
      </c>
      <c r="C811" s="28" t="s">
        <v>159</v>
      </c>
      <c r="D811" s="7" t="s">
        <v>75</v>
      </c>
      <c r="E811" s="7" t="s">
        <v>117</v>
      </c>
      <c r="F811" s="3">
        <v>1920206590</v>
      </c>
      <c r="G811" s="3">
        <v>119</v>
      </c>
      <c r="H811" s="3">
        <v>2674</v>
      </c>
    </row>
    <row r="812" spans="2:8" ht="32.25" thickBot="1" x14ac:dyDescent="0.25">
      <c r="B812" s="39" t="s">
        <v>13</v>
      </c>
      <c r="C812" s="28" t="s">
        <v>159</v>
      </c>
      <c r="D812" s="7" t="s">
        <v>75</v>
      </c>
      <c r="E812" s="7" t="s">
        <v>117</v>
      </c>
      <c r="F812" s="3">
        <v>1920206590</v>
      </c>
      <c r="G812" s="3">
        <v>244</v>
      </c>
      <c r="H812" s="3">
        <v>75</v>
      </c>
    </row>
    <row r="813" spans="2:8" ht="79.5" thickBot="1" x14ac:dyDescent="0.25">
      <c r="B813" s="340" t="s">
        <v>576</v>
      </c>
      <c r="C813" s="217" t="s">
        <v>159</v>
      </c>
      <c r="D813" s="190" t="s">
        <v>75</v>
      </c>
      <c r="E813" s="190" t="s">
        <v>117</v>
      </c>
      <c r="F813" s="200" t="s">
        <v>580</v>
      </c>
      <c r="G813" s="189"/>
      <c r="H813" s="189">
        <f>SUM(H814:H815)</f>
        <v>703.08</v>
      </c>
    </row>
    <row r="814" spans="2:8" ht="48" thickBot="1" x14ac:dyDescent="0.25">
      <c r="B814" s="39" t="s">
        <v>230</v>
      </c>
      <c r="C814" s="28" t="s">
        <v>159</v>
      </c>
      <c r="D814" s="7" t="s">
        <v>75</v>
      </c>
      <c r="E814" s="7" t="s">
        <v>117</v>
      </c>
      <c r="F814" s="204" t="s">
        <v>580</v>
      </c>
      <c r="G814" s="3">
        <v>111</v>
      </c>
      <c r="H814" s="3">
        <v>540</v>
      </c>
    </row>
    <row r="815" spans="2:8" ht="63.75" thickBot="1" x14ac:dyDescent="0.25">
      <c r="B815" s="39" t="s">
        <v>10</v>
      </c>
      <c r="C815" s="28" t="s">
        <v>159</v>
      </c>
      <c r="D815" s="7" t="s">
        <v>75</v>
      </c>
      <c r="E815" s="7" t="s">
        <v>117</v>
      </c>
      <c r="F815" s="204" t="s">
        <v>580</v>
      </c>
      <c r="G815" s="3">
        <v>119</v>
      </c>
      <c r="H815" s="3">
        <v>163.08000000000001</v>
      </c>
    </row>
    <row r="816" spans="2:8" ht="79.5" thickBot="1" x14ac:dyDescent="0.25">
      <c r="B816" s="178" t="s">
        <v>578</v>
      </c>
      <c r="C816" s="341" t="s">
        <v>159</v>
      </c>
      <c r="D816" s="341" t="s">
        <v>75</v>
      </c>
      <c r="E816" s="341" t="s">
        <v>117</v>
      </c>
      <c r="F816" s="200" t="s">
        <v>579</v>
      </c>
      <c r="G816" s="342"/>
      <c r="H816" s="342">
        <v>242.33199999999999</v>
      </c>
    </row>
    <row r="817" spans="2:8" ht="32.25" thickBot="1" x14ac:dyDescent="0.25">
      <c r="B817" s="39" t="s">
        <v>13</v>
      </c>
      <c r="C817" s="28" t="s">
        <v>159</v>
      </c>
      <c r="D817" s="7" t="s">
        <v>75</v>
      </c>
      <c r="E817" s="7" t="s">
        <v>117</v>
      </c>
      <c r="F817" s="204" t="s">
        <v>579</v>
      </c>
      <c r="G817" s="3">
        <v>244</v>
      </c>
      <c r="H817" s="343">
        <v>242.33199999999999</v>
      </c>
    </row>
    <row r="818" spans="2:8" ht="16.5" thickBot="1" x14ac:dyDescent="0.25">
      <c r="B818" s="148" t="s">
        <v>160</v>
      </c>
      <c r="C818" s="146" t="s">
        <v>161</v>
      </c>
      <c r="D818" s="146" t="s">
        <v>75</v>
      </c>
      <c r="E818" s="146" t="s">
        <v>117</v>
      </c>
      <c r="F818" s="146"/>
      <c r="G818" s="146"/>
      <c r="H818" s="310">
        <f>SUM(H819+H826+H830+H836+H833+H825)</f>
        <v>16448.216</v>
      </c>
    </row>
    <row r="819" spans="2:8" ht="16.5" thickBot="1" x14ac:dyDescent="0.25">
      <c r="B819" s="31"/>
      <c r="C819" s="26" t="s">
        <v>161</v>
      </c>
      <c r="D819" s="15" t="s">
        <v>75</v>
      </c>
      <c r="E819" s="15" t="s">
        <v>117</v>
      </c>
      <c r="F819" s="32">
        <v>1920202590</v>
      </c>
      <c r="G819" s="27"/>
      <c r="H819" s="303">
        <f>SUM(H820:H824)</f>
        <v>1430.3</v>
      </c>
    </row>
    <row r="820" spans="2:8" ht="48" thickBot="1" x14ac:dyDescent="0.25">
      <c r="B820" s="5" t="s">
        <v>56</v>
      </c>
      <c r="C820" s="28" t="s">
        <v>161</v>
      </c>
      <c r="D820" s="7" t="s">
        <v>75</v>
      </c>
      <c r="E820" s="7" t="s">
        <v>117</v>
      </c>
      <c r="F820" s="37">
        <v>1920202590</v>
      </c>
      <c r="G820" s="28" t="s">
        <v>80</v>
      </c>
      <c r="H820" s="149">
        <v>642</v>
      </c>
    </row>
    <row r="821" spans="2:8" ht="63.75" thickBot="1" x14ac:dyDescent="0.25">
      <c r="B821" s="39" t="s">
        <v>10</v>
      </c>
      <c r="C821" s="28" t="s">
        <v>161</v>
      </c>
      <c r="D821" s="7" t="s">
        <v>75</v>
      </c>
      <c r="E821" s="7" t="s">
        <v>117</v>
      </c>
      <c r="F821" s="37">
        <v>1920202590</v>
      </c>
      <c r="G821" s="7" t="s">
        <v>528</v>
      </c>
      <c r="H821" s="3">
        <v>194</v>
      </c>
    </row>
    <row r="822" spans="2:8" ht="32.25" thickBot="1" x14ac:dyDescent="0.25">
      <c r="B822" s="39" t="s">
        <v>13</v>
      </c>
      <c r="C822" s="28" t="s">
        <v>161</v>
      </c>
      <c r="D822" s="7" t="s">
        <v>75</v>
      </c>
      <c r="E822" s="7" t="s">
        <v>117</v>
      </c>
      <c r="F822" s="37">
        <v>1920202590</v>
      </c>
      <c r="G822" s="7" t="s">
        <v>121</v>
      </c>
      <c r="H822" s="3">
        <v>235</v>
      </c>
    </row>
    <row r="823" spans="2:8" ht="16.5" thickBot="1" x14ac:dyDescent="0.25">
      <c r="B823" s="39" t="s">
        <v>562</v>
      </c>
      <c r="C823" s="28" t="s">
        <v>161</v>
      </c>
      <c r="D823" s="7" t="s">
        <v>75</v>
      </c>
      <c r="E823" s="7" t="s">
        <v>117</v>
      </c>
      <c r="F823" s="37">
        <v>1920202590</v>
      </c>
      <c r="G823" s="7" t="s">
        <v>547</v>
      </c>
      <c r="H823" s="3">
        <v>350</v>
      </c>
    </row>
    <row r="824" spans="2:8" ht="16.5" thickBot="1" x14ac:dyDescent="0.25">
      <c r="B824" s="161" t="s">
        <v>48</v>
      </c>
      <c r="C824" s="28" t="s">
        <v>161</v>
      </c>
      <c r="D824" s="7" t="s">
        <v>75</v>
      </c>
      <c r="E824" s="7" t="s">
        <v>117</v>
      </c>
      <c r="F824" s="37">
        <v>1920202590</v>
      </c>
      <c r="G824" s="7" t="s">
        <v>120</v>
      </c>
      <c r="H824" s="3">
        <v>9.3000000000000007</v>
      </c>
    </row>
    <row r="825" spans="2:8" ht="48" thickBot="1" x14ac:dyDescent="0.25">
      <c r="B825" s="174" t="s">
        <v>542</v>
      </c>
      <c r="C825" s="217" t="s">
        <v>161</v>
      </c>
      <c r="D825" s="190" t="s">
        <v>75</v>
      </c>
      <c r="E825" s="190" t="s">
        <v>117</v>
      </c>
      <c r="F825" s="311" t="s">
        <v>670</v>
      </c>
      <c r="G825" s="190" t="s">
        <v>543</v>
      </c>
      <c r="H825" s="189">
        <v>25.353999999999999</v>
      </c>
    </row>
    <row r="826" spans="2:8" ht="126.75" thickBot="1" x14ac:dyDescent="0.25">
      <c r="B826" s="163" t="s">
        <v>64</v>
      </c>
      <c r="C826" s="26" t="s">
        <v>161</v>
      </c>
      <c r="D826" s="8" t="s">
        <v>75</v>
      </c>
      <c r="E826" s="8" t="s">
        <v>117</v>
      </c>
      <c r="F826" s="4">
        <v>1920206590</v>
      </c>
      <c r="G826" s="2"/>
      <c r="H826" s="1">
        <f>SUM(H827:H829)</f>
        <v>13362</v>
      </c>
    </row>
    <row r="827" spans="2:8" ht="48" thickBot="1" x14ac:dyDescent="0.25">
      <c r="B827" s="5" t="s">
        <v>56</v>
      </c>
      <c r="C827" s="28" t="s">
        <v>161</v>
      </c>
      <c r="D827" s="7" t="s">
        <v>75</v>
      </c>
      <c r="E827" s="7" t="s">
        <v>117</v>
      </c>
      <c r="F827" s="3">
        <v>1920206590</v>
      </c>
      <c r="G827" s="3">
        <v>111</v>
      </c>
      <c r="H827" s="3">
        <v>10140</v>
      </c>
    </row>
    <row r="828" spans="2:8" ht="63.75" thickBot="1" x14ac:dyDescent="0.25">
      <c r="B828" s="39" t="s">
        <v>10</v>
      </c>
      <c r="C828" s="28" t="s">
        <v>161</v>
      </c>
      <c r="D828" s="7" t="s">
        <v>75</v>
      </c>
      <c r="E828" s="7" t="s">
        <v>117</v>
      </c>
      <c r="F828" s="3">
        <v>1920206590</v>
      </c>
      <c r="G828" s="3">
        <v>119</v>
      </c>
      <c r="H828" s="3">
        <v>3062</v>
      </c>
    </row>
    <row r="829" spans="2:8" ht="32.25" thickBot="1" x14ac:dyDescent="0.25">
      <c r="B829" s="39" t="s">
        <v>13</v>
      </c>
      <c r="C829" s="28" t="s">
        <v>161</v>
      </c>
      <c r="D829" s="7" t="s">
        <v>75</v>
      </c>
      <c r="E829" s="7" t="s">
        <v>117</v>
      </c>
      <c r="F829" s="3">
        <v>1920206590</v>
      </c>
      <c r="G829" s="3">
        <v>244</v>
      </c>
      <c r="H829" s="3">
        <v>160</v>
      </c>
    </row>
    <row r="830" spans="2:8" ht="79.5" thickBot="1" x14ac:dyDescent="0.25">
      <c r="B830" s="340" t="s">
        <v>576</v>
      </c>
      <c r="C830" s="217" t="s">
        <v>161</v>
      </c>
      <c r="D830" s="190" t="s">
        <v>75</v>
      </c>
      <c r="E830" s="190" t="s">
        <v>117</v>
      </c>
      <c r="F830" s="200" t="s">
        <v>580</v>
      </c>
      <c r="G830" s="189"/>
      <c r="H830" s="189">
        <f>SUM(H831:H832)</f>
        <v>859.31999999999994</v>
      </c>
    </row>
    <row r="831" spans="2:8" ht="48" thickBot="1" x14ac:dyDescent="0.25">
      <c r="B831" s="39" t="s">
        <v>230</v>
      </c>
      <c r="C831" s="28" t="s">
        <v>161</v>
      </c>
      <c r="D831" s="7" t="s">
        <v>75</v>
      </c>
      <c r="E831" s="7" t="s">
        <v>117</v>
      </c>
      <c r="F831" s="204" t="s">
        <v>580</v>
      </c>
      <c r="G831" s="3">
        <v>111</v>
      </c>
      <c r="H831" s="3">
        <v>660</v>
      </c>
    </row>
    <row r="832" spans="2:8" ht="63.75" thickBot="1" x14ac:dyDescent="0.25">
      <c r="B832" s="39" t="s">
        <v>10</v>
      </c>
      <c r="C832" s="28" t="s">
        <v>161</v>
      </c>
      <c r="D832" s="7" t="s">
        <v>75</v>
      </c>
      <c r="E832" s="7" t="s">
        <v>117</v>
      </c>
      <c r="F832" s="204" t="s">
        <v>580</v>
      </c>
      <c r="G832" s="3">
        <v>119</v>
      </c>
      <c r="H832" s="3">
        <v>199.32</v>
      </c>
    </row>
    <row r="833" spans="2:8" ht="48" thickBot="1" x14ac:dyDescent="0.3">
      <c r="B833" s="359" t="s">
        <v>613</v>
      </c>
      <c r="C833" s="217" t="s">
        <v>161</v>
      </c>
      <c r="D833" s="190" t="s">
        <v>75</v>
      </c>
      <c r="E833" s="190" t="s">
        <v>117</v>
      </c>
      <c r="F833" s="240" t="s">
        <v>624</v>
      </c>
      <c r="G833" s="189"/>
      <c r="H833" s="189">
        <f>SUM(H834:H835)</f>
        <v>100.39999999999999</v>
      </c>
    </row>
    <row r="834" spans="2:8" ht="48" thickBot="1" x14ac:dyDescent="0.25">
      <c r="B834" s="39" t="s">
        <v>230</v>
      </c>
      <c r="C834" s="28" t="s">
        <v>161</v>
      </c>
      <c r="D834" s="7" t="s">
        <v>75</v>
      </c>
      <c r="E834" s="7" t="s">
        <v>117</v>
      </c>
      <c r="F834" s="360" t="s">
        <v>643</v>
      </c>
      <c r="G834" s="3">
        <v>111</v>
      </c>
      <c r="H834" s="3">
        <v>77.099999999999994</v>
      </c>
    </row>
    <row r="835" spans="2:8" ht="63.75" thickBot="1" x14ac:dyDescent="0.25">
      <c r="B835" s="39" t="s">
        <v>10</v>
      </c>
      <c r="C835" s="28" t="s">
        <v>161</v>
      </c>
      <c r="D835" s="7" t="s">
        <v>75</v>
      </c>
      <c r="E835" s="7" t="s">
        <v>117</v>
      </c>
      <c r="F835" s="360" t="s">
        <v>643</v>
      </c>
      <c r="G835" s="3">
        <v>119</v>
      </c>
      <c r="H835" s="3">
        <v>23.3</v>
      </c>
    </row>
    <row r="836" spans="2:8" ht="79.5" thickBot="1" x14ac:dyDescent="0.25">
      <c r="B836" s="178" t="s">
        <v>578</v>
      </c>
      <c r="C836" s="341" t="s">
        <v>161</v>
      </c>
      <c r="D836" s="341" t="s">
        <v>75</v>
      </c>
      <c r="E836" s="341" t="s">
        <v>117</v>
      </c>
      <c r="F836" s="200" t="s">
        <v>579</v>
      </c>
      <c r="G836" s="342"/>
      <c r="H836" s="342">
        <v>670.84199999999998</v>
      </c>
    </row>
    <row r="837" spans="2:8" ht="32.25" thickBot="1" x14ac:dyDescent="0.25">
      <c r="B837" s="39" t="s">
        <v>13</v>
      </c>
      <c r="C837" s="28" t="s">
        <v>161</v>
      </c>
      <c r="D837" s="7" t="s">
        <v>75</v>
      </c>
      <c r="E837" s="7" t="s">
        <v>117</v>
      </c>
      <c r="F837" s="204" t="s">
        <v>579</v>
      </c>
      <c r="G837" s="3">
        <v>244</v>
      </c>
      <c r="H837" s="343">
        <v>670.84199999999998</v>
      </c>
    </row>
    <row r="838" spans="2:8" ht="16.5" thickBot="1" x14ac:dyDescent="0.25">
      <c r="B838" s="148" t="s">
        <v>162</v>
      </c>
      <c r="C838" s="146" t="s">
        <v>164</v>
      </c>
      <c r="D838" s="146" t="s">
        <v>75</v>
      </c>
      <c r="E838" s="146" t="s">
        <v>117</v>
      </c>
      <c r="F838" s="146"/>
      <c r="G838" s="146"/>
      <c r="H838" s="310">
        <f>SUM(H852+H845+H839+H849)</f>
        <v>15492.592000000001</v>
      </c>
    </row>
    <row r="839" spans="2:8" ht="16.5" thickBot="1" x14ac:dyDescent="0.25">
      <c r="B839" s="31"/>
      <c r="C839" s="26" t="s">
        <v>164</v>
      </c>
      <c r="D839" s="15" t="s">
        <v>75</v>
      </c>
      <c r="E839" s="15" t="s">
        <v>117</v>
      </c>
      <c r="F839" s="32">
        <v>1920202590</v>
      </c>
      <c r="G839" s="27"/>
      <c r="H839" s="303">
        <f>SUM(H840:H844)</f>
        <v>1177</v>
      </c>
    </row>
    <row r="840" spans="2:8" ht="48" thickBot="1" x14ac:dyDescent="0.25">
      <c r="B840" s="5" t="s">
        <v>56</v>
      </c>
      <c r="C840" s="28" t="s">
        <v>164</v>
      </c>
      <c r="D840" s="7" t="s">
        <v>75</v>
      </c>
      <c r="E840" s="7" t="s">
        <v>117</v>
      </c>
      <c r="F840" s="37">
        <v>1920202590</v>
      </c>
      <c r="G840" s="28" t="s">
        <v>80</v>
      </c>
      <c r="H840" s="149">
        <v>599</v>
      </c>
    </row>
    <row r="841" spans="2:8" ht="63.75" thickBot="1" x14ac:dyDescent="0.25">
      <c r="B841" s="39" t="s">
        <v>10</v>
      </c>
      <c r="C841" s="28" t="s">
        <v>164</v>
      </c>
      <c r="D841" s="7" t="s">
        <v>75</v>
      </c>
      <c r="E841" s="7" t="s">
        <v>117</v>
      </c>
      <c r="F841" s="37">
        <v>1920202590</v>
      </c>
      <c r="G841" s="28" t="s">
        <v>528</v>
      </c>
      <c r="H841" s="149">
        <v>181</v>
      </c>
    </row>
    <row r="842" spans="2:8" ht="32.25" thickBot="1" x14ac:dyDescent="0.25">
      <c r="B842" s="39" t="s">
        <v>13</v>
      </c>
      <c r="C842" s="28" t="s">
        <v>164</v>
      </c>
      <c r="D842" s="7" t="s">
        <v>75</v>
      </c>
      <c r="E842" s="7" t="s">
        <v>117</v>
      </c>
      <c r="F842" s="37">
        <v>1920202590</v>
      </c>
      <c r="G842" s="7" t="s">
        <v>121</v>
      </c>
      <c r="H842" s="3">
        <v>167</v>
      </c>
    </row>
    <row r="843" spans="2:8" ht="16.5" thickBot="1" x14ac:dyDescent="0.25">
      <c r="B843" s="39" t="s">
        <v>562</v>
      </c>
      <c r="C843" s="28" t="s">
        <v>164</v>
      </c>
      <c r="D843" s="7" t="s">
        <v>75</v>
      </c>
      <c r="E843" s="7" t="s">
        <v>117</v>
      </c>
      <c r="F843" s="37">
        <v>1920202590</v>
      </c>
      <c r="G843" s="7" t="s">
        <v>547</v>
      </c>
      <c r="H843" s="3">
        <v>230</v>
      </c>
    </row>
    <row r="844" spans="2:8" ht="16.5" thickBot="1" x14ac:dyDescent="0.25">
      <c r="B844" s="161" t="s">
        <v>48</v>
      </c>
      <c r="C844" s="28" t="s">
        <v>164</v>
      </c>
      <c r="D844" s="7" t="s">
        <v>75</v>
      </c>
      <c r="E844" s="7" t="s">
        <v>117</v>
      </c>
      <c r="F844" s="37">
        <v>1920202590</v>
      </c>
      <c r="G844" s="7" t="s">
        <v>120</v>
      </c>
      <c r="H844" s="3"/>
    </row>
    <row r="845" spans="2:8" ht="126.75" thickBot="1" x14ac:dyDescent="0.25">
      <c r="B845" s="163" t="s">
        <v>64</v>
      </c>
      <c r="C845" s="26" t="s">
        <v>164</v>
      </c>
      <c r="D845" s="8" t="s">
        <v>75</v>
      </c>
      <c r="E845" s="8" t="s">
        <v>117</v>
      </c>
      <c r="F845" s="4">
        <v>1920206590</v>
      </c>
      <c r="G845" s="2"/>
      <c r="H845" s="1">
        <f>SUM(H846:H848)</f>
        <v>12874</v>
      </c>
    </row>
    <row r="846" spans="2:8" ht="48" thickBot="1" x14ac:dyDescent="0.25">
      <c r="B846" s="5" t="s">
        <v>56</v>
      </c>
      <c r="C846" s="28" t="s">
        <v>164</v>
      </c>
      <c r="D846" s="7" t="s">
        <v>75</v>
      </c>
      <c r="E846" s="7" t="s">
        <v>117</v>
      </c>
      <c r="F846" s="3">
        <v>1920206590</v>
      </c>
      <c r="G846" s="3">
        <v>111</v>
      </c>
      <c r="H846" s="3">
        <v>9768</v>
      </c>
    </row>
    <row r="847" spans="2:8" ht="63.75" thickBot="1" x14ac:dyDescent="0.25">
      <c r="B847" s="39" t="s">
        <v>10</v>
      </c>
      <c r="C847" s="28" t="s">
        <v>164</v>
      </c>
      <c r="D847" s="7" t="s">
        <v>75</v>
      </c>
      <c r="E847" s="7" t="s">
        <v>117</v>
      </c>
      <c r="F847" s="3">
        <v>1920206590</v>
      </c>
      <c r="G847" s="3">
        <v>119</v>
      </c>
      <c r="H847" s="3">
        <v>2950</v>
      </c>
    </row>
    <row r="848" spans="2:8" ht="32.25" thickBot="1" x14ac:dyDescent="0.25">
      <c r="B848" s="39" t="s">
        <v>13</v>
      </c>
      <c r="C848" s="28" t="s">
        <v>164</v>
      </c>
      <c r="D848" s="7" t="s">
        <v>75</v>
      </c>
      <c r="E848" s="7" t="s">
        <v>117</v>
      </c>
      <c r="F848" s="3">
        <v>1920206590</v>
      </c>
      <c r="G848" s="3">
        <v>244</v>
      </c>
      <c r="H848" s="3">
        <v>156</v>
      </c>
    </row>
    <row r="849" spans="2:8" ht="79.5" thickBot="1" x14ac:dyDescent="0.25">
      <c r="B849" s="340" t="s">
        <v>576</v>
      </c>
      <c r="C849" s="217" t="s">
        <v>164</v>
      </c>
      <c r="D849" s="190" t="s">
        <v>75</v>
      </c>
      <c r="E849" s="190" t="s">
        <v>117</v>
      </c>
      <c r="F849" s="200" t="s">
        <v>580</v>
      </c>
      <c r="G849" s="189"/>
      <c r="H849" s="189">
        <f>SUM(H850:H851)</f>
        <v>859.31999999999994</v>
      </c>
    </row>
    <row r="850" spans="2:8" ht="48" thickBot="1" x14ac:dyDescent="0.25">
      <c r="B850" s="39" t="s">
        <v>230</v>
      </c>
      <c r="C850" s="28" t="s">
        <v>164</v>
      </c>
      <c r="D850" s="7" t="s">
        <v>75</v>
      </c>
      <c r="E850" s="7" t="s">
        <v>117</v>
      </c>
      <c r="F850" s="204" t="s">
        <v>580</v>
      </c>
      <c r="G850" s="3">
        <v>111</v>
      </c>
      <c r="H850" s="3">
        <v>660</v>
      </c>
    </row>
    <row r="851" spans="2:8" ht="63.75" thickBot="1" x14ac:dyDescent="0.25">
      <c r="B851" s="39" t="s">
        <v>10</v>
      </c>
      <c r="C851" s="28" t="s">
        <v>164</v>
      </c>
      <c r="D851" s="7" t="s">
        <v>75</v>
      </c>
      <c r="E851" s="7" t="s">
        <v>117</v>
      </c>
      <c r="F851" s="204" t="s">
        <v>580</v>
      </c>
      <c r="G851" s="3">
        <v>119</v>
      </c>
      <c r="H851" s="3">
        <v>199.32</v>
      </c>
    </row>
    <row r="852" spans="2:8" ht="79.5" thickBot="1" x14ac:dyDescent="0.25">
      <c r="B852" s="178" t="s">
        <v>578</v>
      </c>
      <c r="C852" s="341" t="s">
        <v>164</v>
      </c>
      <c r="D852" s="341" t="s">
        <v>75</v>
      </c>
      <c r="E852" s="341" t="s">
        <v>117</v>
      </c>
      <c r="F852" s="200" t="s">
        <v>579</v>
      </c>
      <c r="G852" s="342"/>
      <c r="H852" s="342">
        <v>582.27200000000005</v>
      </c>
    </row>
    <row r="853" spans="2:8" ht="32.25" thickBot="1" x14ac:dyDescent="0.25">
      <c r="B853" s="39" t="s">
        <v>13</v>
      </c>
      <c r="C853" s="28" t="s">
        <v>164</v>
      </c>
      <c r="D853" s="7" t="s">
        <v>75</v>
      </c>
      <c r="E853" s="7" t="s">
        <v>117</v>
      </c>
      <c r="F853" s="204" t="s">
        <v>579</v>
      </c>
      <c r="G853" s="3">
        <v>244</v>
      </c>
      <c r="H853" s="343">
        <v>582.27200000000005</v>
      </c>
    </row>
    <row r="854" spans="2:8" ht="32.25" thickBot="1" x14ac:dyDescent="0.25">
      <c r="B854" s="23" t="s">
        <v>66</v>
      </c>
      <c r="C854" s="29" t="s">
        <v>178</v>
      </c>
      <c r="D854" s="24" t="s">
        <v>75</v>
      </c>
      <c r="E854" s="24" t="s">
        <v>111</v>
      </c>
      <c r="F854" s="30">
        <v>1930606590</v>
      </c>
      <c r="G854" s="30"/>
      <c r="H854" s="25">
        <f>SUM(H856:H860)</f>
        <v>8580</v>
      </c>
    </row>
    <row r="855" spans="2:8" ht="16.5" thickBot="1" x14ac:dyDescent="0.25">
      <c r="B855" s="218" t="s">
        <v>169</v>
      </c>
      <c r="C855" s="219" t="s">
        <v>168</v>
      </c>
      <c r="D855" s="219" t="s">
        <v>75</v>
      </c>
      <c r="E855" s="219" t="s">
        <v>111</v>
      </c>
      <c r="F855" s="220"/>
      <c r="G855" s="220"/>
      <c r="H855" s="221">
        <f>SUM(H856:H860)</f>
        <v>8580</v>
      </c>
    </row>
    <row r="856" spans="2:8" ht="48" thickBot="1" x14ac:dyDescent="0.25">
      <c r="B856" s="5" t="s">
        <v>56</v>
      </c>
      <c r="C856" s="28" t="s">
        <v>168</v>
      </c>
      <c r="D856" s="7" t="s">
        <v>75</v>
      </c>
      <c r="E856" s="7" t="s">
        <v>111</v>
      </c>
      <c r="F856" s="3">
        <v>1930606590</v>
      </c>
      <c r="G856" s="3">
        <v>111</v>
      </c>
      <c r="H856" s="3">
        <v>6292</v>
      </c>
    </row>
    <row r="857" spans="2:8" ht="63.75" thickBot="1" x14ac:dyDescent="0.25">
      <c r="B857" s="39" t="s">
        <v>10</v>
      </c>
      <c r="C857" s="28" t="s">
        <v>168</v>
      </c>
      <c r="D857" s="7" t="s">
        <v>75</v>
      </c>
      <c r="E857" s="7" t="s">
        <v>111</v>
      </c>
      <c r="F857" s="3">
        <v>1930606590</v>
      </c>
      <c r="G857" s="3">
        <v>119</v>
      </c>
      <c r="H857" s="3">
        <v>1900</v>
      </c>
    </row>
    <row r="858" spans="2:8" ht="32.25" thickBot="1" x14ac:dyDescent="0.25">
      <c r="B858" s="39" t="s">
        <v>13</v>
      </c>
      <c r="C858" s="28" t="s">
        <v>168</v>
      </c>
      <c r="D858" s="7" t="s">
        <v>75</v>
      </c>
      <c r="E858" s="7" t="s">
        <v>111</v>
      </c>
      <c r="F858" s="3">
        <v>1930606590</v>
      </c>
      <c r="G858" s="3">
        <v>244</v>
      </c>
      <c r="H858" s="3">
        <v>227</v>
      </c>
    </row>
    <row r="859" spans="2:8" ht="16.5" thickBot="1" x14ac:dyDescent="0.25">
      <c r="B859" s="39" t="s">
        <v>562</v>
      </c>
      <c r="C859" s="28" t="s">
        <v>168</v>
      </c>
      <c r="D859" s="7" t="s">
        <v>75</v>
      </c>
      <c r="E859" s="7" t="s">
        <v>111</v>
      </c>
      <c r="F859" s="3">
        <v>1930606590</v>
      </c>
      <c r="G859" s="3">
        <v>247</v>
      </c>
      <c r="H859" s="3">
        <v>156</v>
      </c>
    </row>
    <row r="860" spans="2:8" ht="16.5" thickBot="1" x14ac:dyDescent="0.25">
      <c r="B860" s="161" t="s">
        <v>48</v>
      </c>
      <c r="C860" s="28" t="s">
        <v>168</v>
      </c>
      <c r="D860" s="7" t="s">
        <v>75</v>
      </c>
      <c r="E860" s="7" t="s">
        <v>111</v>
      </c>
      <c r="F860" s="3">
        <v>1930606590</v>
      </c>
      <c r="G860" s="3">
        <v>850</v>
      </c>
      <c r="H860" s="3">
        <v>5</v>
      </c>
    </row>
    <row r="861" spans="2:8" ht="16.5" thickBot="1" x14ac:dyDescent="0.25">
      <c r="B861" s="140" t="s">
        <v>28</v>
      </c>
      <c r="C861" s="143">
        <v>101</v>
      </c>
      <c r="D861" s="141" t="s">
        <v>75</v>
      </c>
      <c r="E861" s="141" t="s">
        <v>112</v>
      </c>
      <c r="F861" s="150"/>
      <c r="G861" s="150"/>
      <c r="H861" s="143">
        <f>SUM(H863:H867)</f>
        <v>8497</v>
      </c>
    </row>
    <row r="862" spans="2:8" ht="16.5" thickBot="1" x14ac:dyDescent="0.25">
      <c r="B862" s="140" t="s">
        <v>171</v>
      </c>
      <c r="C862" s="143">
        <v>101</v>
      </c>
      <c r="D862" s="141" t="s">
        <v>75</v>
      </c>
      <c r="E862" s="141" t="s">
        <v>112</v>
      </c>
      <c r="F862" s="143">
        <v>1921110590</v>
      </c>
      <c r="G862" s="150"/>
      <c r="H862" s="143">
        <f>SUM(H863:H867)</f>
        <v>8497</v>
      </c>
    </row>
    <row r="863" spans="2:8" ht="48" thickBot="1" x14ac:dyDescent="0.25">
      <c r="B863" s="5" t="s">
        <v>56</v>
      </c>
      <c r="C863" s="3">
        <v>101</v>
      </c>
      <c r="D863" s="7" t="s">
        <v>75</v>
      </c>
      <c r="E863" s="7" t="s">
        <v>112</v>
      </c>
      <c r="F863" s="3">
        <v>1921110590</v>
      </c>
      <c r="G863" s="3">
        <v>111</v>
      </c>
      <c r="H863" s="3">
        <v>5900</v>
      </c>
    </row>
    <row r="864" spans="2:8" ht="63.75" thickBot="1" x14ac:dyDescent="0.25">
      <c r="B864" s="39" t="s">
        <v>10</v>
      </c>
      <c r="C864" s="3">
        <v>101</v>
      </c>
      <c r="D864" s="7" t="s">
        <v>75</v>
      </c>
      <c r="E864" s="7" t="s">
        <v>112</v>
      </c>
      <c r="F864" s="3">
        <v>1921110590</v>
      </c>
      <c r="G864" s="3">
        <v>119</v>
      </c>
      <c r="H864" s="3">
        <v>1782</v>
      </c>
    </row>
    <row r="865" spans="2:8" ht="32.25" thickBot="1" x14ac:dyDescent="0.25">
      <c r="B865" s="39" t="s">
        <v>13</v>
      </c>
      <c r="C865" s="3">
        <v>101</v>
      </c>
      <c r="D865" s="7" t="s">
        <v>75</v>
      </c>
      <c r="E865" s="7" t="s">
        <v>112</v>
      </c>
      <c r="F865" s="3">
        <v>1921110590</v>
      </c>
      <c r="G865" s="3">
        <v>244</v>
      </c>
      <c r="H865" s="3">
        <v>405</v>
      </c>
    </row>
    <row r="866" spans="2:8" ht="16.5" thickBot="1" x14ac:dyDescent="0.25">
      <c r="B866" s="39" t="s">
        <v>562</v>
      </c>
      <c r="C866" s="3">
        <v>101</v>
      </c>
      <c r="D866" s="7" t="s">
        <v>75</v>
      </c>
      <c r="E866" s="7" t="s">
        <v>112</v>
      </c>
      <c r="F866" s="3">
        <v>1921110590</v>
      </c>
      <c r="G866" s="3">
        <v>247</v>
      </c>
      <c r="H866" s="3">
        <v>400</v>
      </c>
    </row>
    <row r="867" spans="2:8" ht="16.5" thickBot="1" x14ac:dyDescent="0.25">
      <c r="B867" s="161" t="s">
        <v>48</v>
      </c>
      <c r="C867" s="28" t="s">
        <v>170</v>
      </c>
      <c r="D867" s="7" t="s">
        <v>75</v>
      </c>
      <c r="E867" s="7" t="s">
        <v>112</v>
      </c>
      <c r="F867" s="3">
        <v>1921110590</v>
      </c>
      <c r="G867" s="3">
        <v>850</v>
      </c>
      <c r="H867" s="3">
        <v>10</v>
      </c>
    </row>
    <row r="868" spans="2:8" ht="16.5" thickBot="1" x14ac:dyDescent="0.25">
      <c r="B868" s="140" t="s">
        <v>61</v>
      </c>
      <c r="C868" s="145" t="s">
        <v>178</v>
      </c>
      <c r="D868" s="141" t="s">
        <v>172</v>
      </c>
      <c r="E868" s="141"/>
      <c r="F868" s="142"/>
      <c r="G868" s="142"/>
      <c r="H868" s="143">
        <f>SUM(H869+H877+H885)</f>
        <v>38362</v>
      </c>
    </row>
    <row r="869" spans="2:8" ht="16.5" thickBot="1" x14ac:dyDescent="0.25">
      <c r="B869" s="140" t="s">
        <v>259</v>
      </c>
      <c r="C869" s="145" t="s">
        <v>173</v>
      </c>
      <c r="D869" s="141" t="s">
        <v>172</v>
      </c>
      <c r="E869" s="141" t="s">
        <v>76</v>
      </c>
      <c r="F869" s="142"/>
      <c r="G869" s="142"/>
      <c r="H869" s="143">
        <f>SUM(H870+H872+H873+H874+H875+H876)</f>
        <v>20214</v>
      </c>
    </row>
    <row r="870" spans="2:8" ht="48" hidden="1" thickBot="1" x14ac:dyDescent="0.25">
      <c r="B870" s="174" t="s">
        <v>638</v>
      </c>
      <c r="C870" s="341" t="s">
        <v>173</v>
      </c>
      <c r="D870" s="175" t="s">
        <v>172</v>
      </c>
      <c r="E870" s="175" t="s">
        <v>76</v>
      </c>
      <c r="F870" s="240" t="s">
        <v>637</v>
      </c>
      <c r="G870" s="189"/>
      <c r="H870" s="180"/>
    </row>
    <row r="871" spans="2:8" ht="32.25" hidden="1" thickBot="1" x14ac:dyDescent="0.25">
      <c r="B871" s="39" t="s">
        <v>13</v>
      </c>
      <c r="C871" s="28" t="s">
        <v>173</v>
      </c>
      <c r="D871" s="19" t="s">
        <v>172</v>
      </c>
      <c r="E871" s="19" t="s">
        <v>76</v>
      </c>
      <c r="F871" s="204" t="s">
        <v>637</v>
      </c>
      <c r="G871" s="20">
        <v>244</v>
      </c>
      <c r="H871" s="20"/>
    </row>
    <row r="872" spans="2:8" ht="48" thickBot="1" x14ac:dyDescent="0.25">
      <c r="B872" s="5" t="s">
        <v>30</v>
      </c>
      <c r="C872" s="28" t="s">
        <v>173</v>
      </c>
      <c r="D872" s="7" t="s">
        <v>172</v>
      </c>
      <c r="E872" s="7" t="s">
        <v>76</v>
      </c>
      <c r="F872" s="3">
        <v>2020100590</v>
      </c>
      <c r="G872" s="3">
        <v>111</v>
      </c>
      <c r="H872" s="3">
        <v>14500</v>
      </c>
    </row>
    <row r="873" spans="2:8" ht="63.75" thickBot="1" x14ac:dyDescent="0.25">
      <c r="B873" s="39" t="s">
        <v>10</v>
      </c>
      <c r="C873" s="28" t="s">
        <v>173</v>
      </c>
      <c r="D873" s="7" t="s">
        <v>172</v>
      </c>
      <c r="E873" s="7" t="s">
        <v>76</v>
      </c>
      <c r="F873" s="3">
        <v>2020100590</v>
      </c>
      <c r="G873" s="3">
        <v>119</v>
      </c>
      <c r="H873" s="3">
        <v>4379</v>
      </c>
    </row>
    <row r="874" spans="2:8" ht="32.25" thickBot="1" x14ac:dyDescent="0.25">
      <c r="B874" s="39" t="s">
        <v>13</v>
      </c>
      <c r="C874" s="28" t="s">
        <v>173</v>
      </c>
      <c r="D874" s="7" t="s">
        <v>172</v>
      </c>
      <c r="E874" s="7" t="s">
        <v>76</v>
      </c>
      <c r="F874" s="3">
        <v>2020100590</v>
      </c>
      <c r="G874" s="3">
        <v>244</v>
      </c>
      <c r="H874" s="3">
        <v>853</v>
      </c>
    </row>
    <row r="875" spans="2:8" ht="16.5" thickBot="1" x14ac:dyDescent="0.25">
      <c r="B875" s="39" t="s">
        <v>562</v>
      </c>
      <c r="C875" s="28" t="s">
        <v>173</v>
      </c>
      <c r="D875" s="7" t="s">
        <v>172</v>
      </c>
      <c r="E875" s="7" t="s">
        <v>76</v>
      </c>
      <c r="F875" s="3">
        <v>2020100590</v>
      </c>
      <c r="G875" s="3">
        <v>247</v>
      </c>
      <c r="H875" s="3">
        <v>217</v>
      </c>
    </row>
    <row r="876" spans="2:8" ht="16.5" thickBot="1" x14ac:dyDescent="0.25">
      <c r="B876" s="161" t="s">
        <v>48</v>
      </c>
      <c r="C876" s="28" t="s">
        <v>173</v>
      </c>
      <c r="D876" s="7" t="s">
        <v>172</v>
      </c>
      <c r="E876" s="7" t="s">
        <v>76</v>
      </c>
      <c r="F876" s="3">
        <v>2020100590</v>
      </c>
      <c r="G876" s="3">
        <v>850</v>
      </c>
      <c r="H876" s="3">
        <v>265</v>
      </c>
    </row>
    <row r="877" spans="2:8" ht="16.5" customHeight="1" thickBot="1" x14ac:dyDescent="0.25">
      <c r="B877" s="140" t="s">
        <v>174</v>
      </c>
      <c r="C877" s="145" t="s">
        <v>175</v>
      </c>
      <c r="D877" s="141" t="s">
        <v>172</v>
      </c>
      <c r="E877" s="141" t="s">
        <v>76</v>
      </c>
      <c r="F877" s="142"/>
      <c r="G877" s="142"/>
      <c r="H877" s="143">
        <f>SUM(H878+H880+H881+H882+H883+H884)</f>
        <v>13327</v>
      </c>
    </row>
    <row r="878" spans="2:8" ht="2.25" hidden="1" customHeight="1" thickBot="1" x14ac:dyDescent="0.25">
      <c r="B878" s="174" t="s">
        <v>633</v>
      </c>
      <c r="C878" s="341" t="s">
        <v>175</v>
      </c>
      <c r="D878" s="175" t="s">
        <v>172</v>
      </c>
      <c r="E878" s="175" t="s">
        <v>76</v>
      </c>
      <c r="F878" s="180" t="s">
        <v>511</v>
      </c>
      <c r="G878" s="189"/>
      <c r="H878" s="180"/>
    </row>
    <row r="879" spans="2:8" ht="32.25" hidden="1" thickBot="1" x14ac:dyDescent="0.25">
      <c r="B879" s="39" t="s">
        <v>13</v>
      </c>
      <c r="C879" s="28" t="s">
        <v>175</v>
      </c>
      <c r="D879" s="7" t="s">
        <v>172</v>
      </c>
      <c r="E879" s="7" t="s">
        <v>76</v>
      </c>
      <c r="F879" s="20" t="s">
        <v>511</v>
      </c>
      <c r="G879" s="20">
        <v>244</v>
      </c>
      <c r="H879" s="20"/>
    </row>
    <row r="880" spans="2:8" ht="48" thickBot="1" x14ac:dyDescent="0.25">
      <c r="B880" s="5" t="s">
        <v>30</v>
      </c>
      <c r="C880" s="28" t="s">
        <v>175</v>
      </c>
      <c r="D880" s="7" t="s">
        <v>172</v>
      </c>
      <c r="E880" s="7" t="s">
        <v>76</v>
      </c>
      <c r="F880" s="3">
        <v>2020500590</v>
      </c>
      <c r="G880" s="3">
        <v>111</v>
      </c>
      <c r="H880" s="3">
        <v>9650</v>
      </c>
    </row>
    <row r="881" spans="2:8" ht="63.75" thickBot="1" x14ac:dyDescent="0.25">
      <c r="B881" s="39" t="s">
        <v>10</v>
      </c>
      <c r="C881" s="28" t="s">
        <v>175</v>
      </c>
      <c r="D881" s="7" t="s">
        <v>172</v>
      </c>
      <c r="E881" s="7" t="s">
        <v>76</v>
      </c>
      <c r="F881" s="3">
        <v>2020500590</v>
      </c>
      <c r="G881" s="3">
        <v>119</v>
      </c>
      <c r="H881" s="3">
        <v>2914</v>
      </c>
    </row>
    <row r="882" spans="2:8" ht="32.25" thickBot="1" x14ac:dyDescent="0.25">
      <c r="B882" s="39" t="s">
        <v>13</v>
      </c>
      <c r="C882" s="28" t="s">
        <v>175</v>
      </c>
      <c r="D882" s="7" t="s">
        <v>172</v>
      </c>
      <c r="E882" s="7" t="s">
        <v>76</v>
      </c>
      <c r="F882" s="3">
        <v>2020500590</v>
      </c>
      <c r="G882" s="3">
        <v>244</v>
      </c>
      <c r="H882" s="3">
        <v>510</v>
      </c>
    </row>
    <row r="883" spans="2:8" ht="16.5" thickBot="1" x14ac:dyDescent="0.25">
      <c r="B883" s="39" t="s">
        <v>562</v>
      </c>
      <c r="C883" s="28" t="s">
        <v>175</v>
      </c>
      <c r="D883" s="7" t="s">
        <v>172</v>
      </c>
      <c r="E883" s="7" t="s">
        <v>76</v>
      </c>
      <c r="F883" s="3">
        <v>2020500590</v>
      </c>
      <c r="G883" s="3">
        <v>247</v>
      </c>
      <c r="H883" s="3">
        <v>236</v>
      </c>
    </row>
    <row r="884" spans="2:8" ht="16.5" thickBot="1" x14ac:dyDescent="0.25">
      <c r="B884" s="161" t="s">
        <v>48</v>
      </c>
      <c r="C884" s="28" t="s">
        <v>175</v>
      </c>
      <c r="D884" s="7" t="s">
        <v>172</v>
      </c>
      <c r="E884" s="7" t="s">
        <v>76</v>
      </c>
      <c r="F884" s="3">
        <v>2020500590</v>
      </c>
      <c r="G884" s="3">
        <v>850</v>
      </c>
      <c r="H884" s="3">
        <v>17</v>
      </c>
    </row>
    <row r="885" spans="2:8" ht="16.5" thickBot="1" x14ac:dyDescent="0.25">
      <c r="B885" s="151" t="s">
        <v>176</v>
      </c>
      <c r="C885" s="145" t="s">
        <v>177</v>
      </c>
      <c r="D885" s="141" t="s">
        <v>172</v>
      </c>
      <c r="E885" s="141" t="s">
        <v>73</v>
      </c>
      <c r="F885" s="142"/>
      <c r="G885" s="142"/>
      <c r="H885" s="143">
        <f>SUM(H886:H890)</f>
        <v>4821</v>
      </c>
    </row>
    <row r="886" spans="2:8" ht="48" thickBot="1" x14ac:dyDescent="0.25">
      <c r="B886" s="5" t="s">
        <v>30</v>
      </c>
      <c r="C886" s="28" t="s">
        <v>177</v>
      </c>
      <c r="D886" s="7" t="s">
        <v>172</v>
      </c>
      <c r="E886" s="7" t="s">
        <v>73</v>
      </c>
      <c r="F886" s="3">
        <v>2030120000</v>
      </c>
      <c r="G886" s="3">
        <v>111</v>
      </c>
      <c r="H886" s="3">
        <v>3505</v>
      </c>
    </row>
    <row r="887" spans="2:8" ht="32.25" thickBot="1" x14ac:dyDescent="0.25">
      <c r="B887" s="5" t="s">
        <v>47</v>
      </c>
      <c r="C887" s="28" t="s">
        <v>177</v>
      </c>
      <c r="D887" s="7" t="s">
        <v>172</v>
      </c>
      <c r="E887" s="7" t="s">
        <v>73</v>
      </c>
      <c r="F887" s="3">
        <v>2030120000</v>
      </c>
      <c r="G887" s="3">
        <v>112</v>
      </c>
      <c r="H887" s="3">
        <v>29</v>
      </c>
    </row>
    <row r="888" spans="2:8" ht="63.75" thickBot="1" x14ac:dyDescent="0.25">
      <c r="B888" s="39" t="s">
        <v>10</v>
      </c>
      <c r="C888" s="28" t="s">
        <v>177</v>
      </c>
      <c r="D888" s="7" t="s">
        <v>172</v>
      </c>
      <c r="E888" s="7" t="s">
        <v>73</v>
      </c>
      <c r="F888" s="3">
        <v>2030120000</v>
      </c>
      <c r="G888" s="3">
        <v>119</v>
      </c>
      <c r="H888" s="3">
        <v>1059</v>
      </c>
    </row>
    <row r="889" spans="2:8" ht="32.25" thickBot="1" x14ac:dyDescent="0.25">
      <c r="B889" s="39" t="s">
        <v>13</v>
      </c>
      <c r="C889" s="28" t="s">
        <v>177</v>
      </c>
      <c r="D889" s="7" t="s">
        <v>172</v>
      </c>
      <c r="E889" s="7" t="s">
        <v>73</v>
      </c>
      <c r="F889" s="3">
        <v>2030120000</v>
      </c>
      <c r="G889" s="3">
        <v>244</v>
      </c>
      <c r="H889" s="3">
        <v>223</v>
      </c>
    </row>
    <row r="890" spans="2:8" ht="16.5" thickBot="1" x14ac:dyDescent="0.25">
      <c r="B890" s="161" t="s">
        <v>48</v>
      </c>
      <c r="C890" s="28" t="s">
        <v>177</v>
      </c>
      <c r="D890" s="7" t="s">
        <v>172</v>
      </c>
      <c r="E890" s="7" t="s">
        <v>73</v>
      </c>
      <c r="F890" s="3">
        <v>2030120000</v>
      </c>
      <c r="G890" s="3">
        <v>850</v>
      </c>
      <c r="H890" s="3">
        <v>5</v>
      </c>
    </row>
    <row r="891" spans="2:8" ht="27.75" customHeight="1" thickBot="1" x14ac:dyDescent="0.25">
      <c r="B891" s="178" t="s">
        <v>644</v>
      </c>
      <c r="C891" s="393"/>
      <c r="D891" s="394" t="s">
        <v>427</v>
      </c>
      <c r="E891" s="394" t="s">
        <v>111</v>
      </c>
      <c r="F891" s="393"/>
      <c r="G891" s="393"/>
      <c r="H891" s="395">
        <f>SUM(H892+H898)</f>
        <v>23740</v>
      </c>
    </row>
    <row r="892" spans="2:8" ht="32.25" thickBot="1" x14ac:dyDescent="0.25">
      <c r="B892" s="218" t="s">
        <v>163</v>
      </c>
      <c r="C892" s="219" t="s">
        <v>165</v>
      </c>
      <c r="D892" s="219" t="s">
        <v>427</v>
      </c>
      <c r="E892" s="219" t="s">
        <v>111</v>
      </c>
      <c r="F892" s="220"/>
      <c r="G892" s="220"/>
      <c r="H892" s="221">
        <f>SUM(H893:H897)</f>
        <v>14688</v>
      </c>
    </row>
    <row r="893" spans="2:8" ht="48" thickBot="1" x14ac:dyDescent="0.25">
      <c r="B893" s="5" t="s">
        <v>56</v>
      </c>
      <c r="C893" s="28" t="s">
        <v>165</v>
      </c>
      <c r="D893" s="7" t="s">
        <v>427</v>
      </c>
      <c r="E893" s="7" t="s">
        <v>111</v>
      </c>
      <c r="F893" s="3">
        <v>1930606590</v>
      </c>
      <c r="G893" s="3">
        <v>111</v>
      </c>
      <c r="H893" s="3">
        <v>10800</v>
      </c>
    </row>
    <row r="894" spans="2:8" ht="63.75" thickBot="1" x14ac:dyDescent="0.25">
      <c r="B894" s="39" t="s">
        <v>10</v>
      </c>
      <c r="C894" s="28" t="s">
        <v>165</v>
      </c>
      <c r="D894" s="7" t="s">
        <v>427</v>
      </c>
      <c r="E894" s="7" t="s">
        <v>111</v>
      </c>
      <c r="F894" s="3">
        <v>1930606590</v>
      </c>
      <c r="G894" s="3">
        <v>119</v>
      </c>
      <c r="H894" s="3">
        <v>3262</v>
      </c>
    </row>
    <row r="895" spans="2:8" ht="32.25" thickBot="1" x14ac:dyDescent="0.25">
      <c r="B895" s="39" t="s">
        <v>13</v>
      </c>
      <c r="C895" s="28" t="s">
        <v>165</v>
      </c>
      <c r="D895" s="7" t="s">
        <v>427</v>
      </c>
      <c r="E895" s="7" t="s">
        <v>111</v>
      </c>
      <c r="F895" s="3">
        <v>1930606590</v>
      </c>
      <c r="G895" s="3">
        <v>244</v>
      </c>
      <c r="H895" s="3">
        <v>176</v>
      </c>
    </row>
    <row r="896" spans="2:8" ht="16.5" thickBot="1" x14ac:dyDescent="0.25">
      <c r="B896" s="39" t="s">
        <v>562</v>
      </c>
      <c r="C896" s="28" t="s">
        <v>165</v>
      </c>
      <c r="D896" s="7" t="s">
        <v>427</v>
      </c>
      <c r="E896" s="7" t="s">
        <v>111</v>
      </c>
      <c r="F896" s="3">
        <v>1930606590</v>
      </c>
      <c r="G896" s="3">
        <v>247</v>
      </c>
      <c r="H896" s="3">
        <v>315</v>
      </c>
    </row>
    <row r="897" spans="2:8" ht="16.5" thickBot="1" x14ac:dyDescent="0.25">
      <c r="B897" s="161" t="s">
        <v>48</v>
      </c>
      <c r="C897" s="28" t="s">
        <v>165</v>
      </c>
      <c r="D897" s="7" t="s">
        <v>427</v>
      </c>
      <c r="E897" s="7" t="s">
        <v>111</v>
      </c>
      <c r="F897" s="3">
        <v>1930606590</v>
      </c>
      <c r="G897" s="3">
        <v>850</v>
      </c>
      <c r="H897" s="3">
        <v>135</v>
      </c>
    </row>
    <row r="898" spans="2:8" ht="16.5" thickBot="1" x14ac:dyDescent="0.25">
      <c r="B898" s="218" t="s">
        <v>167</v>
      </c>
      <c r="C898" s="219" t="s">
        <v>166</v>
      </c>
      <c r="D898" s="219" t="s">
        <v>427</v>
      </c>
      <c r="E898" s="219" t="s">
        <v>111</v>
      </c>
      <c r="F898" s="220"/>
      <c r="G898" s="220"/>
      <c r="H898" s="222">
        <f>SUM(H899:H903)</f>
        <v>9052</v>
      </c>
    </row>
    <row r="899" spans="2:8" ht="48" thickBot="1" x14ac:dyDescent="0.25">
      <c r="B899" s="5" t="s">
        <v>56</v>
      </c>
      <c r="C899" s="28" t="s">
        <v>166</v>
      </c>
      <c r="D899" s="7" t="s">
        <v>427</v>
      </c>
      <c r="E899" s="7" t="s">
        <v>111</v>
      </c>
      <c r="F899" s="3">
        <v>1930606590</v>
      </c>
      <c r="G899" s="3">
        <v>111</v>
      </c>
      <c r="H899" s="3">
        <v>6100</v>
      </c>
    </row>
    <row r="900" spans="2:8" ht="63.75" thickBot="1" x14ac:dyDescent="0.25">
      <c r="B900" s="39" t="s">
        <v>10</v>
      </c>
      <c r="C900" s="28" t="s">
        <v>166</v>
      </c>
      <c r="D900" s="7" t="s">
        <v>427</v>
      </c>
      <c r="E900" s="7" t="s">
        <v>111</v>
      </c>
      <c r="F900" s="3">
        <v>1930606590</v>
      </c>
      <c r="G900" s="3">
        <v>119</v>
      </c>
      <c r="H900" s="3">
        <v>1842</v>
      </c>
    </row>
    <row r="901" spans="2:8" ht="32.25" thickBot="1" x14ac:dyDescent="0.25">
      <c r="B901" s="39" t="s">
        <v>13</v>
      </c>
      <c r="C901" s="28" t="s">
        <v>166</v>
      </c>
      <c r="D901" s="7" t="s">
        <v>427</v>
      </c>
      <c r="E901" s="7" t="s">
        <v>111</v>
      </c>
      <c r="F901" s="3">
        <v>1930606590</v>
      </c>
      <c r="G901" s="3">
        <v>244</v>
      </c>
      <c r="H901" s="3">
        <v>96</v>
      </c>
    </row>
    <row r="902" spans="2:8" ht="16.5" thickBot="1" x14ac:dyDescent="0.25">
      <c r="B902" s="39" t="s">
        <v>562</v>
      </c>
      <c r="C902" s="28" t="s">
        <v>166</v>
      </c>
      <c r="D902" s="7" t="s">
        <v>427</v>
      </c>
      <c r="E902" s="7" t="s">
        <v>111</v>
      </c>
      <c r="F902" s="3">
        <v>1930606590</v>
      </c>
      <c r="G902" s="3">
        <v>247</v>
      </c>
      <c r="H902" s="3">
        <v>350</v>
      </c>
    </row>
    <row r="903" spans="2:8" ht="16.5" thickBot="1" x14ac:dyDescent="0.25">
      <c r="B903" s="161" t="s">
        <v>48</v>
      </c>
      <c r="C903" s="28" t="s">
        <v>166</v>
      </c>
      <c r="D903" s="7" t="s">
        <v>427</v>
      </c>
      <c r="E903" s="7" t="s">
        <v>111</v>
      </c>
      <c r="F903" s="3">
        <v>1930606590</v>
      </c>
      <c r="G903" s="3">
        <v>850</v>
      </c>
      <c r="H903" s="3">
        <v>664</v>
      </c>
    </row>
    <row r="904" spans="2:8" ht="16.5" thickBot="1" x14ac:dyDescent="0.25">
      <c r="B904" s="174" t="s">
        <v>67</v>
      </c>
      <c r="C904" s="176"/>
      <c r="D904" s="176"/>
      <c r="E904" s="176"/>
      <c r="F904" s="180"/>
      <c r="G904" s="176"/>
      <c r="H904" s="377">
        <f>SUM(H12+H118+H124+H131+H138+H868+H891)</f>
        <v>859692.50100000005</v>
      </c>
    </row>
  </sheetData>
  <mergeCells count="13">
    <mergeCell ref="G9:G10"/>
    <mergeCell ref="H9:H10"/>
    <mergeCell ref="B9:B10"/>
    <mergeCell ref="C9:C10"/>
    <mergeCell ref="D9:D10"/>
    <mergeCell ref="E9:E10"/>
    <mergeCell ref="F9:F10"/>
    <mergeCell ref="B5:G5"/>
    <mergeCell ref="B6:H6"/>
    <mergeCell ref="B1:H1"/>
    <mergeCell ref="B2:H2"/>
    <mergeCell ref="B3:H3"/>
    <mergeCell ref="B4:H4"/>
  </mergeCells>
  <pageMargins left="0.31496062992125984" right="0.11811023622047245" top="0.55118110236220474" bottom="0" header="0.31496062992125984" footer="0.31496062992125984"/>
  <pageSetup paperSize="9" orientation="portrait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96"/>
  <sheetViews>
    <sheetView workbookViewId="0">
      <selection activeCell="N7" sqref="N7"/>
    </sheetView>
  </sheetViews>
  <sheetFormatPr defaultRowHeight="12.75" x14ac:dyDescent="0.2"/>
  <cols>
    <col min="1" max="1" width="38.28515625" customWidth="1"/>
    <col min="2" max="2" width="7.42578125" customWidth="1"/>
    <col min="3" max="3" width="7.28515625" customWidth="1"/>
    <col min="4" max="4" width="7" customWidth="1"/>
    <col min="5" max="5" width="13.140625" customWidth="1"/>
    <col min="6" max="6" width="8.140625" customWidth="1"/>
    <col min="7" max="7" width="13.85546875" customWidth="1"/>
    <col min="8" max="8" width="15.140625" customWidth="1"/>
    <col min="11" max="11" width="10.42578125" bestFit="1" customWidth="1"/>
  </cols>
  <sheetData>
    <row r="1" spans="1:8" ht="18.75" x14ac:dyDescent="0.2">
      <c r="B1" s="399" t="s">
        <v>590</v>
      </c>
      <c r="C1" s="399"/>
      <c r="D1" s="399"/>
      <c r="E1" s="399"/>
      <c r="F1" s="399"/>
      <c r="G1" s="399"/>
      <c r="H1" s="399"/>
    </row>
    <row r="2" spans="1:8" ht="15.75" x14ac:dyDescent="0.2">
      <c r="B2" s="400" t="s">
        <v>179</v>
      </c>
      <c r="C2" s="400"/>
      <c r="D2" s="400"/>
      <c r="E2" s="400"/>
      <c r="F2" s="400"/>
      <c r="G2" s="400"/>
      <c r="H2" s="400"/>
    </row>
    <row r="3" spans="1:8" ht="15.75" x14ac:dyDescent="0.2">
      <c r="B3" s="400" t="s">
        <v>180</v>
      </c>
      <c r="C3" s="400"/>
      <c r="D3" s="400"/>
      <c r="E3" s="400"/>
      <c r="F3" s="400"/>
      <c r="G3" s="400"/>
      <c r="H3" s="400"/>
    </row>
    <row r="4" spans="1:8" ht="15.75" x14ac:dyDescent="0.2">
      <c r="B4" s="400" t="s">
        <v>684</v>
      </c>
      <c r="C4" s="400"/>
      <c r="D4" s="400"/>
      <c r="E4" s="400"/>
      <c r="F4" s="400"/>
      <c r="G4" s="400"/>
      <c r="H4" s="400"/>
    </row>
    <row r="6" spans="1:8" ht="18" x14ac:dyDescent="0.2">
      <c r="A6" s="401" t="s">
        <v>181</v>
      </c>
      <c r="B6" s="401"/>
      <c r="C6" s="401"/>
      <c r="D6" s="401"/>
      <c r="E6" s="401"/>
      <c r="F6" s="401"/>
      <c r="G6" s="81"/>
    </row>
    <row r="7" spans="1:8" ht="54.75" customHeight="1" x14ac:dyDescent="0.2">
      <c r="A7" s="468" t="s">
        <v>713</v>
      </c>
      <c r="B7" s="468"/>
      <c r="C7" s="468"/>
      <c r="D7" s="468"/>
      <c r="E7" s="468"/>
      <c r="F7" s="468"/>
      <c r="G7" s="468"/>
    </row>
    <row r="8" spans="1:8" ht="13.5" thickBot="1" x14ac:dyDescent="0.25">
      <c r="H8" t="s">
        <v>525</v>
      </c>
    </row>
    <row r="9" spans="1:8" ht="12.75" customHeight="1" x14ac:dyDescent="0.2">
      <c r="A9" s="469" t="s">
        <v>118</v>
      </c>
      <c r="B9" s="469" t="s">
        <v>0</v>
      </c>
      <c r="C9" s="469" t="s">
        <v>1</v>
      </c>
      <c r="D9" s="469" t="s">
        <v>2</v>
      </c>
      <c r="E9" s="469" t="s">
        <v>3</v>
      </c>
      <c r="F9" s="469" t="s">
        <v>4</v>
      </c>
      <c r="G9" s="469" t="s">
        <v>597</v>
      </c>
      <c r="H9" s="469" t="s">
        <v>712</v>
      </c>
    </row>
    <row r="10" spans="1:8" ht="20.25" customHeight="1" thickBot="1" x14ac:dyDescent="0.25">
      <c r="A10" s="471"/>
      <c r="B10" s="470"/>
      <c r="C10" s="470"/>
      <c r="D10" s="470"/>
      <c r="E10" s="470"/>
      <c r="F10" s="470"/>
      <c r="G10" s="470"/>
      <c r="H10" s="470"/>
    </row>
    <row r="11" spans="1:8" ht="16.5" thickBot="1" x14ac:dyDescent="0.25">
      <c r="A11" s="272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  <c r="G11" s="1">
        <v>7</v>
      </c>
      <c r="H11" s="1">
        <v>7</v>
      </c>
    </row>
    <row r="12" spans="1:8" ht="32.25" thickBot="1" x14ac:dyDescent="0.25">
      <c r="A12" s="174" t="s">
        <v>430</v>
      </c>
      <c r="B12" s="175" t="s">
        <v>116</v>
      </c>
      <c r="C12" s="176"/>
      <c r="D12" s="176"/>
      <c r="E12" s="176"/>
      <c r="F12" s="176"/>
      <c r="G12" s="177">
        <f>SUM(G13+G60+G64+G72+G79+G95+G104+G110+G113+G116)</f>
        <v>184202.076</v>
      </c>
      <c r="H12" s="177">
        <f>SUM(H13+H60+H64+H72+H79+H95+H104+H110+H113+H116)</f>
        <v>173656.337</v>
      </c>
    </row>
    <row r="13" spans="1:8" ht="32.25" thickBot="1" x14ac:dyDescent="0.25">
      <c r="A13" s="178" t="s">
        <v>6</v>
      </c>
      <c r="B13" s="175" t="s">
        <v>116</v>
      </c>
      <c r="C13" s="175" t="s">
        <v>76</v>
      </c>
      <c r="D13" s="179"/>
      <c r="E13" s="176"/>
      <c r="F13" s="176"/>
      <c r="G13" s="180">
        <f>SUM(G14+G18+G36+G40+G46+G48)</f>
        <v>22402.2</v>
      </c>
      <c r="H13" s="180">
        <f>SUM(H14+H18+H36+H40+H46+H48)</f>
        <v>24223.88</v>
      </c>
    </row>
    <row r="14" spans="1:8" ht="48" thickBot="1" x14ac:dyDescent="0.25">
      <c r="A14" s="181" t="s">
        <v>7</v>
      </c>
      <c r="B14" s="175" t="s">
        <v>116</v>
      </c>
      <c r="C14" s="175" t="s">
        <v>76</v>
      </c>
      <c r="D14" s="182" t="s">
        <v>117</v>
      </c>
      <c r="E14" s="183"/>
      <c r="F14" s="183"/>
      <c r="G14" s="184">
        <f>SUM(G15)</f>
        <v>1534</v>
      </c>
      <c r="H14" s="184">
        <f>SUM(H15)</f>
        <v>1534</v>
      </c>
    </row>
    <row r="15" spans="1:8" ht="32.25" thickBot="1" x14ac:dyDescent="0.25">
      <c r="A15" s="181" t="s">
        <v>8</v>
      </c>
      <c r="B15" s="175" t="s">
        <v>116</v>
      </c>
      <c r="C15" s="175" t="s">
        <v>76</v>
      </c>
      <c r="D15" s="182" t="s">
        <v>117</v>
      </c>
      <c r="E15" s="184">
        <v>8820020000</v>
      </c>
      <c r="F15" s="184"/>
      <c r="G15" s="184">
        <f>SUM(G16:G17)</f>
        <v>1534</v>
      </c>
      <c r="H15" s="184">
        <f>SUM(H16:H17)</f>
        <v>1534</v>
      </c>
    </row>
    <row r="16" spans="1:8" ht="48" thickBot="1" x14ac:dyDescent="0.25">
      <c r="A16" s="277" t="s">
        <v>9</v>
      </c>
      <c r="B16" s="19" t="s">
        <v>116</v>
      </c>
      <c r="C16" s="19" t="s">
        <v>76</v>
      </c>
      <c r="D16" s="7" t="s">
        <v>117</v>
      </c>
      <c r="E16" s="3">
        <v>8820020000</v>
      </c>
      <c r="F16" s="3">
        <v>121</v>
      </c>
      <c r="G16" s="3">
        <v>1178</v>
      </c>
      <c r="H16" s="3">
        <v>1178</v>
      </c>
    </row>
    <row r="17" spans="1:8" ht="79.5" thickBot="1" x14ac:dyDescent="0.25">
      <c r="A17" s="39" t="s">
        <v>10</v>
      </c>
      <c r="B17" s="19" t="s">
        <v>116</v>
      </c>
      <c r="C17" s="19" t="s">
        <v>76</v>
      </c>
      <c r="D17" s="7" t="s">
        <v>117</v>
      </c>
      <c r="E17" s="3">
        <v>8820020000</v>
      </c>
      <c r="F17" s="3">
        <v>129</v>
      </c>
      <c r="G17" s="3">
        <v>356</v>
      </c>
      <c r="H17" s="3">
        <v>356</v>
      </c>
    </row>
    <row r="18" spans="1:8" ht="32.25" thickBot="1" x14ac:dyDescent="0.25">
      <c r="A18" s="178" t="s">
        <v>11</v>
      </c>
      <c r="B18" s="175" t="s">
        <v>116</v>
      </c>
      <c r="C18" s="175" t="s">
        <v>76</v>
      </c>
      <c r="D18" s="175" t="s">
        <v>73</v>
      </c>
      <c r="E18" s="176"/>
      <c r="F18" s="176"/>
      <c r="G18" s="180">
        <f>SUM(G19+G28+G32)</f>
        <v>17717</v>
      </c>
      <c r="H18" s="180">
        <f>SUM(H19+H28+H32)</f>
        <v>19547</v>
      </c>
    </row>
    <row r="19" spans="1:8" ht="16.5" thickBot="1" x14ac:dyDescent="0.25">
      <c r="A19" s="178" t="s">
        <v>12</v>
      </c>
      <c r="B19" s="175" t="s">
        <v>116</v>
      </c>
      <c r="C19" s="175" t="s">
        <v>76</v>
      </c>
      <c r="D19" s="175" t="s">
        <v>73</v>
      </c>
      <c r="E19" s="180">
        <v>8830020000</v>
      </c>
      <c r="F19" s="176"/>
      <c r="G19" s="180">
        <f>SUM(G20:G27)</f>
        <v>16903</v>
      </c>
      <c r="H19" s="180">
        <f>SUM(H20:H27)</f>
        <v>18703</v>
      </c>
    </row>
    <row r="20" spans="1:8" ht="48" thickBot="1" x14ac:dyDescent="0.25">
      <c r="A20" s="87" t="s">
        <v>9</v>
      </c>
      <c r="B20" s="19" t="s">
        <v>116</v>
      </c>
      <c r="C20" s="19" t="s">
        <v>76</v>
      </c>
      <c r="D20" s="7" t="s">
        <v>73</v>
      </c>
      <c r="E20" s="3">
        <v>8830020000</v>
      </c>
      <c r="F20" s="3">
        <v>121</v>
      </c>
      <c r="G20" s="3">
        <v>9200</v>
      </c>
      <c r="H20" s="3">
        <v>9200</v>
      </c>
    </row>
    <row r="21" spans="1:8" ht="48" thickBot="1" x14ac:dyDescent="0.25">
      <c r="A21" s="87" t="s">
        <v>47</v>
      </c>
      <c r="B21" s="19" t="s">
        <v>116</v>
      </c>
      <c r="C21" s="19" t="s">
        <v>76</v>
      </c>
      <c r="D21" s="7" t="s">
        <v>73</v>
      </c>
      <c r="E21" s="3">
        <v>8830020000</v>
      </c>
      <c r="F21" s="3">
        <v>122</v>
      </c>
      <c r="G21" s="3">
        <v>280</v>
      </c>
      <c r="H21" s="3">
        <v>280</v>
      </c>
    </row>
    <row r="22" spans="1:8" ht="60.75" thickBot="1" x14ac:dyDescent="0.25">
      <c r="A22" s="185" t="s">
        <v>494</v>
      </c>
      <c r="B22" s="19" t="s">
        <v>116</v>
      </c>
      <c r="C22" s="19" t="s">
        <v>76</v>
      </c>
      <c r="D22" s="7" t="s">
        <v>73</v>
      </c>
      <c r="E22" s="3">
        <v>8830020000</v>
      </c>
      <c r="F22" s="3">
        <v>123</v>
      </c>
      <c r="G22" s="3"/>
      <c r="H22" s="3"/>
    </row>
    <row r="23" spans="1:8" ht="79.5" thickBot="1" x14ac:dyDescent="0.25">
      <c r="A23" s="87" t="s">
        <v>10</v>
      </c>
      <c r="B23" s="19" t="s">
        <v>116</v>
      </c>
      <c r="C23" s="19" t="s">
        <v>76</v>
      </c>
      <c r="D23" s="7" t="s">
        <v>73</v>
      </c>
      <c r="E23" s="3">
        <v>8830020000</v>
      </c>
      <c r="F23" s="3">
        <v>129</v>
      </c>
      <c r="G23" s="3">
        <v>2778</v>
      </c>
      <c r="H23" s="3">
        <v>2778</v>
      </c>
    </row>
    <row r="24" spans="1:8" ht="63.75" thickBot="1" x14ac:dyDescent="0.25">
      <c r="A24" s="186" t="s">
        <v>456</v>
      </c>
      <c r="B24" s="19" t="s">
        <v>116</v>
      </c>
      <c r="C24" s="19" t="s">
        <v>76</v>
      </c>
      <c r="D24" s="7" t="s">
        <v>73</v>
      </c>
      <c r="E24" s="3">
        <v>8830020000</v>
      </c>
      <c r="F24" s="3">
        <v>243</v>
      </c>
      <c r="G24" s="3">
        <v>0</v>
      </c>
      <c r="H24" s="3">
        <v>0</v>
      </c>
    </row>
    <row r="25" spans="1:8" ht="32.25" thickBot="1" x14ac:dyDescent="0.25">
      <c r="A25" s="39" t="s">
        <v>13</v>
      </c>
      <c r="B25" s="19" t="s">
        <v>116</v>
      </c>
      <c r="C25" s="19" t="s">
        <v>76</v>
      </c>
      <c r="D25" s="7" t="s">
        <v>73</v>
      </c>
      <c r="E25" s="3">
        <v>8830020000</v>
      </c>
      <c r="F25" s="3">
        <v>244</v>
      </c>
      <c r="G25" s="3">
        <v>2509</v>
      </c>
      <c r="H25" s="3">
        <v>4309</v>
      </c>
    </row>
    <row r="26" spans="1:8" ht="16.5" thickBot="1" x14ac:dyDescent="0.25">
      <c r="A26" s="39" t="s">
        <v>562</v>
      </c>
      <c r="B26" s="19" t="s">
        <v>116</v>
      </c>
      <c r="C26" s="19" t="s">
        <v>76</v>
      </c>
      <c r="D26" s="7" t="s">
        <v>73</v>
      </c>
      <c r="E26" s="3">
        <v>8830020000</v>
      </c>
      <c r="F26" s="3">
        <v>247</v>
      </c>
      <c r="G26" s="3">
        <v>440</v>
      </c>
      <c r="H26" s="3">
        <v>440</v>
      </c>
    </row>
    <row r="27" spans="1:8" ht="32.25" thickBot="1" x14ac:dyDescent="0.25">
      <c r="A27" s="5" t="s">
        <v>48</v>
      </c>
      <c r="B27" s="19" t="s">
        <v>116</v>
      </c>
      <c r="C27" s="19" t="s">
        <v>76</v>
      </c>
      <c r="D27" s="7" t="s">
        <v>73</v>
      </c>
      <c r="E27" s="3">
        <v>8830020000</v>
      </c>
      <c r="F27" s="3">
        <v>850</v>
      </c>
      <c r="G27" s="3">
        <v>1696</v>
      </c>
      <c r="H27" s="3">
        <v>1696</v>
      </c>
    </row>
    <row r="28" spans="1:8" ht="79.5" thickBot="1" x14ac:dyDescent="0.25">
      <c r="A28" s="178" t="s">
        <v>14</v>
      </c>
      <c r="B28" s="175" t="s">
        <v>116</v>
      </c>
      <c r="C28" s="175" t="s">
        <v>76</v>
      </c>
      <c r="D28" s="175" t="s">
        <v>73</v>
      </c>
      <c r="E28" s="180">
        <v>9980077710</v>
      </c>
      <c r="F28" s="176"/>
      <c r="G28" s="180">
        <f>SUM(G29:G31)</f>
        <v>407</v>
      </c>
      <c r="H28" s="180">
        <f>SUM(H29:H31)</f>
        <v>422</v>
      </c>
    </row>
    <row r="29" spans="1:8" ht="48" thickBot="1" x14ac:dyDescent="0.25">
      <c r="A29" s="39" t="s">
        <v>15</v>
      </c>
      <c r="B29" s="19" t="s">
        <v>116</v>
      </c>
      <c r="C29" s="19" t="s">
        <v>76</v>
      </c>
      <c r="D29" s="7" t="s">
        <v>73</v>
      </c>
      <c r="E29" s="3">
        <v>9980077710</v>
      </c>
      <c r="F29" s="3">
        <v>121</v>
      </c>
      <c r="G29" s="3">
        <v>297</v>
      </c>
      <c r="H29" s="3">
        <v>306</v>
      </c>
    </row>
    <row r="30" spans="1:8" ht="79.5" thickBot="1" x14ac:dyDescent="0.25">
      <c r="A30" s="39" t="s">
        <v>10</v>
      </c>
      <c r="B30" s="19" t="s">
        <v>116</v>
      </c>
      <c r="C30" s="19" t="s">
        <v>76</v>
      </c>
      <c r="D30" s="7" t="s">
        <v>73</v>
      </c>
      <c r="E30" s="3">
        <v>9980077710</v>
      </c>
      <c r="F30" s="3">
        <v>129</v>
      </c>
      <c r="G30" s="3">
        <v>90</v>
      </c>
      <c r="H30" s="3">
        <v>92</v>
      </c>
    </row>
    <row r="31" spans="1:8" ht="32.25" thickBot="1" x14ac:dyDescent="0.25">
      <c r="A31" s="39" t="s">
        <v>13</v>
      </c>
      <c r="B31" s="19" t="s">
        <v>116</v>
      </c>
      <c r="C31" s="19" t="s">
        <v>76</v>
      </c>
      <c r="D31" s="7" t="s">
        <v>73</v>
      </c>
      <c r="E31" s="3">
        <v>9980077710</v>
      </c>
      <c r="F31" s="3">
        <v>244</v>
      </c>
      <c r="G31" s="3">
        <v>20</v>
      </c>
      <c r="H31" s="3">
        <v>24</v>
      </c>
    </row>
    <row r="32" spans="1:8" ht="111" thickBot="1" x14ac:dyDescent="0.25">
      <c r="A32" s="178" t="s">
        <v>16</v>
      </c>
      <c r="B32" s="175" t="s">
        <v>116</v>
      </c>
      <c r="C32" s="175" t="s">
        <v>76</v>
      </c>
      <c r="D32" s="175" t="s">
        <v>73</v>
      </c>
      <c r="E32" s="180">
        <v>9980077720</v>
      </c>
      <c r="F32" s="176"/>
      <c r="G32" s="180">
        <f>SUM(G33:G35)</f>
        <v>407</v>
      </c>
      <c r="H32" s="180">
        <f>SUM(H33:H35)</f>
        <v>422</v>
      </c>
    </row>
    <row r="33" spans="1:8" ht="48" thickBot="1" x14ac:dyDescent="0.25">
      <c r="A33" s="39" t="s">
        <v>15</v>
      </c>
      <c r="B33" s="19" t="s">
        <v>116</v>
      </c>
      <c r="C33" s="19" t="s">
        <v>76</v>
      </c>
      <c r="D33" s="7" t="s">
        <v>73</v>
      </c>
      <c r="E33" s="3">
        <v>9980077720</v>
      </c>
      <c r="F33" s="3">
        <v>121</v>
      </c>
      <c r="G33" s="3">
        <v>297</v>
      </c>
      <c r="H33" s="3">
        <v>306</v>
      </c>
    </row>
    <row r="34" spans="1:8" ht="79.5" thickBot="1" x14ac:dyDescent="0.25">
      <c r="A34" s="39" t="s">
        <v>10</v>
      </c>
      <c r="B34" s="19" t="s">
        <v>116</v>
      </c>
      <c r="C34" s="19" t="s">
        <v>76</v>
      </c>
      <c r="D34" s="7" t="s">
        <v>73</v>
      </c>
      <c r="E34" s="3">
        <v>9980077720</v>
      </c>
      <c r="F34" s="3">
        <v>129</v>
      </c>
      <c r="G34" s="3">
        <v>90</v>
      </c>
      <c r="H34" s="3">
        <v>92</v>
      </c>
    </row>
    <row r="35" spans="1:8" ht="32.25" thickBot="1" x14ac:dyDescent="0.25">
      <c r="A35" s="39" t="s">
        <v>13</v>
      </c>
      <c r="B35" s="19" t="s">
        <v>116</v>
      </c>
      <c r="C35" s="19" t="s">
        <v>76</v>
      </c>
      <c r="D35" s="7" t="s">
        <v>73</v>
      </c>
      <c r="E35" s="3">
        <v>9980077720</v>
      </c>
      <c r="F35" s="3">
        <v>244</v>
      </c>
      <c r="G35" s="3">
        <v>20</v>
      </c>
      <c r="H35" s="3">
        <v>24</v>
      </c>
    </row>
    <row r="36" spans="1:8" ht="16.5" thickBot="1" x14ac:dyDescent="0.3">
      <c r="A36" s="188" t="s">
        <v>370</v>
      </c>
      <c r="B36" s="175" t="s">
        <v>116</v>
      </c>
      <c r="C36" s="175" t="s">
        <v>76</v>
      </c>
      <c r="D36" s="175" t="s">
        <v>74</v>
      </c>
      <c r="E36" s="189"/>
      <c r="F36" s="189"/>
      <c r="G36" s="189">
        <v>9.3000000000000007</v>
      </c>
      <c r="H36" s="189">
        <v>0.98</v>
      </c>
    </row>
    <row r="37" spans="1:8" ht="48" thickBot="1" x14ac:dyDescent="0.3">
      <c r="A37" s="50" t="s">
        <v>194</v>
      </c>
      <c r="B37" s="19" t="s">
        <v>116</v>
      </c>
      <c r="C37" s="19" t="s">
        <v>76</v>
      </c>
      <c r="D37" s="7" t="s">
        <v>74</v>
      </c>
      <c r="E37" s="3">
        <v>99</v>
      </c>
      <c r="F37" s="3"/>
      <c r="G37" s="3">
        <v>9.3000000000000007</v>
      </c>
      <c r="H37" s="3">
        <v>0.98</v>
      </c>
    </row>
    <row r="38" spans="1:8" ht="111" thickBot="1" x14ac:dyDescent="0.3">
      <c r="A38" s="91" t="s">
        <v>371</v>
      </c>
      <c r="B38" s="19" t="s">
        <v>116</v>
      </c>
      <c r="C38" s="19" t="s">
        <v>76</v>
      </c>
      <c r="D38" s="7" t="s">
        <v>74</v>
      </c>
      <c r="E38" s="270" t="s">
        <v>372</v>
      </c>
      <c r="F38" s="3"/>
      <c r="G38" s="3">
        <v>9.3000000000000007</v>
      </c>
      <c r="H38" s="3">
        <v>0.98</v>
      </c>
    </row>
    <row r="39" spans="1:8" ht="32.25" thickBot="1" x14ac:dyDescent="0.3">
      <c r="A39" s="50" t="s">
        <v>13</v>
      </c>
      <c r="B39" s="19" t="s">
        <v>116</v>
      </c>
      <c r="C39" s="19" t="s">
        <v>76</v>
      </c>
      <c r="D39" s="7" t="s">
        <v>74</v>
      </c>
      <c r="E39" s="270" t="s">
        <v>372</v>
      </c>
      <c r="F39" s="3">
        <v>244</v>
      </c>
      <c r="G39" s="3">
        <v>9.3000000000000007</v>
      </c>
      <c r="H39" s="3">
        <v>0.98</v>
      </c>
    </row>
    <row r="40" spans="1:8" ht="48" thickBot="1" x14ac:dyDescent="0.25">
      <c r="A40" s="178" t="s">
        <v>17</v>
      </c>
      <c r="B40" s="175" t="s">
        <v>116</v>
      </c>
      <c r="C40" s="175" t="s">
        <v>76</v>
      </c>
      <c r="D40" s="175" t="s">
        <v>114</v>
      </c>
      <c r="E40" s="176"/>
      <c r="F40" s="176"/>
      <c r="G40" s="180">
        <f>SUM(G41)</f>
        <v>707</v>
      </c>
      <c r="H40" s="180">
        <f>SUM(H41)</f>
        <v>707</v>
      </c>
    </row>
    <row r="41" spans="1:8" ht="32.25" thickBot="1" x14ac:dyDescent="0.25">
      <c r="A41" s="172" t="s">
        <v>18</v>
      </c>
      <c r="B41" s="19" t="s">
        <v>116</v>
      </c>
      <c r="C41" s="19" t="s">
        <v>76</v>
      </c>
      <c r="D41" s="19" t="s">
        <v>114</v>
      </c>
      <c r="E41" s="3">
        <v>9370020000</v>
      </c>
      <c r="F41" s="2"/>
      <c r="G41" s="3">
        <f>SUM(G42:G45)</f>
        <v>707</v>
      </c>
      <c r="H41" s="3">
        <f>SUM(H42:H45)</f>
        <v>707</v>
      </c>
    </row>
    <row r="42" spans="1:8" ht="48" thickBot="1" x14ac:dyDescent="0.25">
      <c r="A42" s="5" t="s">
        <v>9</v>
      </c>
      <c r="B42" s="19" t="s">
        <v>116</v>
      </c>
      <c r="C42" s="19" t="s">
        <v>76</v>
      </c>
      <c r="D42" s="19" t="s">
        <v>114</v>
      </c>
      <c r="E42" s="3">
        <v>9370020000</v>
      </c>
      <c r="F42" s="3">
        <v>121</v>
      </c>
      <c r="G42" s="3">
        <v>482</v>
      </c>
      <c r="H42" s="3">
        <v>482</v>
      </c>
    </row>
    <row r="43" spans="1:8" ht="48" thickBot="1" x14ac:dyDescent="0.25">
      <c r="A43" s="87" t="s">
        <v>47</v>
      </c>
      <c r="B43" s="19" t="s">
        <v>116</v>
      </c>
      <c r="C43" s="19" t="s">
        <v>76</v>
      </c>
      <c r="D43" s="19" t="s">
        <v>114</v>
      </c>
      <c r="E43" s="3">
        <v>9370020000</v>
      </c>
      <c r="F43" s="3">
        <v>122</v>
      </c>
      <c r="G43" s="3">
        <v>29</v>
      </c>
      <c r="H43" s="3">
        <v>29</v>
      </c>
    </row>
    <row r="44" spans="1:8" ht="79.5" thickBot="1" x14ac:dyDescent="0.25">
      <c r="A44" s="39" t="s">
        <v>10</v>
      </c>
      <c r="B44" s="19" t="s">
        <v>116</v>
      </c>
      <c r="C44" s="19" t="s">
        <v>76</v>
      </c>
      <c r="D44" s="19" t="s">
        <v>114</v>
      </c>
      <c r="E44" s="3">
        <v>9370020000</v>
      </c>
      <c r="F44" s="3">
        <v>129</v>
      </c>
      <c r="G44" s="3">
        <v>146</v>
      </c>
      <c r="H44" s="3">
        <v>146</v>
      </c>
    </row>
    <row r="45" spans="1:8" ht="32.25" thickBot="1" x14ac:dyDescent="0.3">
      <c r="A45" s="50" t="s">
        <v>13</v>
      </c>
      <c r="B45" s="19" t="s">
        <v>116</v>
      </c>
      <c r="C45" s="19" t="s">
        <v>76</v>
      </c>
      <c r="D45" s="19" t="s">
        <v>114</v>
      </c>
      <c r="E45" s="3">
        <v>9370020000</v>
      </c>
      <c r="F45" s="3">
        <v>244</v>
      </c>
      <c r="G45" s="3">
        <v>50</v>
      </c>
      <c r="H45" s="3">
        <v>50</v>
      </c>
    </row>
    <row r="46" spans="1:8" ht="16.5" thickBot="1" x14ac:dyDescent="0.25">
      <c r="A46" s="86" t="s">
        <v>354</v>
      </c>
      <c r="B46" s="15" t="s">
        <v>116</v>
      </c>
      <c r="C46" s="15" t="s">
        <v>76</v>
      </c>
      <c r="D46" s="15" t="s">
        <v>427</v>
      </c>
      <c r="E46" s="1"/>
      <c r="F46" s="1"/>
      <c r="G46" s="1">
        <v>1000</v>
      </c>
      <c r="H46" s="1">
        <v>1000</v>
      </c>
    </row>
    <row r="47" spans="1:8" ht="16.5" thickBot="1" x14ac:dyDescent="0.25">
      <c r="A47" s="39" t="s">
        <v>429</v>
      </c>
      <c r="B47" s="19" t="s">
        <v>116</v>
      </c>
      <c r="C47" s="19" t="s">
        <v>76</v>
      </c>
      <c r="D47" s="19" t="s">
        <v>427</v>
      </c>
      <c r="E47" s="3">
        <v>9990020690</v>
      </c>
      <c r="F47" s="3">
        <v>870</v>
      </c>
      <c r="G47" s="3">
        <v>1000</v>
      </c>
      <c r="H47" s="3">
        <v>1000</v>
      </c>
    </row>
    <row r="48" spans="1:8" ht="32.25" thickBot="1" x14ac:dyDescent="0.25">
      <c r="A48" s="178" t="s">
        <v>19</v>
      </c>
      <c r="B48" s="175" t="s">
        <v>116</v>
      </c>
      <c r="C48" s="175" t="s">
        <v>76</v>
      </c>
      <c r="D48" s="175">
        <v>13</v>
      </c>
      <c r="E48" s="176"/>
      <c r="F48" s="176"/>
      <c r="G48" s="180">
        <f>SUM(G50+G51+G55+G57)</f>
        <v>1434.9</v>
      </c>
      <c r="H48" s="180">
        <f>SUM(H50+H51+H55+H57)</f>
        <v>1434.9</v>
      </c>
    </row>
    <row r="49" spans="1:8" ht="16.5" thickBot="1" x14ac:dyDescent="0.25">
      <c r="A49" s="14" t="s">
        <v>530</v>
      </c>
      <c r="B49" s="190" t="s">
        <v>116</v>
      </c>
      <c r="C49" s="190" t="s">
        <v>76</v>
      </c>
      <c r="D49" s="190" t="s">
        <v>433</v>
      </c>
      <c r="E49" s="301">
        <v>2520200190</v>
      </c>
      <c r="F49" s="296"/>
      <c r="G49" s="32">
        <v>1000</v>
      </c>
      <c r="H49" s="32">
        <v>1000</v>
      </c>
    </row>
    <row r="50" spans="1:8" ht="32.25" thickBot="1" x14ac:dyDescent="0.25">
      <c r="A50" s="18" t="s">
        <v>43</v>
      </c>
      <c r="B50" s="19" t="s">
        <v>116</v>
      </c>
      <c r="C50" s="19" t="s">
        <v>76</v>
      </c>
      <c r="D50" s="19" t="s">
        <v>433</v>
      </c>
      <c r="E50" s="301">
        <v>2520200190</v>
      </c>
      <c r="F50" s="296">
        <v>611</v>
      </c>
      <c r="G50" s="32">
        <v>1000</v>
      </c>
      <c r="H50" s="32">
        <v>1000</v>
      </c>
    </row>
    <row r="51" spans="1:8" ht="79.5" thickBot="1" x14ac:dyDescent="0.25">
      <c r="A51" s="178" t="s">
        <v>512</v>
      </c>
      <c r="B51" s="175" t="s">
        <v>116</v>
      </c>
      <c r="C51" s="175" t="s">
        <v>76</v>
      </c>
      <c r="D51" s="175" t="s">
        <v>433</v>
      </c>
      <c r="E51" s="180">
        <v>42</v>
      </c>
      <c r="F51" s="189"/>
      <c r="G51" s="180">
        <v>100</v>
      </c>
      <c r="H51" s="180">
        <v>100</v>
      </c>
    </row>
    <row r="52" spans="1:8" ht="48" thickBot="1" x14ac:dyDescent="0.25">
      <c r="A52" s="52" t="s">
        <v>431</v>
      </c>
      <c r="B52" s="19" t="s">
        <v>116</v>
      </c>
      <c r="C52" s="19" t="s">
        <v>76</v>
      </c>
      <c r="D52" s="19" t="s">
        <v>433</v>
      </c>
      <c r="E52" s="20">
        <v>42001</v>
      </c>
      <c r="F52" s="20"/>
      <c r="G52" s="20">
        <v>100</v>
      </c>
      <c r="H52" s="20">
        <v>100</v>
      </c>
    </row>
    <row r="53" spans="1:8" ht="63.75" thickBot="1" x14ac:dyDescent="0.25">
      <c r="A53" s="52" t="s">
        <v>432</v>
      </c>
      <c r="B53" s="19" t="s">
        <v>116</v>
      </c>
      <c r="C53" s="19" t="s">
        <v>76</v>
      </c>
      <c r="D53" s="19" t="s">
        <v>433</v>
      </c>
      <c r="E53" s="20">
        <v>4200199900</v>
      </c>
      <c r="F53" s="20"/>
      <c r="G53" s="20">
        <v>100</v>
      </c>
      <c r="H53" s="20">
        <v>100</v>
      </c>
    </row>
    <row r="54" spans="1:8" ht="32.25" thickBot="1" x14ac:dyDescent="0.25">
      <c r="A54" s="52" t="s">
        <v>13</v>
      </c>
      <c r="B54" s="19" t="s">
        <v>116</v>
      </c>
      <c r="C54" s="19" t="s">
        <v>76</v>
      </c>
      <c r="D54" s="19" t="s">
        <v>433</v>
      </c>
      <c r="E54" s="20">
        <v>4200199900</v>
      </c>
      <c r="F54" s="20">
        <v>244</v>
      </c>
      <c r="G54" s="20">
        <v>100</v>
      </c>
      <c r="H54" s="20">
        <v>100</v>
      </c>
    </row>
    <row r="55" spans="1:8" ht="32.25" thickBot="1" x14ac:dyDescent="0.25">
      <c r="A55" s="174" t="s">
        <v>496</v>
      </c>
      <c r="B55" s="190" t="s">
        <v>116</v>
      </c>
      <c r="C55" s="190" t="s">
        <v>76</v>
      </c>
      <c r="D55" s="190" t="s">
        <v>433</v>
      </c>
      <c r="E55" s="189">
        <v>8830020000</v>
      </c>
      <c r="F55" s="189"/>
      <c r="G55" s="189">
        <v>100</v>
      </c>
      <c r="H55" s="189">
        <v>100</v>
      </c>
    </row>
    <row r="56" spans="1:8" ht="32.25" thickBot="1" x14ac:dyDescent="0.25">
      <c r="A56" s="39" t="s">
        <v>207</v>
      </c>
      <c r="B56" s="19" t="s">
        <v>116</v>
      </c>
      <c r="C56" s="19" t="s">
        <v>76</v>
      </c>
      <c r="D56" s="19" t="s">
        <v>433</v>
      </c>
      <c r="E56" s="3">
        <v>8830020000</v>
      </c>
      <c r="F56" s="20">
        <v>244</v>
      </c>
      <c r="G56" s="20">
        <v>100</v>
      </c>
      <c r="H56" s="20">
        <v>100</v>
      </c>
    </row>
    <row r="57" spans="1:8" ht="16.5" thickBot="1" x14ac:dyDescent="0.25">
      <c r="A57" s="178" t="s">
        <v>20</v>
      </c>
      <c r="B57" s="175" t="s">
        <v>116</v>
      </c>
      <c r="C57" s="175" t="s">
        <v>76</v>
      </c>
      <c r="D57" s="175">
        <v>13</v>
      </c>
      <c r="E57" s="180">
        <v>99</v>
      </c>
      <c r="F57" s="176"/>
      <c r="G57" s="180">
        <v>234.9</v>
      </c>
      <c r="H57" s="180">
        <v>234.9</v>
      </c>
    </row>
    <row r="58" spans="1:8" ht="158.25" thickBot="1" x14ac:dyDescent="0.25">
      <c r="A58" s="172" t="s">
        <v>21</v>
      </c>
      <c r="B58" s="19" t="s">
        <v>116</v>
      </c>
      <c r="C58" s="19" t="s">
        <v>76</v>
      </c>
      <c r="D58" s="7">
        <v>13</v>
      </c>
      <c r="E58" s="3">
        <v>9980077730</v>
      </c>
      <c r="F58" s="2"/>
      <c r="G58" s="3">
        <v>234.9</v>
      </c>
      <c r="H58" s="3">
        <v>234.9</v>
      </c>
    </row>
    <row r="59" spans="1:8" ht="32.25" thickBot="1" x14ac:dyDescent="0.25">
      <c r="A59" s="39" t="s">
        <v>13</v>
      </c>
      <c r="B59" s="19" t="s">
        <v>116</v>
      </c>
      <c r="C59" s="19" t="s">
        <v>76</v>
      </c>
      <c r="D59" s="7">
        <v>13</v>
      </c>
      <c r="E59" s="3">
        <v>9980077730</v>
      </c>
      <c r="F59" s="3">
        <v>244</v>
      </c>
      <c r="G59" s="3">
        <v>234.9</v>
      </c>
      <c r="H59" s="3">
        <v>234.9</v>
      </c>
    </row>
    <row r="60" spans="1:8" ht="16.5" thickBot="1" x14ac:dyDescent="0.25">
      <c r="A60" s="178" t="s">
        <v>364</v>
      </c>
      <c r="B60" s="175" t="s">
        <v>116</v>
      </c>
      <c r="C60" s="175" t="s">
        <v>117</v>
      </c>
      <c r="D60" s="190"/>
      <c r="E60" s="189"/>
      <c r="F60" s="189"/>
      <c r="G60" s="191">
        <v>2117.1999999999998</v>
      </c>
      <c r="H60" s="191">
        <v>2196</v>
      </c>
    </row>
    <row r="61" spans="1:8" ht="32.25" thickBot="1" x14ac:dyDescent="0.25">
      <c r="A61" s="39" t="s">
        <v>365</v>
      </c>
      <c r="B61" s="19" t="s">
        <v>116</v>
      </c>
      <c r="C61" s="19" t="s">
        <v>117</v>
      </c>
      <c r="D61" s="7" t="s">
        <v>111</v>
      </c>
      <c r="E61" s="3"/>
      <c r="F61" s="3"/>
      <c r="G61" s="3">
        <v>2117.1999999999998</v>
      </c>
      <c r="H61" s="3">
        <v>2196</v>
      </c>
    </row>
    <row r="62" spans="1:8" ht="63.75" thickBot="1" x14ac:dyDescent="0.25">
      <c r="A62" s="39" t="s">
        <v>69</v>
      </c>
      <c r="B62" s="19" t="s">
        <v>116</v>
      </c>
      <c r="C62" s="19" t="s">
        <v>117</v>
      </c>
      <c r="D62" s="7" t="s">
        <v>111</v>
      </c>
      <c r="E62" s="20">
        <v>9980051180</v>
      </c>
      <c r="F62" s="3"/>
      <c r="G62" s="3">
        <v>2117.1999999999998</v>
      </c>
      <c r="H62" s="3">
        <v>2196</v>
      </c>
    </row>
    <row r="63" spans="1:8" ht="16.5" thickBot="1" x14ac:dyDescent="0.25">
      <c r="A63" s="39" t="s">
        <v>362</v>
      </c>
      <c r="B63" s="19" t="s">
        <v>116</v>
      </c>
      <c r="C63" s="19" t="s">
        <v>117</v>
      </c>
      <c r="D63" s="7" t="s">
        <v>111</v>
      </c>
      <c r="E63" s="20">
        <v>9980051180</v>
      </c>
      <c r="F63" s="3">
        <v>530</v>
      </c>
      <c r="G63" s="3">
        <v>2117.1999999999998</v>
      </c>
      <c r="H63" s="3">
        <v>2196</v>
      </c>
    </row>
    <row r="64" spans="1:8" ht="16.5" thickBot="1" x14ac:dyDescent="0.25">
      <c r="A64" s="178" t="s">
        <v>23</v>
      </c>
      <c r="B64" s="175" t="s">
        <v>116</v>
      </c>
      <c r="C64" s="192" t="s">
        <v>73</v>
      </c>
      <c r="D64" s="175"/>
      <c r="E64" s="189"/>
      <c r="F64" s="189"/>
      <c r="G64" s="189">
        <f>SUM(G70+G65)</f>
        <v>77207.657000000007</v>
      </c>
      <c r="H64" s="189">
        <f>SUM(H70+H65)</f>
        <v>77207.657000000007</v>
      </c>
    </row>
    <row r="65" spans="1:8" ht="16.5" thickBot="1" x14ac:dyDescent="0.25">
      <c r="A65" s="178" t="s">
        <v>361</v>
      </c>
      <c r="B65" s="190" t="s">
        <v>116</v>
      </c>
      <c r="C65" s="196" t="s">
        <v>73</v>
      </c>
      <c r="D65" s="190" t="s">
        <v>112</v>
      </c>
      <c r="E65" s="189"/>
      <c r="F65" s="189"/>
      <c r="G65" s="189">
        <f>SUM(G67:G68)</f>
        <v>77007.657000000007</v>
      </c>
      <c r="H65" s="189">
        <f>SUM(H67:H68)</f>
        <v>77007.657000000007</v>
      </c>
    </row>
    <row r="66" spans="1:8" ht="32.25" thickBot="1" x14ac:dyDescent="0.25">
      <c r="A66" s="178" t="s">
        <v>606</v>
      </c>
      <c r="B66" s="175" t="s">
        <v>116</v>
      </c>
      <c r="C66" s="192" t="s">
        <v>73</v>
      </c>
      <c r="D66" s="175" t="s">
        <v>112</v>
      </c>
      <c r="E66" s="240">
        <v>1530020760</v>
      </c>
      <c r="F66" s="180"/>
      <c r="G66" s="180">
        <v>67027.657000000007</v>
      </c>
      <c r="H66" s="180">
        <v>67027.657000000007</v>
      </c>
    </row>
    <row r="67" spans="1:8" ht="16.5" thickBot="1" x14ac:dyDescent="0.25">
      <c r="A67" s="275" t="s">
        <v>455</v>
      </c>
      <c r="B67" s="19" t="s">
        <v>116</v>
      </c>
      <c r="C67" s="90" t="s">
        <v>73</v>
      </c>
      <c r="D67" s="19" t="s">
        <v>112</v>
      </c>
      <c r="E67" s="199">
        <v>1530020760</v>
      </c>
      <c r="F67" s="3">
        <v>540</v>
      </c>
      <c r="G67" s="20">
        <v>67027.657000000007</v>
      </c>
      <c r="H67" s="20">
        <v>67027.657000000007</v>
      </c>
    </row>
    <row r="68" spans="1:8" ht="16.5" thickBot="1" x14ac:dyDescent="0.25">
      <c r="A68" s="275" t="s">
        <v>362</v>
      </c>
      <c r="B68" s="19" t="s">
        <v>116</v>
      </c>
      <c r="C68" s="90" t="s">
        <v>73</v>
      </c>
      <c r="D68" s="19" t="s">
        <v>112</v>
      </c>
      <c r="E68" s="270">
        <v>1530022260</v>
      </c>
      <c r="F68" s="3"/>
      <c r="G68" s="3">
        <v>9980</v>
      </c>
      <c r="H68" s="20">
        <v>9980</v>
      </c>
    </row>
    <row r="69" spans="1:8" ht="16.5" thickBot="1" x14ac:dyDescent="0.25">
      <c r="A69" s="348" t="s">
        <v>455</v>
      </c>
      <c r="B69" s="19" t="s">
        <v>116</v>
      </c>
      <c r="C69" s="90" t="s">
        <v>73</v>
      </c>
      <c r="D69" s="19" t="s">
        <v>112</v>
      </c>
      <c r="E69" s="270">
        <v>1530022260</v>
      </c>
      <c r="F69" s="3">
        <v>540</v>
      </c>
      <c r="G69" s="3">
        <v>9980</v>
      </c>
      <c r="H69" s="3">
        <v>9980</v>
      </c>
    </row>
    <row r="70" spans="1:8" ht="32.25" thickBot="1" x14ac:dyDescent="0.25">
      <c r="A70" s="174" t="s">
        <v>498</v>
      </c>
      <c r="B70" s="190" t="s">
        <v>116</v>
      </c>
      <c r="C70" s="196" t="s">
        <v>73</v>
      </c>
      <c r="D70" s="190" t="s">
        <v>499</v>
      </c>
      <c r="E70" s="200"/>
      <c r="F70" s="189"/>
      <c r="G70" s="189">
        <v>200</v>
      </c>
      <c r="H70" s="189">
        <v>200</v>
      </c>
    </row>
    <row r="71" spans="1:8" ht="79.5" thickBot="1" x14ac:dyDescent="0.25">
      <c r="A71" s="275" t="s">
        <v>500</v>
      </c>
      <c r="B71" s="19" t="s">
        <v>116</v>
      </c>
      <c r="C71" s="90" t="s">
        <v>73</v>
      </c>
      <c r="D71" s="19" t="s">
        <v>499</v>
      </c>
      <c r="E71" s="270">
        <v>9980040002</v>
      </c>
      <c r="F71" s="3">
        <v>245</v>
      </c>
      <c r="G71" s="3">
        <v>200</v>
      </c>
      <c r="H71" s="3">
        <v>200</v>
      </c>
    </row>
    <row r="72" spans="1:8" ht="32.25" thickBot="1" x14ac:dyDescent="0.25">
      <c r="A72" s="178" t="s">
        <v>24</v>
      </c>
      <c r="B72" s="175" t="s">
        <v>116</v>
      </c>
      <c r="C72" s="175" t="s">
        <v>74</v>
      </c>
      <c r="D72" s="175"/>
      <c r="E72" s="176"/>
      <c r="F72" s="176"/>
      <c r="G72" s="180">
        <f>SUM(G73+G75)</f>
        <v>25325.218999999997</v>
      </c>
      <c r="H72" s="180">
        <f>SUM(H73+H75)</f>
        <v>12710</v>
      </c>
    </row>
    <row r="73" spans="1:8" ht="32.25" thickBot="1" x14ac:dyDescent="0.25">
      <c r="A73" s="197" t="s">
        <v>501</v>
      </c>
      <c r="B73" s="194" t="s">
        <v>116</v>
      </c>
      <c r="C73" s="194" t="s">
        <v>74</v>
      </c>
      <c r="D73" s="194" t="s">
        <v>111</v>
      </c>
      <c r="E73" s="201" t="s">
        <v>502</v>
      </c>
      <c r="F73" s="202"/>
      <c r="G73" s="180">
        <v>12615.218999999999</v>
      </c>
      <c r="H73" s="180"/>
    </row>
    <row r="74" spans="1:8" ht="63.75" thickBot="1" x14ac:dyDescent="0.25">
      <c r="A74" s="275" t="s">
        <v>456</v>
      </c>
      <c r="B74" s="15" t="s">
        <v>116</v>
      </c>
      <c r="C74" s="15" t="s">
        <v>74</v>
      </c>
      <c r="D74" s="15" t="s">
        <v>111</v>
      </c>
      <c r="E74" s="20" t="s">
        <v>502</v>
      </c>
      <c r="F74" s="20">
        <v>244</v>
      </c>
      <c r="G74" s="180">
        <v>12615.218999999999</v>
      </c>
      <c r="H74" s="180"/>
    </row>
    <row r="75" spans="1:8" ht="16.5" thickBot="1" x14ac:dyDescent="0.25">
      <c r="A75" s="335" t="s">
        <v>366</v>
      </c>
      <c r="B75" s="175" t="s">
        <v>116</v>
      </c>
      <c r="C75" s="175" t="s">
        <v>74</v>
      </c>
      <c r="D75" s="175" t="s">
        <v>111</v>
      </c>
      <c r="E75" s="189"/>
      <c r="F75" s="189"/>
      <c r="G75" s="180">
        <f>SUM(G76+G78)</f>
        <v>12710</v>
      </c>
      <c r="H75" s="180">
        <f>SUM(H76+H78)</f>
        <v>12710</v>
      </c>
    </row>
    <row r="76" spans="1:8" ht="16.5" thickBot="1" x14ac:dyDescent="0.25">
      <c r="A76" s="334" t="s">
        <v>362</v>
      </c>
      <c r="B76" s="15" t="s">
        <v>116</v>
      </c>
      <c r="C76" s="15" t="s">
        <v>74</v>
      </c>
      <c r="D76" s="15" t="s">
        <v>111</v>
      </c>
      <c r="E76" s="3">
        <v>1640115300</v>
      </c>
      <c r="F76" s="20"/>
      <c r="G76" s="16">
        <v>5010</v>
      </c>
      <c r="H76" s="16">
        <v>5010</v>
      </c>
    </row>
    <row r="77" spans="1:8" ht="16.5" thickBot="1" x14ac:dyDescent="0.25">
      <c r="A77" s="334" t="s">
        <v>455</v>
      </c>
      <c r="B77" s="15" t="s">
        <v>116</v>
      </c>
      <c r="C77" s="15" t="s">
        <v>74</v>
      </c>
      <c r="D77" s="15" t="s">
        <v>111</v>
      </c>
      <c r="E77" s="3">
        <v>1640115300</v>
      </c>
      <c r="F77" s="20">
        <v>540</v>
      </c>
      <c r="G77" s="16">
        <v>5010</v>
      </c>
      <c r="H77" s="16">
        <v>5010</v>
      </c>
    </row>
    <row r="78" spans="1:8" ht="63.75" thickBot="1" x14ac:dyDescent="0.25">
      <c r="A78" s="374" t="s">
        <v>456</v>
      </c>
      <c r="B78" s="19" t="s">
        <v>116</v>
      </c>
      <c r="C78" s="19" t="s">
        <v>74</v>
      </c>
      <c r="D78" s="19" t="s">
        <v>111</v>
      </c>
      <c r="E78" s="3">
        <v>1640115300</v>
      </c>
      <c r="F78" s="20">
        <v>244</v>
      </c>
      <c r="G78" s="20">
        <v>7700</v>
      </c>
      <c r="H78" s="20">
        <v>7700</v>
      </c>
    </row>
    <row r="79" spans="1:8" ht="16.5" thickBot="1" x14ac:dyDescent="0.25">
      <c r="A79" s="178" t="s">
        <v>25</v>
      </c>
      <c r="B79" s="175" t="s">
        <v>116</v>
      </c>
      <c r="C79" s="192" t="s">
        <v>75</v>
      </c>
      <c r="D79" s="179"/>
      <c r="E79" s="176"/>
      <c r="F79" s="176"/>
      <c r="G79" s="191">
        <f>SUM(G80+G87+G90)</f>
        <v>5757</v>
      </c>
      <c r="H79" s="191">
        <f>SUM(H80+H87+H90)</f>
        <v>5772</v>
      </c>
    </row>
    <row r="80" spans="1:8" ht="32.25" thickBot="1" x14ac:dyDescent="0.25">
      <c r="A80" s="178" t="s">
        <v>66</v>
      </c>
      <c r="B80" s="175" t="s">
        <v>116</v>
      </c>
      <c r="C80" s="192" t="s">
        <v>75</v>
      </c>
      <c r="D80" s="175" t="s">
        <v>111</v>
      </c>
      <c r="E80" s="176"/>
      <c r="F80" s="176"/>
      <c r="G80" s="191">
        <f>SUM(G81:G86)</f>
        <v>5300</v>
      </c>
      <c r="H80" s="191">
        <f>SUM(H81:H86)</f>
        <v>5300</v>
      </c>
    </row>
    <row r="81" spans="1:11" ht="16.5" thickBot="1" x14ac:dyDescent="0.25">
      <c r="A81" s="52" t="s">
        <v>539</v>
      </c>
      <c r="B81" s="19" t="s">
        <v>116</v>
      </c>
      <c r="C81" s="90" t="s">
        <v>75</v>
      </c>
      <c r="D81" s="19" t="s">
        <v>111</v>
      </c>
      <c r="E81" s="301">
        <v>1930606590</v>
      </c>
      <c r="F81" s="301">
        <v>611</v>
      </c>
      <c r="G81" s="3">
        <v>2400</v>
      </c>
      <c r="H81" s="3">
        <v>2400</v>
      </c>
    </row>
    <row r="82" spans="1:11" ht="32.25" thickBot="1" x14ac:dyDescent="0.25">
      <c r="A82" s="52" t="s">
        <v>540</v>
      </c>
      <c r="B82" s="19" t="s">
        <v>116</v>
      </c>
      <c r="C82" s="90" t="s">
        <v>75</v>
      </c>
      <c r="D82" s="19" t="s">
        <v>111</v>
      </c>
      <c r="E82" s="301">
        <v>9996006000</v>
      </c>
      <c r="F82" s="301">
        <v>611</v>
      </c>
      <c r="G82" s="3">
        <v>2843.694</v>
      </c>
      <c r="H82" s="3">
        <v>2843.694</v>
      </c>
    </row>
    <row r="83" spans="1:11" ht="32.25" thickBot="1" x14ac:dyDescent="0.25">
      <c r="A83" s="52" t="s">
        <v>540</v>
      </c>
      <c r="B83" s="19" t="s">
        <v>116</v>
      </c>
      <c r="C83" s="90" t="s">
        <v>75</v>
      </c>
      <c r="D83" s="19" t="s">
        <v>111</v>
      </c>
      <c r="E83" s="301">
        <v>9996006000</v>
      </c>
      <c r="F83" s="301">
        <v>613</v>
      </c>
      <c r="G83" s="3">
        <v>18.68</v>
      </c>
      <c r="H83" s="3">
        <v>18.68</v>
      </c>
    </row>
    <row r="84" spans="1:11" ht="32.25" thickBot="1" x14ac:dyDescent="0.25">
      <c r="A84" s="52" t="s">
        <v>540</v>
      </c>
      <c r="B84" s="19" t="s">
        <v>116</v>
      </c>
      <c r="C84" s="90" t="s">
        <v>75</v>
      </c>
      <c r="D84" s="19" t="s">
        <v>111</v>
      </c>
      <c r="E84" s="301">
        <v>9996006000</v>
      </c>
      <c r="F84" s="301">
        <v>623</v>
      </c>
      <c r="G84" s="3">
        <v>18.68</v>
      </c>
      <c r="H84" s="3">
        <v>18.68</v>
      </c>
    </row>
    <row r="85" spans="1:11" ht="32.25" thickBot="1" x14ac:dyDescent="0.25">
      <c r="A85" s="52" t="s">
        <v>540</v>
      </c>
      <c r="B85" s="19" t="s">
        <v>116</v>
      </c>
      <c r="C85" s="90" t="s">
        <v>75</v>
      </c>
      <c r="D85" s="19" t="s">
        <v>111</v>
      </c>
      <c r="E85" s="301">
        <v>9996006000</v>
      </c>
      <c r="F85" s="301">
        <v>633</v>
      </c>
      <c r="G85" s="3">
        <v>9.34</v>
      </c>
      <c r="H85" s="3">
        <v>9.34</v>
      </c>
    </row>
    <row r="86" spans="1:11" ht="32.25" thickBot="1" x14ac:dyDescent="0.25">
      <c r="A86" s="52" t="s">
        <v>540</v>
      </c>
      <c r="B86" s="19" t="s">
        <v>116</v>
      </c>
      <c r="C86" s="90" t="s">
        <v>75</v>
      </c>
      <c r="D86" s="19" t="s">
        <v>111</v>
      </c>
      <c r="E86" s="301">
        <v>9996006000</v>
      </c>
      <c r="F86" s="301">
        <v>813</v>
      </c>
      <c r="G86" s="3">
        <v>9.6059999999999999</v>
      </c>
      <c r="H86" s="3">
        <v>9.6059999999999999</v>
      </c>
      <c r="K86" s="137"/>
    </row>
    <row r="87" spans="1:11" ht="32.25" thickBot="1" x14ac:dyDescent="0.25">
      <c r="A87" s="178" t="s">
        <v>26</v>
      </c>
      <c r="B87" s="175" t="s">
        <v>116</v>
      </c>
      <c r="C87" s="175" t="s">
        <v>75</v>
      </c>
      <c r="D87" s="175" t="s">
        <v>75</v>
      </c>
      <c r="E87" s="176"/>
      <c r="F87" s="176"/>
      <c r="G87" s="180">
        <v>50</v>
      </c>
      <c r="H87" s="180">
        <v>50</v>
      </c>
    </row>
    <row r="88" spans="1:11" ht="32.25" thickBot="1" x14ac:dyDescent="0.25">
      <c r="A88" s="5" t="s">
        <v>27</v>
      </c>
      <c r="B88" s="19" t="s">
        <v>116</v>
      </c>
      <c r="C88" s="7" t="s">
        <v>75</v>
      </c>
      <c r="D88" s="7" t="s">
        <v>75</v>
      </c>
      <c r="E88" s="3">
        <v>3310199000</v>
      </c>
      <c r="F88" s="2"/>
      <c r="G88" s="3">
        <v>50</v>
      </c>
      <c r="H88" s="3">
        <v>50</v>
      </c>
    </row>
    <row r="89" spans="1:11" ht="32.25" thickBot="1" x14ac:dyDescent="0.25">
      <c r="A89" s="39" t="s">
        <v>13</v>
      </c>
      <c r="B89" s="19" t="s">
        <v>116</v>
      </c>
      <c r="C89" s="7" t="s">
        <v>75</v>
      </c>
      <c r="D89" s="7" t="s">
        <v>75</v>
      </c>
      <c r="E89" s="3">
        <v>3310199000</v>
      </c>
      <c r="F89" s="3">
        <v>244</v>
      </c>
      <c r="G89" s="3">
        <v>50</v>
      </c>
      <c r="H89" s="3">
        <v>50</v>
      </c>
    </row>
    <row r="90" spans="1:11" ht="32.25" thickBot="1" x14ac:dyDescent="0.25">
      <c r="A90" s="178" t="s">
        <v>28</v>
      </c>
      <c r="B90" s="175" t="s">
        <v>116</v>
      </c>
      <c r="C90" s="175" t="s">
        <v>75</v>
      </c>
      <c r="D90" s="175" t="s">
        <v>112</v>
      </c>
      <c r="E90" s="176"/>
      <c r="F90" s="176"/>
      <c r="G90" s="180">
        <f>SUM(G91)</f>
        <v>407</v>
      </c>
      <c r="H90" s="180">
        <f>SUM(H91)</f>
        <v>422</v>
      </c>
    </row>
    <row r="91" spans="1:11" ht="79.5" thickBot="1" x14ac:dyDescent="0.25">
      <c r="A91" s="172" t="s">
        <v>29</v>
      </c>
      <c r="B91" s="15" t="s">
        <v>116</v>
      </c>
      <c r="C91" s="8" t="s">
        <v>75</v>
      </c>
      <c r="D91" s="8" t="s">
        <v>112</v>
      </c>
      <c r="E91" s="1">
        <v>9980077740</v>
      </c>
      <c r="F91" s="2"/>
      <c r="G91" s="1">
        <f>SUM(G92:G94)</f>
        <v>407</v>
      </c>
      <c r="H91" s="1">
        <f>SUM(H92:H94)</f>
        <v>422</v>
      </c>
    </row>
    <row r="92" spans="1:11" ht="48" thickBot="1" x14ac:dyDescent="0.25">
      <c r="A92" s="5" t="s">
        <v>9</v>
      </c>
      <c r="B92" s="19" t="s">
        <v>116</v>
      </c>
      <c r="C92" s="7" t="s">
        <v>75</v>
      </c>
      <c r="D92" s="7" t="s">
        <v>112</v>
      </c>
      <c r="E92" s="3">
        <v>9980077740</v>
      </c>
      <c r="F92" s="3">
        <v>121</v>
      </c>
      <c r="G92" s="3">
        <v>305</v>
      </c>
      <c r="H92" s="3">
        <v>305</v>
      </c>
    </row>
    <row r="93" spans="1:11" ht="79.5" thickBot="1" x14ac:dyDescent="0.25">
      <c r="A93" s="39" t="s">
        <v>10</v>
      </c>
      <c r="B93" s="19" t="s">
        <v>116</v>
      </c>
      <c r="C93" s="7" t="s">
        <v>75</v>
      </c>
      <c r="D93" s="7" t="s">
        <v>112</v>
      </c>
      <c r="E93" s="3">
        <v>9980077740</v>
      </c>
      <c r="F93" s="3">
        <v>129</v>
      </c>
      <c r="G93" s="3">
        <v>92</v>
      </c>
      <c r="H93" s="3">
        <v>92</v>
      </c>
    </row>
    <row r="94" spans="1:11" ht="32.25" thickBot="1" x14ac:dyDescent="0.25">
      <c r="A94" s="39" t="s">
        <v>13</v>
      </c>
      <c r="B94" s="19" t="s">
        <v>116</v>
      </c>
      <c r="C94" s="7" t="s">
        <v>75</v>
      </c>
      <c r="D94" s="7" t="s">
        <v>112</v>
      </c>
      <c r="E94" s="3">
        <v>9980077740</v>
      </c>
      <c r="F94" s="3">
        <v>244</v>
      </c>
      <c r="G94" s="3">
        <v>10</v>
      </c>
      <c r="H94" s="3">
        <v>25</v>
      </c>
    </row>
    <row r="95" spans="1:11" ht="16.5" thickBot="1" x14ac:dyDescent="0.25">
      <c r="A95" s="178" t="s">
        <v>31</v>
      </c>
      <c r="B95" s="175" t="s">
        <v>116</v>
      </c>
      <c r="C95" s="175">
        <v>10</v>
      </c>
      <c r="D95" s="179"/>
      <c r="E95" s="176"/>
      <c r="F95" s="176"/>
      <c r="G95" s="205">
        <f>SUM(G96+G99)</f>
        <v>7130.8</v>
      </c>
      <c r="H95" s="205">
        <f>SUM(H96+H99)</f>
        <v>7286.8</v>
      </c>
    </row>
    <row r="96" spans="1:11" ht="16.5" thickBot="1" x14ac:dyDescent="0.25">
      <c r="A96" s="178" t="s">
        <v>32</v>
      </c>
      <c r="B96" s="175" t="s">
        <v>116</v>
      </c>
      <c r="C96" s="175">
        <v>10</v>
      </c>
      <c r="D96" s="175" t="s">
        <v>76</v>
      </c>
      <c r="E96" s="176"/>
      <c r="F96" s="176"/>
      <c r="G96" s="180">
        <v>400</v>
      </c>
      <c r="H96" s="180">
        <v>400</v>
      </c>
    </row>
    <row r="97" spans="1:8" ht="32.25" thickBot="1" x14ac:dyDescent="0.25">
      <c r="A97" s="172" t="s">
        <v>33</v>
      </c>
      <c r="B97" s="15" t="s">
        <v>116</v>
      </c>
      <c r="C97" s="8">
        <v>10</v>
      </c>
      <c r="D97" s="8" t="s">
        <v>76</v>
      </c>
      <c r="E97" s="1">
        <v>2210728960</v>
      </c>
      <c r="F97" s="2"/>
      <c r="G97" s="1">
        <v>400</v>
      </c>
      <c r="H97" s="1">
        <v>400</v>
      </c>
    </row>
    <row r="98" spans="1:8" ht="32.25" thickBot="1" x14ac:dyDescent="0.25">
      <c r="A98" s="5" t="s">
        <v>34</v>
      </c>
      <c r="B98" s="19" t="s">
        <v>116</v>
      </c>
      <c r="C98" s="7">
        <v>10</v>
      </c>
      <c r="D98" s="7" t="s">
        <v>76</v>
      </c>
      <c r="E98" s="3">
        <v>2210728960</v>
      </c>
      <c r="F98" s="3">
        <v>312</v>
      </c>
      <c r="G98" s="3">
        <v>400</v>
      </c>
      <c r="H98" s="3">
        <v>400</v>
      </c>
    </row>
    <row r="99" spans="1:8" ht="16.5" thickBot="1" x14ac:dyDescent="0.25">
      <c r="A99" s="178" t="s">
        <v>35</v>
      </c>
      <c r="B99" s="175" t="s">
        <v>116</v>
      </c>
      <c r="C99" s="175">
        <v>10</v>
      </c>
      <c r="D99" s="175" t="s">
        <v>73</v>
      </c>
      <c r="E99" s="176"/>
      <c r="F99" s="176"/>
      <c r="G99" s="180">
        <f>SUM(G101+G103)</f>
        <v>6730.8</v>
      </c>
      <c r="H99" s="180">
        <f>SUM(H101+H103)</f>
        <v>6886.8</v>
      </c>
    </row>
    <row r="100" spans="1:8" ht="48" thickBot="1" x14ac:dyDescent="0.25">
      <c r="A100" s="178" t="s">
        <v>36</v>
      </c>
      <c r="B100" s="175" t="s">
        <v>116</v>
      </c>
      <c r="C100" s="175">
        <v>10</v>
      </c>
      <c r="D100" s="175" t="s">
        <v>73</v>
      </c>
      <c r="E100" s="180">
        <v>2230781520</v>
      </c>
      <c r="F100" s="176"/>
      <c r="G100" s="180">
        <v>3882</v>
      </c>
      <c r="H100" s="180">
        <v>4038</v>
      </c>
    </row>
    <row r="101" spans="1:8" ht="32.25" thickBot="1" x14ac:dyDescent="0.25">
      <c r="A101" s="5" t="s">
        <v>34</v>
      </c>
      <c r="B101" s="19" t="s">
        <v>116</v>
      </c>
      <c r="C101" s="7">
        <v>10</v>
      </c>
      <c r="D101" s="7" t="s">
        <v>73</v>
      </c>
      <c r="E101" s="3">
        <v>2230781520</v>
      </c>
      <c r="F101" s="3">
        <v>313</v>
      </c>
      <c r="G101" s="3">
        <v>3882</v>
      </c>
      <c r="H101" s="3">
        <v>4038</v>
      </c>
    </row>
    <row r="102" spans="1:8" ht="111" thickBot="1" x14ac:dyDescent="0.25">
      <c r="A102" s="178" t="s">
        <v>37</v>
      </c>
      <c r="B102" s="175" t="s">
        <v>116</v>
      </c>
      <c r="C102" s="175">
        <v>10</v>
      </c>
      <c r="D102" s="175" t="s">
        <v>73</v>
      </c>
      <c r="E102" s="180" t="s">
        <v>492</v>
      </c>
      <c r="F102" s="176"/>
      <c r="G102" s="180">
        <v>2848.8</v>
      </c>
      <c r="H102" s="180">
        <v>2848.8</v>
      </c>
    </row>
    <row r="103" spans="1:8" ht="32.25" thickBot="1" x14ac:dyDescent="0.25">
      <c r="A103" s="5" t="s">
        <v>34</v>
      </c>
      <c r="B103" s="19" t="s">
        <v>116</v>
      </c>
      <c r="C103" s="7">
        <v>10</v>
      </c>
      <c r="D103" s="7" t="s">
        <v>73</v>
      </c>
      <c r="E103" s="3" t="s">
        <v>492</v>
      </c>
      <c r="F103" s="3">
        <v>412</v>
      </c>
      <c r="G103" s="3">
        <v>2848.8</v>
      </c>
      <c r="H103" s="3">
        <v>2848.8</v>
      </c>
    </row>
    <row r="104" spans="1:8" ht="32.25" thickBot="1" x14ac:dyDescent="0.25">
      <c r="A104" s="178" t="s">
        <v>38</v>
      </c>
      <c r="B104" s="175" t="s">
        <v>116</v>
      </c>
      <c r="C104" s="175">
        <v>11</v>
      </c>
      <c r="D104" s="179"/>
      <c r="E104" s="176"/>
      <c r="F104" s="176"/>
      <c r="G104" s="180">
        <v>1000</v>
      </c>
      <c r="H104" s="180">
        <v>1000</v>
      </c>
    </row>
    <row r="105" spans="1:8" ht="16.5" thickBot="1" x14ac:dyDescent="0.25">
      <c r="A105" s="14" t="s">
        <v>39</v>
      </c>
      <c r="B105" s="19" t="s">
        <v>116</v>
      </c>
      <c r="C105" s="19">
        <v>11</v>
      </c>
      <c r="D105" s="19" t="s">
        <v>74</v>
      </c>
      <c r="E105" s="17"/>
      <c r="F105" s="17"/>
      <c r="G105" s="20">
        <v>1000</v>
      </c>
      <c r="H105" s="20">
        <v>1000</v>
      </c>
    </row>
    <row r="106" spans="1:8" ht="32.25" thickBot="1" x14ac:dyDescent="0.25">
      <c r="A106" s="14" t="s">
        <v>40</v>
      </c>
      <c r="B106" s="19" t="s">
        <v>116</v>
      </c>
      <c r="C106" s="19">
        <v>11</v>
      </c>
      <c r="D106" s="19" t="s">
        <v>74</v>
      </c>
      <c r="E106" s="20">
        <v>2460120000</v>
      </c>
      <c r="F106" s="17"/>
      <c r="G106" s="20">
        <v>1000</v>
      </c>
      <c r="H106" s="20">
        <v>1000</v>
      </c>
    </row>
    <row r="107" spans="1:8" ht="63.75" thickBot="1" x14ac:dyDescent="0.25">
      <c r="A107" s="5" t="s">
        <v>494</v>
      </c>
      <c r="B107" s="19" t="s">
        <v>116</v>
      </c>
      <c r="C107" s="19">
        <v>11</v>
      </c>
      <c r="D107" s="19" t="s">
        <v>74</v>
      </c>
      <c r="E107" s="20">
        <v>2460120000</v>
      </c>
      <c r="F107" s="20">
        <v>123</v>
      </c>
      <c r="G107" s="20">
        <v>500</v>
      </c>
      <c r="H107" s="20">
        <v>500</v>
      </c>
    </row>
    <row r="108" spans="1:8" ht="32.25" thickBot="1" x14ac:dyDescent="0.25">
      <c r="A108" s="21" t="s">
        <v>13</v>
      </c>
      <c r="B108" s="19" t="s">
        <v>116</v>
      </c>
      <c r="C108" s="19">
        <v>11</v>
      </c>
      <c r="D108" s="19" t="s">
        <v>74</v>
      </c>
      <c r="E108" s="20">
        <v>2460120000</v>
      </c>
      <c r="F108" s="20">
        <v>244</v>
      </c>
      <c r="G108" s="20">
        <v>500</v>
      </c>
      <c r="H108" s="20">
        <v>500</v>
      </c>
    </row>
    <row r="109" spans="1:8" ht="16.5" thickBot="1" x14ac:dyDescent="0.25">
      <c r="A109" s="39" t="s">
        <v>495</v>
      </c>
      <c r="B109" s="19" t="s">
        <v>116</v>
      </c>
      <c r="C109" s="19">
        <v>11</v>
      </c>
      <c r="D109" s="19" t="s">
        <v>74</v>
      </c>
      <c r="E109" s="20">
        <v>2460120000</v>
      </c>
      <c r="F109" s="20">
        <v>350</v>
      </c>
      <c r="G109" s="20"/>
      <c r="H109" s="20"/>
    </row>
    <row r="110" spans="1:8" ht="32.25" thickBot="1" x14ac:dyDescent="0.25">
      <c r="A110" s="178" t="s">
        <v>41</v>
      </c>
      <c r="B110" s="175" t="s">
        <v>116</v>
      </c>
      <c r="C110" s="192">
        <v>12</v>
      </c>
      <c r="D110" s="179"/>
      <c r="E110" s="176"/>
      <c r="F110" s="176"/>
      <c r="G110" s="191">
        <v>3498</v>
      </c>
      <c r="H110" s="191">
        <v>3498</v>
      </c>
    </row>
    <row r="111" spans="1:8" ht="32.25" thickBot="1" x14ac:dyDescent="0.25">
      <c r="A111" s="14" t="s">
        <v>42</v>
      </c>
      <c r="B111" s="15" t="s">
        <v>116</v>
      </c>
      <c r="C111" s="15">
        <v>12</v>
      </c>
      <c r="D111" s="15" t="s">
        <v>117</v>
      </c>
      <c r="E111" s="16">
        <v>2520200190</v>
      </c>
      <c r="F111" s="206"/>
      <c r="G111" s="16">
        <v>3498</v>
      </c>
      <c r="H111" s="16">
        <v>3498</v>
      </c>
    </row>
    <row r="112" spans="1:8" ht="32.25" thickBot="1" x14ac:dyDescent="0.25">
      <c r="A112" s="18" t="s">
        <v>43</v>
      </c>
      <c r="B112" s="19" t="s">
        <v>116</v>
      </c>
      <c r="C112" s="19">
        <v>12</v>
      </c>
      <c r="D112" s="19" t="s">
        <v>117</v>
      </c>
      <c r="E112" s="20">
        <v>2520200190</v>
      </c>
      <c r="F112" s="20">
        <v>611</v>
      </c>
      <c r="G112" s="20">
        <v>3498</v>
      </c>
      <c r="H112" s="20">
        <v>3498</v>
      </c>
    </row>
    <row r="113" spans="1:8" ht="48" thickBot="1" x14ac:dyDescent="0.25">
      <c r="A113" s="178" t="s">
        <v>44</v>
      </c>
      <c r="B113" s="175" t="s">
        <v>116</v>
      </c>
      <c r="C113" s="175">
        <v>13</v>
      </c>
      <c r="D113" s="179"/>
      <c r="E113" s="176"/>
      <c r="F113" s="176"/>
      <c r="G113" s="282">
        <v>47</v>
      </c>
      <c r="H113" s="282">
        <v>45</v>
      </c>
    </row>
    <row r="114" spans="1:8" ht="32.25" thickBot="1" x14ac:dyDescent="0.25">
      <c r="A114" s="14" t="s">
        <v>45</v>
      </c>
      <c r="B114" s="15" t="s">
        <v>116</v>
      </c>
      <c r="C114" s="15">
        <v>13</v>
      </c>
      <c r="D114" s="15" t="s">
        <v>76</v>
      </c>
      <c r="E114" s="16">
        <v>2610227880</v>
      </c>
      <c r="F114" s="17"/>
      <c r="G114" s="16">
        <v>47</v>
      </c>
      <c r="H114" s="16">
        <v>45</v>
      </c>
    </row>
    <row r="115" spans="1:8" ht="32.25" thickBot="1" x14ac:dyDescent="0.25">
      <c r="A115" s="18" t="s">
        <v>46</v>
      </c>
      <c r="B115" s="19" t="s">
        <v>116</v>
      </c>
      <c r="C115" s="19">
        <v>13</v>
      </c>
      <c r="D115" s="19" t="s">
        <v>76</v>
      </c>
      <c r="E115" s="20">
        <v>2610227880</v>
      </c>
      <c r="F115" s="20">
        <v>730</v>
      </c>
      <c r="G115" s="20">
        <v>47</v>
      </c>
      <c r="H115" s="20">
        <v>45</v>
      </c>
    </row>
    <row r="116" spans="1:8" ht="32.25" thickBot="1" x14ac:dyDescent="0.25">
      <c r="A116" s="172" t="s">
        <v>575</v>
      </c>
      <c r="B116" s="8" t="s">
        <v>116</v>
      </c>
      <c r="C116" s="8">
        <v>14</v>
      </c>
      <c r="D116" s="8" t="s">
        <v>76</v>
      </c>
      <c r="E116" s="1">
        <v>2610160020</v>
      </c>
      <c r="F116" s="1">
        <v>511</v>
      </c>
      <c r="G116" s="1">
        <v>39717</v>
      </c>
      <c r="H116" s="1">
        <v>39717</v>
      </c>
    </row>
    <row r="117" spans="1:8" ht="48" thickBot="1" x14ac:dyDescent="0.25">
      <c r="A117" s="178" t="s">
        <v>115</v>
      </c>
      <c r="B117" s="192" t="s">
        <v>113</v>
      </c>
      <c r="C117" s="192" t="s">
        <v>76</v>
      </c>
      <c r="D117" s="192" t="s">
        <v>114</v>
      </c>
      <c r="E117" s="191">
        <v>9980020000</v>
      </c>
      <c r="F117" s="176"/>
      <c r="G117" s="191">
        <f>SUM(G118:G123)</f>
        <v>4705</v>
      </c>
      <c r="H117" s="191">
        <f>SUM(H118:H123)</f>
        <v>4705</v>
      </c>
    </row>
    <row r="118" spans="1:8" ht="48" thickBot="1" x14ac:dyDescent="0.25">
      <c r="A118" s="5" t="s">
        <v>9</v>
      </c>
      <c r="B118" s="19" t="s">
        <v>113</v>
      </c>
      <c r="C118" s="19" t="s">
        <v>76</v>
      </c>
      <c r="D118" s="19" t="s">
        <v>114</v>
      </c>
      <c r="E118" s="3">
        <v>9980020000</v>
      </c>
      <c r="F118" s="3">
        <v>121</v>
      </c>
      <c r="G118" s="3">
        <v>3200</v>
      </c>
      <c r="H118" s="3">
        <v>3200</v>
      </c>
    </row>
    <row r="119" spans="1:8" ht="48" thickBot="1" x14ac:dyDescent="0.25">
      <c r="A119" s="39" t="s">
        <v>47</v>
      </c>
      <c r="B119" s="19" t="s">
        <v>113</v>
      </c>
      <c r="C119" s="19" t="s">
        <v>76</v>
      </c>
      <c r="D119" s="19" t="s">
        <v>114</v>
      </c>
      <c r="E119" s="3">
        <v>9980020000</v>
      </c>
      <c r="F119" s="3">
        <v>122</v>
      </c>
      <c r="G119" s="3">
        <v>30</v>
      </c>
      <c r="H119" s="3">
        <v>30</v>
      </c>
    </row>
    <row r="120" spans="1:8" ht="79.5" thickBot="1" x14ac:dyDescent="0.25">
      <c r="A120" s="39" t="s">
        <v>10</v>
      </c>
      <c r="B120" s="19" t="s">
        <v>113</v>
      </c>
      <c r="C120" s="19" t="s">
        <v>76</v>
      </c>
      <c r="D120" s="19" t="s">
        <v>114</v>
      </c>
      <c r="E120" s="3">
        <v>9980020000</v>
      </c>
      <c r="F120" s="3">
        <v>129</v>
      </c>
      <c r="G120" s="3">
        <v>966</v>
      </c>
      <c r="H120" s="3">
        <v>966</v>
      </c>
    </row>
    <row r="121" spans="1:8" ht="32.25" thickBot="1" x14ac:dyDescent="0.25">
      <c r="A121" s="39" t="s">
        <v>13</v>
      </c>
      <c r="B121" s="19" t="s">
        <v>113</v>
      </c>
      <c r="C121" s="19" t="s">
        <v>76</v>
      </c>
      <c r="D121" s="19" t="s">
        <v>114</v>
      </c>
      <c r="E121" s="3">
        <v>9980020000</v>
      </c>
      <c r="F121" s="3">
        <v>244</v>
      </c>
      <c r="G121" s="3">
        <v>377</v>
      </c>
      <c r="H121" s="3">
        <v>377</v>
      </c>
    </row>
    <row r="122" spans="1:8" ht="16.5" thickBot="1" x14ac:dyDescent="0.25">
      <c r="A122" s="39" t="s">
        <v>562</v>
      </c>
      <c r="B122" s="19" t="s">
        <v>113</v>
      </c>
      <c r="C122" s="19" t="s">
        <v>76</v>
      </c>
      <c r="D122" s="19" t="s">
        <v>114</v>
      </c>
      <c r="E122" s="3">
        <v>9980020000</v>
      </c>
      <c r="F122" s="3">
        <v>247</v>
      </c>
      <c r="G122" s="3">
        <v>114</v>
      </c>
      <c r="H122" s="3">
        <v>114</v>
      </c>
    </row>
    <row r="123" spans="1:8" ht="32.25" thickBot="1" x14ac:dyDescent="0.25">
      <c r="A123" s="5" t="s">
        <v>48</v>
      </c>
      <c r="B123" s="19" t="s">
        <v>113</v>
      </c>
      <c r="C123" s="19" t="s">
        <v>76</v>
      </c>
      <c r="D123" s="19" t="s">
        <v>114</v>
      </c>
      <c r="E123" s="3">
        <v>9980020000</v>
      </c>
      <c r="F123" s="3">
        <v>850</v>
      </c>
      <c r="G123" s="3">
        <v>18</v>
      </c>
      <c r="H123" s="3">
        <v>18</v>
      </c>
    </row>
    <row r="124" spans="1:8" ht="63.75" thickBot="1" x14ac:dyDescent="0.25">
      <c r="A124" s="178" t="s">
        <v>22</v>
      </c>
      <c r="B124" s="175" t="s">
        <v>71</v>
      </c>
      <c r="C124" s="175" t="s">
        <v>111</v>
      </c>
      <c r="D124" s="175"/>
      <c r="E124" s="189"/>
      <c r="F124" s="180"/>
      <c r="G124" s="207">
        <f>SUM(G125)</f>
        <v>4327</v>
      </c>
      <c r="H124" s="207">
        <f>SUM(H125)</f>
        <v>4327</v>
      </c>
    </row>
    <row r="125" spans="1:8" ht="63.75" thickBot="1" x14ac:dyDescent="0.25">
      <c r="A125" s="9" t="s">
        <v>49</v>
      </c>
      <c r="B125" s="8" t="s">
        <v>71</v>
      </c>
      <c r="C125" s="8" t="s">
        <v>111</v>
      </c>
      <c r="D125" s="8" t="s">
        <v>258</v>
      </c>
      <c r="E125" s="8">
        <v>740120000</v>
      </c>
      <c r="F125" s="8"/>
      <c r="G125" s="34">
        <f>SUM(G126:G130)</f>
        <v>4327</v>
      </c>
      <c r="H125" s="34">
        <f>SUM(H126:H130)</f>
        <v>4327</v>
      </c>
    </row>
    <row r="126" spans="1:8" ht="48" thickBot="1" x14ac:dyDescent="0.25">
      <c r="A126" s="10" t="s">
        <v>30</v>
      </c>
      <c r="B126" s="7" t="s">
        <v>71</v>
      </c>
      <c r="C126" s="7" t="s">
        <v>111</v>
      </c>
      <c r="D126" s="7" t="s">
        <v>258</v>
      </c>
      <c r="E126" s="7">
        <v>740120000</v>
      </c>
      <c r="F126" s="7">
        <v>111</v>
      </c>
      <c r="G126" s="144">
        <v>3100</v>
      </c>
      <c r="H126" s="144">
        <v>3100</v>
      </c>
    </row>
    <row r="127" spans="1:8" ht="16.5" thickBot="1" x14ac:dyDescent="0.25">
      <c r="A127" s="39" t="s">
        <v>369</v>
      </c>
      <c r="B127" s="7" t="s">
        <v>71</v>
      </c>
      <c r="C127" s="7" t="s">
        <v>111</v>
      </c>
      <c r="D127" s="7" t="s">
        <v>258</v>
      </c>
      <c r="E127" s="7">
        <v>740120000</v>
      </c>
      <c r="F127" s="7" t="s">
        <v>122</v>
      </c>
      <c r="G127" s="144">
        <v>30</v>
      </c>
      <c r="H127" s="144">
        <v>30</v>
      </c>
    </row>
    <row r="128" spans="1:8" ht="79.5" thickBot="1" x14ac:dyDescent="0.25">
      <c r="A128" s="277" t="s">
        <v>10</v>
      </c>
      <c r="B128" s="7" t="s">
        <v>71</v>
      </c>
      <c r="C128" s="7" t="s">
        <v>111</v>
      </c>
      <c r="D128" s="7" t="s">
        <v>258</v>
      </c>
      <c r="E128" s="3">
        <v>740120000</v>
      </c>
      <c r="F128" s="3">
        <v>119</v>
      </c>
      <c r="G128" s="3">
        <v>936</v>
      </c>
      <c r="H128" s="3">
        <v>936</v>
      </c>
    </row>
    <row r="129" spans="1:11" ht="32.25" thickBot="1" x14ac:dyDescent="0.25">
      <c r="A129" s="39" t="s">
        <v>13</v>
      </c>
      <c r="B129" s="7" t="s">
        <v>71</v>
      </c>
      <c r="C129" s="7" t="s">
        <v>111</v>
      </c>
      <c r="D129" s="7" t="s">
        <v>258</v>
      </c>
      <c r="E129" s="3">
        <v>740120000</v>
      </c>
      <c r="F129" s="3">
        <v>244</v>
      </c>
      <c r="G129" s="3">
        <v>251</v>
      </c>
      <c r="H129" s="3">
        <v>251</v>
      </c>
    </row>
    <row r="130" spans="1:11" ht="32.25" thickBot="1" x14ac:dyDescent="0.25">
      <c r="A130" s="5" t="s">
        <v>48</v>
      </c>
      <c r="B130" s="7" t="s">
        <v>71</v>
      </c>
      <c r="C130" s="7" t="s">
        <v>111</v>
      </c>
      <c r="D130" s="7" t="s">
        <v>258</v>
      </c>
      <c r="E130" s="3">
        <v>740120000</v>
      </c>
      <c r="F130" s="3">
        <v>850</v>
      </c>
      <c r="G130" s="3">
        <v>10</v>
      </c>
      <c r="H130" s="3">
        <v>10</v>
      </c>
    </row>
    <row r="131" spans="1:11" ht="16.5" thickBot="1" x14ac:dyDescent="0.25">
      <c r="A131" s="178" t="s">
        <v>23</v>
      </c>
      <c r="B131" s="175" t="s">
        <v>72</v>
      </c>
      <c r="C131" s="175" t="s">
        <v>73</v>
      </c>
      <c r="D131" s="175"/>
      <c r="E131" s="175"/>
      <c r="F131" s="175"/>
      <c r="G131" s="207">
        <f>SUM(G133)</f>
        <v>1953</v>
      </c>
      <c r="H131" s="207">
        <f>SUM(H133)</f>
        <v>1953</v>
      </c>
    </row>
    <row r="132" spans="1:11" ht="16.5" thickBot="1" x14ac:dyDescent="0.25">
      <c r="A132" s="172" t="s">
        <v>50</v>
      </c>
      <c r="B132" s="8" t="s">
        <v>72</v>
      </c>
      <c r="C132" s="8" t="s">
        <v>73</v>
      </c>
      <c r="D132" s="8" t="s">
        <v>74</v>
      </c>
      <c r="E132" s="8"/>
      <c r="F132" s="8"/>
      <c r="G132" s="34">
        <f>SUM(G133)</f>
        <v>1953</v>
      </c>
      <c r="H132" s="34">
        <f>SUM(H133)</f>
        <v>1953</v>
      </c>
    </row>
    <row r="133" spans="1:11" ht="16.5" thickBot="1" x14ac:dyDescent="0.25">
      <c r="A133" s="172" t="s">
        <v>51</v>
      </c>
      <c r="B133" s="8" t="s">
        <v>72</v>
      </c>
      <c r="C133" s="8" t="s">
        <v>73</v>
      </c>
      <c r="D133" s="8" t="s">
        <v>74</v>
      </c>
      <c r="E133" s="8">
        <v>1410211000</v>
      </c>
      <c r="F133" s="8"/>
      <c r="G133" s="34">
        <f>SUM(G134+G135+G136+G137)</f>
        <v>1953</v>
      </c>
      <c r="H133" s="34">
        <f>SUM(H134+H135+H136+H137)</f>
        <v>1953</v>
      </c>
    </row>
    <row r="134" spans="1:11" ht="48" thickBot="1" x14ac:dyDescent="0.25">
      <c r="A134" s="39" t="s">
        <v>9</v>
      </c>
      <c r="B134" s="7" t="s">
        <v>72</v>
      </c>
      <c r="C134" s="7" t="s">
        <v>73</v>
      </c>
      <c r="D134" s="7" t="s">
        <v>74</v>
      </c>
      <c r="E134" s="7">
        <v>1410211000</v>
      </c>
      <c r="F134" s="7">
        <v>121</v>
      </c>
      <c r="G134" s="144">
        <v>1200</v>
      </c>
      <c r="H134" s="144">
        <v>1200</v>
      </c>
    </row>
    <row r="135" spans="1:11" ht="79.5" thickBot="1" x14ac:dyDescent="0.25">
      <c r="A135" s="39" t="s">
        <v>10</v>
      </c>
      <c r="B135" s="7" t="s">
        <v>72</v>
      </c>
      <c r="C135" s="7" t="s">
        <v>73</v>
      </c>
      <c r="D135" s="7" t="s">
        <v>74</v>
      </c>
      <c r="E135" s="7">
        <v>1410211000</v>
      </c>
      <c r="F135" s="7">
        <v>129</v>
      </c>
      <c r="G135" s="144">
        <v>363</v>
      </c>
      <c r="H135" s="144">
        <v>363</v>
      </c>
    </row>
    <row r="136" spans="1:11" ht="32.25" thickBot="1" x14ac:dyDescent="0.25">
      <c r="A136" s="39" t="s">
        <v>13</v>
      </c>
      <c r="B136" s="7" t="s">
        <v>72</v>
      </c>
      <c r="C136" s="7" t="s">
        <v>73</v>
      </c>
      <c r="D136" s="7" t="s">
        <v>74</v>
      </c>
      <c r="E136" s="7">
        <v>1410211000</v>
      </c>
      <c r="F136" s="7">
        <v>244</v>
      </c>
      <c r="G136" s="144">
        <v>387</v>
      </c>
      <c r="H136" s="144">
        <v>387</v>
      </c>
    </row>
    <row r="137" spans="1:11" ht="32.25" thickBot="1" x14ac:dyDescent="0.25">
      <c r="A137" s="5" t="s">
        <v>48</v>
      </c>
      <c r="B137" s="7" t="s">
        <v>72</v>
      </c>
      <c r="C137" s="7" t="s">
        <v>73</v>
      </c>
      <c r="D137" s="7" t="s">
        <v>74</v>
      </c>
      <c r="E137" s="7">
        <v>1410211000</v>
      </c>
      <c r="F137" s="7">
        <v>850</v>
      </c>
      <c r="G137" s="144">
        <v>3</v>
      </c>
      <c r="H137" s="144">
        <v>3</v>
      </c>
    </row>
    <row r="138" spans="1:11" ht="16.5" thickBot="1" x14ac:dyDescent="0.25">
      <c r="A138" s="178" t="s">
        <v>25</v>
      </c>
      <c r="B138" s="175" t="s">
        <v>178</v>
      </c>
      <c r="C138" s="175" t="s">
        <v>75</v>
      </c>
      <c r="D138" s="175"/>
      <c r="E138" s="175"/>
      <c r="F138" s="175"/>
      <c r="G138" s="177">
        <f>SUM(G139+G447+G846+G866)</f>
        <v>628329.28500000003</v>
      </c>
      <c r="H138" s="177">
        <f>SUM(H139+H447+H846+H866)</f>
        <v>628929.94900000002</v>
      </c>
    </row>
    <row r="139" spans="1:11" ht="16.5" thickBot="1" x14ac:dyDescent="0.25">
      <c r="A139" s="178" t="s">
        <v>52</v>
      </c>
      <c r="B139" s="175" t="s">
        <v>178</v>
      </c>
      <c r="C139" s="175" t="s">
        <v>75</v>
      </c>
      <c r="D139" s="175"/>
      <c r="E139" s="175"/>
      <c r="F139" s="175"/>
      <c r="G139" s="177">
        <f>SUM(G140+G156+G173+G190+G207+G223+G239+G255+G271+G287+G303+G319+G335+G351+G367+G383+G399+G415+G431)</f>
        <v>144954.84</v>
      </c>
      <c r="H139" s="177">
        <f>SUM(H140+H156+H173+H190+H207+H223+H239+H255+H271+H287+H303+H319+H335+H351+H367+H383+H399+H415+H431)</f>
        <v>145044.00899999999</v>
      </c>
    </row>
    <row r="140" spans="1:11" ht="32.25" thickBot="1" x14ac:dyDescent="0.25">
      <c r="A140" s="208" t="s">
        <v>53</v>
      </c>
      <c r="B140" s="209" t="s">
        <v>77</v>
      </c>
      <c r="C140" s="209"/>
      <c r="D140" s="209"/>
      <c r="E140" s="209"/>
      <c r="F140" s="209"/>
      <c r="G140" s="211">
        <f>SUM(G141+G152)</f>
        <v>15929.6</v>
      </c>
      <c r="H140" s="211">
        <f>SUM(H141+H152)</f>
        <v>16018.769</v>
      </c>
      <c r="K140" s="137"/>
    </row>
    <row r="141" spans="1:11" ht="16.5" thickBot="1" x14ac:dyDescent="0.25">
      <c r="A141" s="172" t="s">
        <v>52</v>
      </c>
      <c r="B141" s="15" t="s">
        <v>77</v>
      </c>
      <c r="C141" s="15" t="s">
        <v>75</v>
      </c>
      <c r="D141" s="15" t="s">
        <v>76</v>
      </c>
      <c r="E141" s="15"/>
      <c r="F141" s="15"/>
      <c r="G141" s="212">
        <f>SUM(G142+G148)</f>
        <v>15649.6</v>
      </c>
      <c r="H141" s="212">
        <f>SUM(H142+H148)</f>
        <v>15738.769</v>
      </c>
    </row>
    <row r="142" spans="1:11" ht="63.75" thickBot="1" x14ac:dyDescent="0.25">
      <c r="A142" s="172" t="s">
        <v>54</v>
      </c>
      <c r="B142" s="8" t="s">
        <v>77</v>
      </c>
      <c r="C142" s="8" t="s">
        <v>75</v>
      </c>
      <c r="D142" s="8" t="s">
        <v>76</v>
      </c>
      <c r="E142" s="11">
        <v>1910101590</v>
      </c>
      <c r="F142" s="8"/>
      <c r="G142" s="84">
        <f>SUM(G143+G144+G145+G146+G147)</f>
        <v>6611.6</v>
      </c>
      <c r="H142" s="84">
        <f>SUM(H143+H144+H145+H147+H146)</f>
        <v>6700.7690000000002</v>
      </c>
      <c r="K142" s="137"/>
    </row>
    <row r="143" spans="1:11" ht="48" thickBot="1" x14ac:dyDescent="0.25">
      <c r="A143" s="5" t="s">
        <v>30</v>
      </c>
      <c r="B143" s="7" t="s">
        <v>77</v>
      </c>
      <c r="C143" s="7" t="s">
        <v>75</v>
      </c>
      <c r="D143" s="7" t="s">
        <v>76</v>
      </c>
      <c r="E143" s="45">
        <v>1910101590</v>
      </c>
      <c r="F143" s="7">
        <v>111</v>
      </c>
      <c r="G143" s="7" t="s">
        <v>564</v>
      </c>
      <c r="H143" s="7" t="s">
        <v>564</v>
      </c>
    </row>
    <row r="144" spans="1:11" ht="79.5" thickBot="1" x14ac:dyDescent="0.25">
      <c r="A144" s="277" t="s">
        <v>10</v>
      </c>
      <c r="B144" s="7" t="s">
        <v>77</v>
      </c>
      <c r="C144" s="7" t="s">
        <v>75</v>
      </c>
      <c r="D144" s="7" t="s">
        <v>76</v>
      </c>
      <c r="E144" s="45">
        <v>1910101590</v>
      </c>
      <c r="F144" s="7">
        <v>119</v>
      </c>
      <c r="G144" s="7" t="s">
        <v>565</v>
      </c>
      <c r="H144" s="7" t="s">
        <v>565</v>
      </c>
    </row>
    <row r="145" spans="1:8" ht="32.25" thickBot="1" x14ac:dyDescent="0.25">
      <c r="A145" s="39" t="s">
        <v>13</v>
      </c>
      <c r="B145" s="7" t="s">
        <v>77</v>
      </c>
      <c r="C145" s="7" t="s">
        <v>75</v>
      </c>
      <c r="D145" s="7" t="s">
        <v>76</v>
      </c>
      <c r="E145" s="45">
        <v>1910101590</v>
      </c>
      <c r="F145" s="7">
        <v>244</v>
      </c>
      <c r="G145" s="7" t="s">
        <v>566</v>
      </c>
      <c r="H145" s="7" t="s">
        <v>566</v>
      </c>
    </row>
    <row r="146" spans="1:8" ht="16.5" thickBot="1" x14ac:dyDescent="0.25">
      <c r="A146" s="39" t="s">
        <v>562</v>
      </c>
      <c r="B146" s="7" t="s">
        <v>77</v>
      </c>
      <c r="C146" s="7" t="s">
        <v>75</v>
      </c>
      <c r="D146" s="7" t="s">
        <v>76</v>
      </c>
      <c r="E146" s="45">
        <v>1910101590</v>
      </c>
      <c r="F146" s="7" t="s">
        <v>547</v>
      </c>
      <c r="G146" s="7" t="s">
        <v>567</v>
      </c>
      <c r="H146" s="7" t="s">
        <v>567</v>
      </c>
    </row>
    <row r="147" spans="1:8" ht="32.25" thickBot="1" x14ac:dyDescent="0.25">
      <c r="A147" s="275" t="s">
        <v>48</v>
      </c>
      <c r="B147" s="7" t="s">
        <v>77</v>
      </c>
      <c r="C147" s="7" t="s">
        <v>75</v>
      </c>
      <c r="D147" s="7" t="s">
        <v>76</v>
      </c>
      <c r="E147" s="45">
        <v>1910101590</v>
      </c>
      <c r="F147" s="7">
        <v>850</v>
      </c>
      <c r="G147" s="7" t="s">
        <v>568</v>
      </c>
      <c r="H147" s="7" t="s">
        <v>623</v>
      </c>
    </row>
    <row r="148" spans="1:8" ht="158.25" thickBot="1" x14ac:dyDescent="0.25">
      <c r="A148" s="172" t="s">
        <v>55</v>
      </c>
      <c r="B148" s="8" t="s">
        <v>77</v>
      </c>
      <c r="C148" s="8" t="s">
        <v>75</v>
      </c>
      <c r="D148" s="8" t="s">
        <v>76</v>
      </c>
      <c r="E148" s="11">
        <v>1910106590</v>
      </c>
      <c r="F148" s="8"/>
      <c r="G148" s="34">
        <f>SUM(G149+G150+G151)</f>
        <v>9038</v>
      </c>
      <c r="H148" s="34">
        <f>SUM(H149+H150+H151)</f>
        <v>9038</v>
      </c>
    </row>
    <row r="149" spans="1:8" ht="48" thickBot="1" x14ac:dyDescent="0.25">
      <c r="A149" s="275" t="s">
        <v>56</v>
      </c>
      <c r="B149" s="7" t="s">
        <v>77</v>
      </c>
      <c r="C149" s="7" t="s">
        <v>75</v>
      </c>
      <c r="D149" s="7" t="s">
        <v>76</v>
      </c>
      <c r="E149" s="45">
        <v>1910106590</v>
      </c>
      <c r="F149" s="7">
        <v>111</v>
      </c>
      <c r="G149" s="7" t="s">
        <v>617</v>
      </c>
      <c r="H149" s="7" t="s">
        <v>617</v>
      </c>
    </row>
    <row r="150" spans="1:8" ht="79.5" thickBot="1" x14ac:dyDescent="0.25">
      <c r="A150" s="277" t="s">
        <v>10</v>
      </c>
      <c r="B150" s="7" t="s">
        <v>77</v>
      </c>
      <c r="C150" s="7" t="s">
        <v>75</v>
      </c>
      <c r="D150" s="7" t="s">
        <v>76</v>
      </c>
      <c r="E150" s="45">
        <v>1910106590</v>
      </c>
      <c r="F150" s="7">
        <v>119</v>
      </c>
      <c r="G150" s="7" t="s">
        <v>618</v>
      </c>
      <c r="H150" s="7" t="s">
        <v>618</v>
      </c>
    </row>
    <row r="151" spans="1:8" ht="32.25" thickBot="1" x14ac:dyDescent="0.25">
      <c r="A151" s="39" t="s">
        <v>13</v>
      </c>
      <c r="B151" s="7" t="s">
        <v>77</v>
      </c>
      <c r="C151" s="7" t="s">
        <v>75</v>
      </c>
      <c r="D151" s="7" t="s">
        <v>76</v>
      </c>
      <c r="E151" s="45">
        <v>1910106590</v>
      </c>
      <c r="F151" s="7">
        <v>244</v>
      </c>
      <c r="G151" s="7" t="s">
        <v>619</v>
      </c>
      <c r="H151" s="7" t="s">
        <v>619</v>
      </c>
    </row>
    <row r="152" spans="1:8" ht="16.5" thickBot="1" x14ac:dyDescent="0.25">
      <c r="A152" s="172" t="s">
        <v>31</v>
      </c>
      <c r="B152" s="8" t="s">
        <v>77</v>
      </c>
      <c r="C152" s="8">
        <v>10</v>
      </c>
      <c r="D152" s="8"/>
      <c r="E152" s="8"/>
      <c r="F152" s="8"/>
      <c r="G152" s="8" t="s">
        <v>569</v>
      </c>
      <c r="H152" s="8" t="s">
        <v>569</v>
      </c>
    </row>
    <row r="153" spans="1:8" ht="16.5" thickBot="1" x14ac:dyDescent="0.25">
      <c r="A153" s="172" t="s">
        <v>35</v>
      </c>
      <c r="B153" s="8" t="s">
        <v>77</v>
      </c>
      <c r="C153" s="8">
        <v>10</v>
      </c>
      <c r="D153" s="8" t="s">
        <v>73</v>
      </c>
      <c r="E153" s="8"/>
      <c r="F153" s="8"/>
      <c r="G153" s="8" t="s">
        <v>569</v>
      </c>
      <c r="H153" s="8" t="s">
        <v>569</v>
      </c>
    </row>
    <row r="154" spans="1:8" ht="48" thickBot="1" x14ac:dyDescent="0.25">
      <c r="A154" s="172" t="s">
        <v>57</v>
      </c>
      <c r="B154" s="8" t="s">
        <v>77</v>
      </c>
      <c r="C154" s="8">
        <v>10</v>
      </c>
      <c r="D154" s="8" t="s">
        <v>73</v>
      </c>
      <c r="E154" s="8">
        <v>2230171540</v>
      </c>
      <c r="F154" s="8"/>
      <c r="G154" s="8" t="s">
        <v>569</v>
      </c>
      <c r="H154" s="8" t="s">
        <v>569</v>
      </c>
    </row>
    <row r="155" spans="1:8" ht="32.25" thickBot="1" x14ac:dyDescent="0.25">
      <c r="A155" s="5" t="s">
        <v>34</v>
      </c>
      <c r="B155" s="7" t="s">
        <v>77</v>
      </c>
      <c r="C155" s="7">
        <v>10</v>
      </c>
      <c r="D155" s="7" t="s">
        <v>73</v>
      </c>
      <c r="E155" s="7">
        <v>2230171540</v>
      </c>
      <c r="F155" s="7">
        <v>313</v>
      </c>
      <c r="G155" s="8" t="s">
        <v>569</v>
      </c>
      <c r="H155" s="8" t="s">
        <v>569</v>
      </c>
    </row>
    <row r="156" spans="1:8" ht="32.25" thickBot="1" x14ac:dyDescent="0.25">
      <c r="A156" s="208" t="s">
        <v>58</v>
      </c>
      <c r="B156" s="209" t="s">
        <v>78</v>
      </c>
      <c r="C156" s="209"/>
      <c r="D156" s="209"/>
      <c r="E156" s="209"/>
      <c r="F156" s="209"/>
      <c r="G156" s="210">
        <f>SUM(G157+G169)</f>
        <v>9018.2999999999993</v>
      </c>
      <c r="H156" s="210">
        <f>SUM(H157+H169)</f>
        <v>9018.2999999999993</v>
      </c>
    </row>
    <row r="157" spans="1:8" ht="16.5" thickBot="1" x14ac:dyDescent="0.25">
      <c r="A157" s="172" t="s">
        <v>52</v>
      </c>
      <c r="B157" s="15" t="s">
        <v>78</v>
      </c>
      <c r="C157" s="15" t="s">
        <v>75</v>
      </c>
      <c r="D157" s="15" t="s">
        <v>76</v>
      </c>
      <c r="E157" s="15"/>
      <c r="F157" s="15"/>
      <c r="G157" s="35">
        <f>SUM(G158+G165)</f>
        <v>8878.2999999999993</v>
      </c>
      <c r="H157" s="35">
        <f>SUM(H158+H165)</f>
        <v>8878.2999999999993</v>
      </c>
    </row>
    <row r="158" spans="1:8" ht="63.75" thickBot="1" x14ac:dyDescent="0.25">
      <c r="A158" s="172" t="s">
        <v>59</v>
      </c>
      <c r="B158" s="8" t="s">
        <v>78</v>
      </c>
      <c r="C158" s="8" t="s">
        <v>75</v>
      </c>
      <c r="D158" s="8" t="s">
        <v>76</v>
      </c>
      <c r="E158" s="11">
        <v>1910101590</v>
      </c>
      <c r="F158" s="8"/>
      <c r="G158" s="34">
        <f>SUM(G159+G161+G162+G164+G160+G163)</f>
        <v>3175.3</v>
      </c>
      <c r="H158" s="34">
        <f>SUM(H159+H161+H162+H164+H160+H163)</f>
        <v>3175.3</v>
      </c>
    </row>
    <row r="159" spans="1:8" ht="48" thickBot="1" x14ac:dyDescent="0.25">
      <c r="A159" s="275" t="s">
        <v>30</v>
      </c>
      <c r="B159" s="7" t="s">
        <v>78</v>
      </c>
      <c r="C159" s="7" t="s">
        <v>75</v>
      </c>
      <c r="D159" s="7" t="s">
        <v>76</v>
      </c>
      <c r="E159" s="45">
        <v>1910101590</v>
      </c>
      <c r="F159" s="7">
        <v>111</v>
      </c>
      <c r="G159" s="7" t="s">
        <v>570</v>
      </c>
      <c r="H159" s="7" t="s">
        <v>570</v>
      </c>
    </row>
    <row r="160" spans="1:8" ht="48" thickBot="1" x14ac:dyDescent="0.25">
      <c r="A160" s="275" t="s">
        <v>47</v>
      </c>
      <c r="B160" s="7" t="s">
        <v>78</v>
      </c>
      <c r="C160" s="7" t="s">
        <v>75</v>
      </c>
      <c r="D160" s="7" t="s">
        <v>76</v>
      </c>
      <c r="E160" s="45">
        <v>1910101590</v>
      </c>
      <c r="F160" s="7" t="s">
        <v>122</v>
      </c>
      <c r="G160" s="7"/>
      <c r="H160" s="7"/>
    </row>
    <row r="161" spans="1:8" ht="79.5" thickBot="1" x14ac:dyDescent="0.25">
      <c r="A161" s="277" t="s">
        <v>10</v>
      </c>
      <c r="B161" s="7" t="s">
        <v>78</v>
      </c>
      <c r="C161" s="7" t="s">
        <v>75</v>
      </c>
      <c r="D161" s="7" t="s">
        <v>76</v>
      </c>
      <c r="E161" s="45">
        <v>1910101590</v>
      </c>
      <c r="F161" s="7">
        <v>119</v>
      </c>
      <c r="G161" s="7" t="s">
        <v>571</v>
      </c>
      <c r="H161" s="7" t="s">
        <v>571</v>
      </c>
    </row>
    <row r="162" spans="1:8" ht="32.25" thickBot="1" x14ac:dyDescent="0.25">
      <c r="A162" s="39" t="s">
        <v>13</v>
      </c>
      <c r="B162" s="7" t="s">
        <v>78</v>
      </c>
      <c r="C162" s="7" t="s">
        <v>75</v>
      </c>
      <c r="D162" s="7" t="s">
        <v>76</v>
      </c>
      <c r="E162" s="45">
        <v>1910101590</v>
      </c>
      <c r="F162" s="7">
        <v>244</v>
      </c>
      <c r="G162" s="7" t="s">
        <v>572</v>
      </c>
      <c r="H162" s="7" t="s">
        <v>572</v>
      </c>
    </row>
    <row r="163" spans="1:8" ht="16.5" thickBot="1" x14ac:dyDescent="0.25">
      <c r="A163" s="39" t="s">
        <v>562</v>
      </c>
      <c r="B163" s="7" t="s">
        <v>78</v>
      </c>
      <c r="C163" s="7" t="s">
        <v>75</v>
      </c>
      <c r="D163" s="7" t="s">
        <v>76</v>
      </c>
      <c r="E163" s="45">
        <v>1910101590</v>
      </c>
      <c r="F163" s="7" t="s">
        <v>547</v>
      </c>
      <c r="G163" s="7" t="s">
        <v>573</v>
      </c>
      <c r="H163" s="7" t="s">
        <v>573</v>
      </c>
    </row>
    <row r="164" spans="1:8" ht="32.25" thickBot="1" x14ac:dyDescent="0.25">
      <c r="A164" s="275" t="s">
        <v>48</v>
      </c>
      <c r="B164" s="7" t="s">
        <v>78</v>
      </c>
      <c r="C164" s="7" t="s">
        <v>75</v>
      </c>
      <c r="D164" s="7" t="s">
        <v>76</v>
      </c>
      <c r="E164" s="45">
        <v>1910101590</v>
      </c>
      <c r="F164" s="7">
        <v>850</v>
      </c>
      <c r="G164" s="7" t="s">
        <v>527</v>
      </c>
      <c r="H164" s="7" t="s">
        <v>527</v>
      </c>
    </row>
    <row r="165" spans="1:8" ht="158.25" thickBot="1" x14ac:dyDescent="0.25">
      <c r="A165" s="172" t="s">
        <v>55</v>
      </c>
      <c r="B165" s="8" t="s">
        <v>78</v>
      </c>
      <c r="C165" s="8" t="s">
        <v>75</v>
      </c>
      <c r="D165" s="8" t="s">
        <v>76</v>
      </c>
      <c r="E165" s="11">
        <v>1910106590</v>
      </c>
      <c r="F165" s="8"/>
      <c r="G165" s="34">
        <f>SUM(G166+G167+G168)</f>
        <v>5703</v>
      </c>
      <c r="H165" s="34">
        <f>SUM(H166+H167+H168)</f>
        <v>5703</v>
      </c>
    </row>
    <row r="166" spans="1:8" ht="48" thickBot="1" x14ac:dyDescent="0.25">
      <c r="A166" s="275" t="s">
        <v>56</v>
      </c>
      <c r="B166" s="7" t="s">
        <v>78</v>
      </c>
      <c r="C166" s="7" t="s">
        <v>75</v>
      </c>
      <c r="D166" s="7" t="s">
        <v>76</v>
      </c>
      <c r="E166" s="45">
        <v>1910106590</v>
      </c>
      <c r="F166" s="7">
        <v>111</v>
      </c>
      <c r="G166" s="7" t="s">
        <v>620</v>
      </c>
      <c r="H166" s="7" t="s">
        <v>620</v>
      </c>
    </row>
    <row r="167" spans="1:8" ht="79.5" thickBot="1" x14ac:dyDescent="0.25">
      <c r="A167" s="277" t="s">
        <v>10</v>
      </c>
      <c r="B167" s="7" t="s">
        <v>78</v>
      </c>
      <c r="C167" s="7" t="s">
        <v>75</v>
      </c>
      <c r="D167" s="7" t="s">
        <v>76</v>
      </c>
      <c r="E167" s="45">
        <v>1910106590</v>
      </c>
      <c r="F167" s="7">
        <v>119</v>
      </c>
      <c r="G167" s="7" t="s">
        <v>621</v>
      </c>
      <c r="H167" s="7" t="s">
        <v>621</v>
      </c>
    </row>
    <row r="168" spans="1:8" ht="32.25" thickBot="1" x14ac:dyDescent="0.25">
      <c r="A168" s="39" t="s">
        <v>13</v>
      </c>
      <c r="B168" s="7" t="s">
        <v>78</v>
      </c>
      <c r="C168" s="7" t="s">
        <v>75</v>
      </c>
      <c r="D168" s="7" t="s">
        <v>76</v>
      </c>
      <c r="E168" s="45">
        <v>1910106590</v>
      </c>
      <c r="F168" s="7">
        <v>244</v>
      </c>
      <c r="G168" s="7" t="s">
        <v>622</v>
      </c>
      <c r="H168" s="7" t="s">
        <v>622</v>
      </c>
    </row>
    <row r="169" spans="1:8" ht="16.5" thickBot="1" x14ac:dyDescent="0.25">
      <c r="A169" s="172" t="s">
        <v>31</v>
      </c>
      <c r="B169" s="8" t="s">
        <v>78</v>
      </c>
      <c r="C169" s="8">
        <v>10</v>
      </c>
      <c r="D169" s="8" t="s">
        <v>73</v>
      </c>
      <c r="E169" s="8"/>
      <c r="F169" s="8"/>
      <c r="G169" s="8" t="s">
        <v>574</v>
      </c>
      <c r="H169" s="8" t="s">
        <v>574</v>
      </c>
    </row>
    <row r="170" spans="1:8" ht="16.5" thickBot="1" x14ac:dyDescent="0.25">
      <c r="A170" s="172" t="s">
        <v>35</v>
      </c>
      <c r="B170" s="8" t="s">
        <v>78</v>
      </c>
      <c r="C170" s="8">
        <v>10</v>
      </c>
      <c r="D170" s="8" t="s">
        <v>73</v>
      </c>
      <c r="E170" s="8"/>
      <c r="F170" s="8"/>
      <c r="G170" s="8" t="s">
        <v>574</v>
      </c>
      <c r="H170" s="8" t="s">
        <v>574</v>
      </c>
    </row>
    <row r="171" spans="1:8" ht="48" thickBot="1" x14ac:dyDescent="0.25">
      <c r="A171" s="172" t="s">
        <v>57</v>
      </c>
      <c r="B171" s="8" t="s">
        <v>78</v>
      </c>
      <c r="C171" s="8">
        <v>10</v>
      </c>
      <c r="D171" s="8" t="s">
        <v>73</v>
      </c>
      <c r="E171" s="8">
        <v>2230171540</v>
      </c>
      <c r="F171" s="8"/>
      <c r="G171" s="8" t="s">
        <v>574</v>
      </c>
      <c r="H171" s="8" t="s">
        <v>574</v>
      </c>
    </row>
    <row r="172" spans="1:8" ht="32.25" thickBot="1" x14ac:dyDescent="0.25">
      <c r="A172" s="5" t="s">
        <v>34</v>
      </c>
      <c r="B172" s="7" t="s">
        <v>78</v>
      </c>
      <c r="C172" s="7">
        <v>10</v>
      </c>
      <c r="D172" s="7" t="s">
        <v>73</v>
      </c>
      <c r="E172" s="7">
        <v>2230171540</v>
      </c>
      <c r="F172" s="7">
        <v>313</v>
      </c>
      <c r="G172" s="7" t="s">
        <v>574</v>
      </c>
      <c r="H172" s="7" t="s">
        <v>574</v>
      </c>
    </row>
    <row r="173" spans="1:8" ht="32.25" thickBot="1" x14ac:dyDescent="0.25">
      <c r="A173" s="208" t="s">
        <v>60</v>
      </c>
      <c r="B173" s="209" t="s">
        <v>79</v>
      </c>
      <c r="C173" s="209"/>
      <c r="D173" s="209"/>
      <c r="E173" s="209"/>
      <c r="F173" s="209"/>
      <c r="G173" s="210">
        <f>SUM(G174+G186)</f>
        <v>13711.3</v>
      </c>
      <c r="H173" s="210">
        <f>SUM(H174+H186)</f>
        <v>13711.3</v>
      </c>
    </row>
    <row r="174" spans="1:8" ht="16.5" thickBot="1" x14ac:dyDescent="0.25">
      <c r="A174" s="172" t="s">
        <v>52</v>
      </c>
      <c r="B174" s="15" t="s">
        <v>79</v>
      </c>
      <c r="C174" s="15" t="s">
        <v>75</v>
      </c>
      <c r="D174" s="15" t="s">
        <v>76</v>
      </c>
      <c r="E174" s="15"/>
      <c r="F174" s="15"/>
      <c r="G174" s="35">
        <f>SUM(G175+G182)</f>
        <v>13481.3</v>
      </c>
      <c r="H174" s="35">
        <f>SUM(H175+H182)</f>
        <v>13481.3</v>
      </c>
    </row>
    <row r="175" spans="1:8" ht="63.75" thickBot="1" x14ac:dyDescent="0.25">
      <c r="A175" s="172" t="s">
        <v>59</v>
      </c>
      <c r="B175" s="8" t="s">
        <v>79</v>
      </c>
      <c r="C175" s="8" t="s">
        <v>75</v>
      </c>
      <c r="D175" s="8" t="s">
        <v>76</v>
      </c>
      <c r="E175" s="11">
        <v>1910101590</v>
      </c>
      <c r="F175" s="8"/>
      <c r="G175" s="34">
        <f>SUM(G176+G178+G179+G181+G177+G180)</f>
        <v>4658.3</v>
      </c>
      <c r="H175" s="34">
        <f>SUM(H176+H178+H179+H181+H177+H180)</f>
        <v>4658.3</v>
      </c>
    </row>
    <row r="176" spans="1:8" ht="48" thickBot="1" x14ac:dyDescent="0.25">
      <c r="A176" s="275" t="s">
        <v>30</v>
      </c>
      <c r="B176" s="7" t="s">
        <v>79</v>
      </c>
      <c r="C176" s="7" t="s">
        <v>75</v>
      </c>
      <c r="D176" s="7" t="s">
        <v>76</v>
      </c>
      <c r="E176" s="45">
        <v>1910101590</v>
      </c>
      <c r="F176" s="7" t="s">
        <v>80</v>
      </c>
      <c r="G176" s="7" t="s">
        <v>570</v>
      </c>
      <c r="H176" s="7" t="s">
        <v>570</v>
      </c>
    </row>
    <row r="177" spans="1:8" ht="48" thickBot="1" x14ac:dyDescent="0.25">
      <c r="A177" s="275" t="s">
        <v>47</v>
      </c>
      <c r="B177" s="7" t="s">
        <v>79</v>
      </c>
      <c r="C177" s="7" t="s">
        <v>75</v>
      </c>
      <c r="D177" s="7" t="s">
        <v>76</v>
      </c>
      <c r="E177" s="45">
        <v>1910101590</v>
      </c>
      <c r="F177" s="7" t="s">
        <v>122</v>
      </c>
      <c r="G177" s="7"/>
      <c r="H177" s="7"/>
    </row>
    <row r="178" spans="1:8" ht="79.5" thickBot="1" x14ac:dyDescent="0.25">
      <c r="A178" s="277" t="s">
        <v>10</v>
      </c>
      <c r="B178" s="7" t="s">
        <v>79</v>
      </c>
      <c r="C178" s="7" t="s">
        <v>75</v>
      </c>
      <c r="D178" s="7" t="s">
        <v>76</v>
      </c>
      <c r="E178" s="45">
        <v>1910101590</v>
      </c>
      <c r="F178" s="7">
        <v>119</v>
      </c>
      <c r="G178" s="3">
        <v>402.3</v>
      </c>
      <c r="H178" s="3">
        <v>402.3</v>
      </c>
    </row>
    <row r="179" spans="1:8" ht="32.25" thickBot="1" x14ac:dyDescent="0.25">
      <c r="A179" s="39" t="s">
        <v>13</v>
      </c>
      <c r="B179" s="7" t="s">
        <v>79</v>
      </c>
      <c r="C179" s="7" t="s">
        <v>75</v>
      </c>
      <c r="D179" s="7" t="s">
        <v>76</v>
      </c>
      <c r="E179" s="45">
        <v>1910101590</v>
      </c>
      <c r="F179" s="7">
        <v>244</v>
      </c>
      <c r="G179" s="3">
        <v>2284</v>
      </c>
      <c r="H179" s="3">
        <v>2284</v>
      </c>
    </row>
    <row r="180" spans="1:8" ht="16.5" thickBot="1" x14ac:dyDescent="0.25">
      <c r="A180" s="39" t="s">
        <v>562</v>
      </c>
      <c r="B180" s="7" t="s">
        <v>79</v>
      </c>
      <c r="C180" s="7" t="s">
        <v>75</v>
      </c>
      <c r="D180" s="7" t="s">
        <v>76</v>
      </c>
      <c r="E180" s="45">
        <v>1910101590</v>
      </c>
      <c r="F180" s="7" t="s">
        <v>547</v>
      </c>
      <c r="G180" s="3">
        <v>569</v>
      </c>
      <c r="H180" s="3">
        <v>569</v>
      </c>
    </row>
    <row r="181" spans="1:8" ht="32.25" thickBot="1" x14ac:dyDescent="0.25">
      <c r="A181" s="275" t="s">
        <v>48</v>
      </c>
      <c r="B181" s="7" t="s">
        <v>79</v>
      </c>
      <c r="C181" s="7" t="s">
        <v>75</v>
      </c>
      <c r="D181" s="7" t="s">
        <v>76</v>
      </c>
      <c r="E181" s="45">
        <v>1910101590</v>
      </c>
      <c r="F181" s="7">
        <v>850</v>
      </c>
      <c r="G181" s="3">
        <v>71</v>
      </c>
      <c r="H181" s="3">
        <v>71</v>
      </c>
    </row>
    <row r="182" spans="1:8" ht="158.25" thickBot="1" x14ac:dyDescent="0.25">
      <c r="A182" s="172" t="s">
        <v>55</v>
      </c>
      <c r="B182" s="8" t="s">
        <v>79</v>
      </c>
      <c r="C182" s="8" t="s">
        <v>75</v>
      </c>
      <c r="D182" s="8" t="s">
        <v>76</v>
      </c>
      <c r="E182" s="11">
        <v>1910106590</v>
      </c>
      <c r="F182" s="8"/>
      <c r="G182" s="34">
        <f>SUM(G183+G184+G185)</f>
        <v>8823</v>
      </c>
      <c r="H182" s="34">
        <f>SUM(H183+H184+H185)</f>
        <v>8823</v>
      </c>
    </row>
    <row r="183" spans="1:8" ht="48" thickBot="1" x14ac:dyDescent="0.25">
      <c r="A183" s="275" t="s">
        <v>56</v>
      </c>
      <c r="B183" s="7" t="s">
        <v>79</v>
      </c>
      <c r="C183" s="7" t="s">
        <v>75</v>
      </c>
      <c r="D183" s="7" t="s">
        <v>76</v>
      </c>
      <c r="E183" s="45">
        <v>1910106590</v>
      </c>
      <c r="F183" s="7">
        <v>111</v>
      </c>
      <c r="G183" s="3">
        <v>6674</v>
      </c>
      <c r="H183" s="3">
        <v>6674</v>
      </c>
    </row>
    <row r="184" spans="1:8" ht="79.5" thickBot="1" x14ac:dyDescent="0.25">
      <c r="A184" s="277" t="s">
        <v>10</v>
      </c>
      <c r="B184" s="7" t="s">
        <v>79</v>
      </c>
      <c r="C184" s="7" t="s">
        <v>75</v>
      </c>
      <c r="D184" s="7" t="s">
        <v>76</v>
      </c>
      <c r="E184" s="45">
        <v>1910106590</v>
      </c>
      <c r="F184" s="7">
        <v>119</v>
      </c>
      <c r="G184" s="3">
        <v>2015</v>
      </c>
      <c r="H184" s="3">
        <v>2015</v>
      </c>
    </row>
    <row r="185" spans="1:8" ht="32.25" thickBot="1" x14ac:dyDescent="0.25">
      <c r="A185" s="39" t="s">
        <v>13</v>
      </c>
      <c r="B185" s="7" t="s">
        <v>79</v>
      </c>
      <c r="C185" s="7" t="s">
        <v>75</v>
      </c>
      <c r="D185" s="7" t="s">
        <v>76</v>
      </c>
      <c r="E185" s="45">
        <v>1910106590</v>
      </c>
      <c r="F185" s="7">
        <v>244</v>
      </c>
      <c r="G185" s="3">
        <v>134</v>
      </c>
      <c r="H185" s="3">
        <v>134</v>
      </c>
    </row>
    <row r="186" spans="1:8" ht="16.5" thickBot="1" x14ac:dyDescent="0.25">
      <c r="A186" s="172" t="s">
        <v>31</v>
      </c>
      <c r="B186" s="8" t="s">
        <v>79</v>
      </c>
      <c r="C186" s="8">
        <v>10</v>
      </c>
      <c r="D186" s="8" t="s">
        <v>73</v>
      </c>
      <c r="E186" s="8"/>
      <c r="F186" s="8"/>
      <c r="G186" s="1">
        <v>230</v>
      </c>
      <c r="H186" s="1">
        <v>230</v>
      </c>
    </row>
    <row r="187" spans="1:8" ht="16.5" thickBot="1" x14ac:dyDescent="0.25">
      <c r="A187" s="172" t="s">
        <v>35</v>
      </c>
      <c r="B187" s="8" t="s">
        <v>79</v>
      </c>
      <c r="C187" s="8">
        <v>10</v>
      </c>
      <c r="D187" s="8" t="s">
        <v>73</v>
      </c>
      <c r="E187" s="8"/>
      <c r="F187" s="8"/>
      <c r="G187" s="1">
        <v>230</v>
      </c>
      <c r="H187" s="1">
        <v>230</v>
      </c>
    </row>
    <row r="188" spans="1:8" ht="48" thickBot="1" x14ac:dyDescent="0.25">
      <c r="A188" s="172" t="s">
        <v>57</v>
      </c>
      <c r="B188" s="7" t="s">
        <v>79</v>
      </c>
      <c r="C188" s="7">
        <v>10</v>
      </c>
      <c r="D188" s="7" t="s">
        <v>73</v>
      </c>
      <c r="E188" s="7">
        <v>2230171540</v>
      </c>
      <c r="F188" s="7"/>
      <c r="G188" s="1">
        <v>230</v>
      </c>
      <c r="H188" s="1">
        <v>230</v>
      </c>
    </row>
    <row r="189" spans="1:8" ht="32.25" thickBot="1" x14ac:dyDescent="0.25">
      <c r="A189" s="5" t="s">
        <v>34</v>
      </c>
      <c r="B189" s="7" t="s">
        <v>79</v>
      </c>
      <c r="C189" s="7">
        <v>10</v>
      </c>
      <c r="D189" s="7" t="s">
        <v>73</v>
      </c>
      <c r="E189" s="7">
        <v>2230171540</v>
      </c>
      <c r="F189" s="7">
        <v>313</v>
      </c>
      <c r="G189" s="1">
        <v>230</v>
      </c>
      <c r="H189" s="1">
        <v>230</v>
      </c>
    </row>
    <row r="190" spans="1:8" ht="32.25" thickBot="1" x14ac:dyDescent="0.25">
      <c r="A190" s="208" t="s">
        <v>81</v>
      </c>
      <c r="B190" s="209" t="s">
        <v>82</v>
      </c>
      <c r="C190" s="209"/>
      <c r="D190" s="209"/>
      <c r="E190" s="209"/>
      <c r="F190" s="209"/>
      <c r="G190" s="211">
        <f>SUM(G191+G203)</f>
        <v>9611.7000000000007</v>
      </c>
      <c r="H190" s="211">
        <f>SUM(H191+H203)</f>
        <v>9611.7000000000007</v>
      </c>
    </row>
    <row r="191" spans="1:8" ht="16.5" thickBot="1" x14ac:dyDescent="0.25">
      <c r="A191" s="172" t="s">
        <v>52</v>
      </c>
      <c r="B191" s="8" t="s">
        <v>82</v>
      </c>
      <c r="C191" s="8" t="s">
        <v>75</v>
      </c>
      <c r="D191" s="8" t="s">
        <v>76</v>
      </c>
      <c r="E191" s="8"/>
      <c r="F191" s="8"/>
      <c r="G191" s="212">
        <f>SUM(G192+G199)</f>
        <v>9421.7000000000007</v>
      </c>
      <c r="H191" s="212">
        <f>SUM(H192+H199)</f>
        <v>9421.7000000000007</v>
      </c>
    </row>
    <row r="192" spans="1:8" ht="63.75" thickBot="1" x14ac:dyDescent="0.25">
      <c r="A192" s="172" t="s">
        <v>59</v>
      </c>
      <c r="B192" s="8" t="s">
        <v>82</v>
      </c>
      <c r="C192" s="8" t="s">
        <v>75</v>
      </c>
      <c r="D192" s="8" t="s">
        <v>76</v>
      </c>
      <c r="E192" s="11">
        <v>1910101590</v>
      </c>
      <c r="F192" s="8"/>
      <c r="G192" s="84">
        <f>SUM(G193:G198)</f>
        <v>3493.7</v>
      </c>
      <c r="H192" s="84">
        <f>SUM(H193:H198)</f>
        <v>3493.7</v>
      </c>
    </row>
    <row r="193" spans="1:8" ht="48" thickBot="1" x14ac:dyDescent="0.25">
      <c r="A193" s="275" t="s">
        <v>30</v>
      </c>
      <c r="B193" s="7" t="s">
        <v>82</v>
      </c>
      <c r="C193" s="7" t="s">
        <v>75</v>
      </c>
      <c r="D193" s="7" t="s">
        <v>76</v>
      </c>
      <c r="E193" s="45">
        <v>1910101590</v>
      </c>
      <c r="F193" s="7" t="s">
        <v>80</v>
      </c>
      <c r="G193" s="3">
        <v>1128</v>
      </c>
      <c r="H193" s="3">
        <v>1128</v>
      </c>
    </row>
    <row r="194" spans="1:8" ht="48" thickBot="1" x14ac:dyDescent="0.25">
      <c r="A194" s="302" t="s">
        <v>47</v>
      </c>
      <c r="B194" s="7" t="s">
        <v>82</v>
      </c>
      <c r="C194" s="7" t="s">
        <v>75</v>
      </c>
      <c r="D194" s="7" t="s">
        <v>76</v>
      </c>
      <c r="E194" s="45">
        <v>1910101590</v>
      </c>
      <c r="F194" s="7" t="s">
        <v>122</v>
      </c>
      <c r="G194" s="3"/>
      <c r="H194" s="3"/>
    </row>
    <row r="195" spans="1:8" ht="79.5" thickBot="1" x14ac:dyDescent="0.25">
      <c r="A195" s="277" t="s">
        <v>10</v>
      </c>
      <c r="B195" s="7" t="s">
        <v>82</v>
      </c>
      <c r="C195" s="7" t="s">
        <v>75</v>
      </c>
      <c r="D195" s="7" t="s">
        <v>76</v>
      </c>
      <c r="E195" s="45">
        <v>1910101590</v>
      </c>
      <c r="F195" s="7">
        <v>119</v>
      </c>
      <c r="G195" s="3">
        <v>340.7</v>
      </c>
      <c r="H195" s="3">
        <v>340.7</v>
      </c>
    </row>
    <row r="196" spans="1:8" ht="32.25" thickBot="1" x14ac:dyDescent="0.25">
      <c r="A196" s="39" t="s">
        <v>13</v>
      </c>
      <c r="B196" s="7" t="s">
        <v>82</v>
      </c>
      <c r="C196" s="7" t="s">
        <v>75</v>
      </c>
      <c r="D196" s="7" t="s">
        <v>76</v>
      </c>
      <c r="E196" s="45">
        <v>1910101590</v>
      </c>
      <c r="F196" s="7">
        <v>244</v>
      </c>
      <c r="G196" s="3">
        <v>1689</v>
      </c>
      <c r="H196" s="3">
        <v>1689</v>
      </c>
    </row>
    <row r="197" spans="1:8" ht="16.5" thickBot="1" x14ac:dyDescent="0.25">
      <c r="A197" s="39" t="s">
        <v>562</v>
      </c>
      <c r="B197" s="7" t="s">
        <v>82</v>
      </c>
      <c r="C197" s="7" t="s">
        <v>75</v>
      </c>
      <c r="D197" s="7" t="s">
        <v>76</v>
      </c>
      <c r="E197" s="45">
        <v>1910101590</v>
      </c>
      <c r="F197" s="7" t="s">
        <v>547</v>
      </c>
      <c r="G197" s="3">
        <v>293</v>
      </c>
      <c r="H197" s="3">
        <v>293</v>
      </c>
    </row>
    <row r="198" spans="1:8" ht="32.25" thickBot="1" x14ac:dyDescent="0.25">
      <c r="A198" s="275" t="s">
        <v>48</v>
      </c>
      <c r="B198" s="7" t="s">
        <v>82</v>
      </c>
      <c r="C198" s="7" t="s">
        <v>75</v>
      </c>
      <c r="D198" s="7" t="s">
        <v>76</v>
      </c>
      <c r="E198" s="45">
        <v>1910101590</v>
      </c>
      <c r="F198" s="7">
        <v>850</v>
      </c>
      <c r="G198" s="3">
        <v>43</v>
      </c>
      <c r="H198" s="3">
        <v>43</v>
      </c>
    </row>
    <row r="199" spans="1:8" ht="158.25" thickBot="1" x14ac:dyDescent="0.25">
      <c r="A199" s="172" t="s">
        <v>55</v>
      </c>
      <c r="B199" s="8" t="s">
        <v>82</v>
      </c>
      <c r="C199" s="8" t="s">
        <v>75</v>
      </c>
      <c r="D199" s="8" t="s">
        <v>76</v>
      </c>
      <c r="E199" s="11">
        <v>1910106590</v>
      </c>
      <c r="F199" s="8"/>
      <c r="G199" s="34">
        <f>SUM(G200+G201+G202)</f>
        <v>5928</v>
      </c>
      <c r="H199" s="34">
        <f>SUM(H200+H201+H202)</f>
        <v>5928</v>
      </c>
    </row>
    <row r="200" spans="1:8" ht="48" thickBot="1" x14ac:dyDescent="0.25">
      <c r="A200" s="275" t="s">
        <v>56</v>
      </c>
      <c r="B200" s="7" t="s">
        <v>82</v>
      </c>
      <c r="C200" s="7" t="s">
        <v>75</v>
      </c>
      <c r="D200" s="7" t="s">
        <v>76</v>
      </c>
      <c r="E200" s="45">
        <v>1910106590</v>
      </c>
      <c r="F200" s="7">
        <v>111</v>
      </c>
      <c r="G200" s="3">
        <v>4456</v>
      </c>
      <c r="H200" s="3">
        <v>4456</v>
      </c>
    </row>
    <row r="201" spans="1:8" ht="79.5" thickBot="1" x14ac:dyDescent="0.25">
      <c r="A201" s="277" t="s">
        <v>10</v>
      </c>
      <c r="B201" s="7" t="s">
        <v>82</v>
      </c>
      <c r="C201" s="7" t="s">
        <v>75</v>
      </c>
      <c r="D201" s="7" t="s">
        <v>76</v>
      </c>
      <c r="E201" s="45">
        <v>1910106590</v>
      </c>
      <c r="F201" s="7">
        <v>119</v>
      </c>
      <c r="G201" s="3">
        <v>1345</v>
      </c>
      <c r="H201" s="3">
        <v>1345</v>
      </c>
    </row>
    <row r="202" spans="1:8" ht="32.25" thickBot="1" x14ac:dyDescent="0.25">
      <c r="A202" s="39" t="s">
        <v>13</v>
      </c>
      <c r="B202" s="7" t="s">
        <v>82</v>
      </c>
      <c r="C202" s="7" t="s">
        <v>75</v>
      </c>
      <c r="D202" s="7" t="s">
        <v>76</v>
      </c>
      <c r="E202" s="45">
        <v>1910106590</v>
      </c>
      <c r="F202" s="7">
        <v>244</v>
      </c>
      <c r="G202" s="3">
        <v>127</v>
      </c>
      <c r="H202" s="3">
        <v>127</v>
      </c>
    </row>
    <row r="203" spans="1:8" ht="16.5" thickBot="1" x14ac:dyDescent="0.25">
      <c r="A203" s="172" t="s">
        <v>31</v>
      </c>
      <c r="B203" s="8" t="s">
        <v>82</v>
      </c>
      <c r="C203" s="8">
        <v>10</v>
      </c>
      <c r="D203" s="8" t="s">
        <v>73</v>
      </c>
      <c r="E203" s="8"/>
      <c r="F203" s="8"/>
      <c r="G203" s="1">
        <v>190</v>
      </c>
      <c r="H203" s="1">
        <v>190</v>
      </c>
    </row>
    <row r="204" spans="1:8" ht="16.5" thickBot="1" x14ac:dyDescent="0.25">
      <c r="A204" s="172" t="s">
        <v>35</v>
      </c>
      <c r="B204" s="8" t="s">
        <v>82</v>
      </c>
      <c r="C204" s="8">
        <v>10</v>
      </c>
      <c r="D204" s="8" t="s">
        <v>73</v>
      </c>
      <c r="E204" s="8"/>
      <c r="F204" s="8"/>
      <c r="G204" s="1">
        <v>190</v>
      </c>
      <c r="H204" s="1">
        <v>190</v>
      </c>
    </row>
    <row r="205" spans="1:8" ht="48" thickBot="1" x14ac:dyDescent="0.25">
      <c r="A205" s="172" t="s">
        <v>57</v>
      </c>
      <c r="B205" s="8" t="s">
        <v>82</v>
      </c>
      <c r="C205" s="8">
        <v>10</v>
      </c>
      <c r="D205" s="8" t="s">
        <v>73</v>
      </c>
      <c r="E205" s="8">
        <v>2230171540</v>
      </c>
      <c r="F205" s="8"/>
      <c r="G205" s="1">
        <v>190</v>
      </c>
      <c r="H205" s="1">
        <v>190</v>
      </c>
    </row>
    <row r="206" spans="1:8" ht="32.25" thickBot="1" x14ac:dyDescent="0.25">
      <c r="A206" s="5" t="s">
        <v>34</v>
      </c>
      <c r="B206" s="7" t="s">
        <v>82</v>
      </c>
      <c r="C206" s="7">
        <v>10</v>
      </c>
      <c r="D206" s="7" t="s">
        <v>73</v>
      </c>
      <c r="E206" s="7">
        <v>2230171540</v>
      </c>
      <c r="F206" s="7">
        <v>313</v>
      </c>
      <c r="G206" s="3">
        <v>190</v>
      </c>
      <c r="H206" s="3">
        <v>190</v>
      </c>
    </row>
    <row r="207" spans="1:8" ht="32.25" thickBot="1" x14ac:dyDescent="0.25">
      <c r="A207" s="208" t="s">
        <v>83</v>
      </c>
      <c r="B207" s="209" t="s">
        <v>84</v>
      </c>
      <c r="C207" s="209"/>
      <c r="D207" s="209"/>
      <c r="E207" s="209"/>
      <c r="F207" s="209"/>
      <c r="G207" s="210">
        <f>SUM(G208+G219)</f>
        <v>5075</v>
      </c>
      <c r="H207" s="210">
        <f>SUM(H208+H219)</f>
        <v>5075</v>
      </c>
    </row>
    <row r="208" spans="1:8" ht="16.5" thickBot="1" x14ac:dyDescent="0.25">
      <c r="A208" s="172" t="s">
        <v>52</v>
      </c>
      <c r="B208" s="26" t="s">
        <v>84</v>
      </c>
      <c r="C208" s="26" t="s">
        <v>75</v>
      </c>
      <c r="D208" s="26" t="s">
        <v>76</v>
      </c>
      <c r="E208" s="12"/>
      <c r="F208" s="12"/>
      <c r="G208" s="35">
        <f>SUM(G209+G215)</f>
        <v>5030</v>
      </c>
      <c r="H208" s="35">
        <f>SUM(H209+H215)</f>
        <v>5030</v>
      </c>
    </row>
    <row r="209" spans="1:8" ht="63.75" thickBot="1" x14ac:dyDescent="0.25">
      <c r="A209" s="172" t="s">
        <v>59</v>
      </c>
      <c r="B209" s="26" t="s">
        <v>84</v>
      </c>
      <c r="C209" s="8" t="s">
        <v>75</v>
      </c>
      <c r="D209" s="8" t="s">
        <v>76</v>
      </c>
      <c r="E209" s="11">
        <v>1910101590</v>
      </c>
      <c r="F209" s="8"/>
      <c r="G209" s="34">
        <f>SUM(G210+G211+G212+G214+G213)</f>
        <v>2127</v>
      </c>
      <c r="H209" s="34">
        <f>SUM(H210+H211+H212+H214+H213)</f>
        <v>2127</v>
      </c>
    </row>
    <row r="210" spans="1:8" ht="48" thickBot="1" x14ac:dyDescent="0.25">
      <c r="A210" s="275" t="s">
        <v>30</v>
      </c>
      <c r="B210" s="28" t="s">
        <v>84</v>
      </c>
      <c r="C210" s="7" t="s">
        <v>75</v>
      </c>
      <c r="D210" s="7" t="s">
        <v>76</v>
      </c>
      <c r="E210" s="45">
        <v>1910101590</v>
      </c>
      <c r="F210" s="7" t="s">
        <v>80</v>
      </c>
      <c r="G210" s="3">
        <v>759</v>
      </c>
      <c r="H210" s="3">
        <v>759</v>
      </c>
    </row>
    <row r="211" spans="1:8" ht="79.5" thickBot="1" x14ac:dyDescent="0.25">
      <c r="A211" s="277" t="s">
        <v>10</v>
      </c>
      <c r="B211" s="28" t="s">
        <v>84</v>
      </c>
      <c r="C211" s="7" t="s">
        <v>75</v>
      </c>
      <c r="D211" s="7" t="s">
        <v>76</v>
      </c>
      <c r="E211" s="45">
        <v>1910101590</v>
      </c>
      <c r="F211" s="7">
        <v>119</v>
      </c>
      <c r="G211" s="3">
        <v>229</v>
      </c>
      <c r="H211" s="3">
        <v>229</v>
      </c>
    </row>
    <row r="212" spans="1:8" ht="32.25" thickBot="1" x14ac:dyDescent="0.25">
      <c r="A212" s="39" t="s">
        <v>13</v>
      </c>
      <c r="B212" s="28" t="s">
        <v>84</v>
      </c>
      <c r="C212" s="7" t="s">
        <v>75</v>
      </c>
      <c r="D212" s="7" t="s">
        <v>76</v>
      </c>
      <c r="E212" s="45">
        <v>1910101590</v>
      </c>
      <c r="F212" s="7">
        <v>244</v>
      </c>
      <c r="G212" s="3">
        <v>678</v>
      </c>
      <c r="H212" s="3">
        <v>678</v>
      </c>
    </row>
    <row r="213" spans="1:8" ht="16.5" thickBot="1" x14ac:dyDescent="0.25">
      <c r="A213" s="39" t="s">
        <v>562</v>
      </c>
      <c r="B213" s="28" t="s">
        <v>84</v>
      </c>
      <c r="C213" s="7" t="s">
        <v>75</v>
      </c>
      <c r="D213" s="7" t="s">
        <v>76</v>
      </c>
      <c r="E213" s="45">
        <v>1910101590</v>
      </c>
      <c r="F213" s="7" t="s">
        <v>547</v>
      </c>
      <c r="G213" s="3">
        <v>250</v>
      </c>
      <c r="H213" s="3">
        <v>250</v>
      </c>
    </row>
    <row r="214" spans="1:8" ht="32.25" thickBot="1" x14ac:dyDescent="0.25">
      <c r="A214" s="275" t="s">
        <v>48</v>
      </c>
      <c r="B214" s="28" t="s">
        <v>84</v>
      </c>
      <c r="C214" s="7" t="s">
        <v>75</v>
      </c>
      <c r="D214" s="7" t="s">
        <v>76</v>
      </c>
      <c r="E214" s="45">
        <v>1910101590</v>
      </c>
      <c r="F214" s="7">
        <v>850</v>
      </c>
      <c r="G214" s="3">
        <v>211</v>
      </c>
      <c r="H214" s="3">
        <v>211</v>
      </c>
    </row>
    <row r="215" spans="1:8" ht="158.25" thickBot="1" x14ac:dyDescent="0.25">
      <c r="A215" s="172" t="s">
        <v>55</v>
      </c>
      <c r="B215" s="26" t="s">
        <v>84</v>
      </c>
      <c r="C215" s="8" t="s">
        <v>75</v>
      </c>
      <c r="D215" s="8" t="s">
        <v>76</v>
      </c>
      <c r="E215" s="11">
        <v>1910106590</v>
      </c>
      <c r="F215" s="8"/>
      <c r="G215" s="1">
        <f>SUM(G216:G218)</f>
        <v>2903</v>
      </c>
      <c r="H215" s="1">
        <f>SUM(H216:H218)</f>
        <v>2903</v>
      </c>
    </row>
    <row r="216" spans="1:8" ht="48" thickBot="1" x14ac:dyDescent="0.25">
      <c r="A216" s="275" t="s">
        <v>56</v>
      </c>
      <c r="B216" s="28" t="s">
        <v>84</v>
      </c>
      <c r="C216" s="7" t="s">
        <v>75</v>
      </c>
      <c r="D216" s="7" t="s">
        <v>76</v>
      </c>
      <c r="E216" s="45">
        <v>1910106590</v>
      </c>
      <c r="F216" s="7">
        <v>111</v>
      </c>
      <c r="G216" s="3">
        <v>2192</v>
      </c>
      <c r="H216" s="3">
        <v>2192</v>
      </c>
    </row>
    <row r="217" spans="1:8" ht="79.5" thickBot="1" x14ac:dyDescent="0.25">
      <c r="A217" s="277" t="s">
        <v>10</v>
      </c>
      <c r="B217" s="28" t="s">
        <v>84</v>
      </c>
      <c r="C217" s="7" t="s">
        <v>75</v>
      </c>
      <c r="D217" s="7" t="s">
        <v>76</v>
      </c>
      <c r="E217" s="45">
        <v>1910106590</v>
      </c>
      <c r="F217" s="7">
        <v>119</v>
      </c>
      <c r="G217" s="3">
        <v>662</v>
      </c>
      <c r="H217" s="3">
        <v>662</v>
      </c>
    </row>
    <row r="218" spans="1:8" ht="32.25" thickBot="1" x14ac:dyDescent="0.25">
      <c r="A218" s="39" t="s">
        <v>13</v>
      </c>
      <c r="B218" s="28" t="s">
        <v>84</v>
      </c>
      <c r="C218" s="7" t="s">
        <v>75</v>
      </c>
      <c r="D218" s="7" t="s">
        <v>76</v>
      </c>
      <c r="E218" s="45">
        <v>1910106590</v>
      </c>
      <c r="F218" s="7">
        <v>244</v>
      </c>
      <c r="G218" s="3">
        <v>49</v>
      </c>
      <c r="H218" s="3">
        <v>49</v>
      </c>
    </row>
    <row r="219" spans="1:8" ht="16.5" thickBot="1" x14ac:dyDescent="0.25">
      <c r="A219" s="172" t="s">
        <v>31</v>
      </c>
      <c r="B219" s="26" t="s">
        <v>84</v>
      </c>
      <c r="C219" s="8">
        <v>10</v>
      </c>
      <c r="D219" s="8"/>
      <c r="E219" s="8"/>
      <c r="F219" s="8"/>
      <c r="G219" s="1">
        <v>45</v>
      </c>
      <c r="H219" s="1">
        <v>45</v>
      </c>
    </row>
    <row r="220" spans="1:8" ht="16.5" thickBot="1" x14ac:dyDescent="0.25">
      <c r="A220" s="172" t="s">
        <v>35</v>
      </c>
      <c r="B220" s="26" t="s">
        <v>84</v>
      </c>
      <c r="C220" s="8">
        <v>10</v>
      </c>
      <c r="D220" s="8" t="s">
        <v>73</v>
      </c>
      <c r="E220" s="8"/>
      <c r="F220" s="8"/>
      <c r="G220" s="1">
        <v>45</v>
      </c>
      <c r="H220" s="1">
        <v>45</v>
      </c>
    </row>
    <row r="221" spans="1:8" ht="48" thickBot="1" x14ac:dyDescent="0.25">
      <c r="A221" s="172" t="s">
        <v>57</v>
      </c>
      <c r="B221" s="26" t="s">
        <v>84</v>
      </c>
      <c r="C221" s="8">
        <v>10</v>
      </c>
      <c r="D221" s="8" t="s">
        <v>73</v>
      </c>
      <c r="E221" s="8">
        <v>2230171540</v>
      </c>
      <c r="F221" s="8"/>
      <c r="G221" s="1">
        <v>45</v>
      </c>
      <c r="H221" s="1">
        <v>45</v>
      </c>
    </row>
    <row r="222" spans="1:8" ht="32.25" thickBot="1" x14ac:dyDescent="0.25">
      <c r="A222" s="5" t="s">
        <v>34</v>
      </c>
      <c r="B222" s="28" t="s">
        <v>84</v>
      </c>
      <c r="C222" s="7">
        <v>10</v>
      </c>
      <c r="D222" s="7" t="s">
        <v>73</v>
      </c>
      <c r="E222" s="7">
        <v>2230171540</v>
      </c>
      <c r="F222" s="7">
        <v>313</v>
      </c>
      <c r="G222" s="1">
        <v>45</v>
      </c>
      <c r="H222" s="1">
        <v>45</v>
      </c>
    </row>
    <row r="223" spans="1:8" ht="16.5" thickBot="1" x14ac:dyDescent="0.25">
      <c r="A223" s="208" t="s">
        <v>85</v>
      </c>
      <c r="B223" s="209" t="s">
        <v>86</v>
      </c>
      <c r="C223" s="209"/>
      <c r="D223" s="209"/>
      <c r="E223" s="209"/>
      <c r="F223" s="209"/>
      <c r="G223" s="210">
        <f>SUM(G224+G235)</f>
        <v>12171.3</v>
      </c>
      <c r="H223" s="210">
        <f>SUM(H224+H235)</f>
        <v>12171.3</v>
      </c>
    </row>
    <row r="224" spans="1:8" ht="16.5" thickBot="1" x14ac:dyDescent="0.25">
      <c r="A224" s="172" t="s">
        <v>52</v>
      </c>
      <c r="B224" s="26" t="s">
        <v>86</v>
      </c>
      <c r="C224" s="8" t="s">
        <v>75</v>
      </c>
      <c r="D224" s="8" t="s">
        <v>76</v>
      </c>
      <c r="E224" s="12"/>
      <c r="F224" s="12"/>
      <c r="G224" s="35">
        <f>SUM(G225+G231)</f>
        <v>11936.3</v>
      </c>
      <c r="H224" s="35">
        <f>SUM(H225+H231)</f>
        <v>11936.3</v>
      </c>
    </row>
    <row r="225" spans="1:8" ht="63.75" thickBot="1" x14ac:dyDescent="0.25">
      <c r="A225" s="172" t="s">
        <v>59</v>
      </c>
      <c r="B225" s="26" t="s">
        <v>86</v>
      </c>
      <c r="C225" s="8" t="s">
        <v>75</v>
      </c>
      <c r="D225" s="8" t="s">
        <v>76</v>
      </c>
      <c r="E225" s="11">
        <v>1910101590</v>
      </c>
      <c r="F225" s="8"/>
      <c r="G225" s="34">
        <f>SUM(G226:G230)</f>
        <v>4436.3</v>
      </c>
      <c r="H225" s="34">
        <f>SUM(H226:H230)</f>
        <v>4436.3</v>
      </c>
    </row>
    <row r="226" spans="1:8" ht="48" thickBot="1" x14ac:dyDescent="0.25">
      <c r="A226" s="275" t="s">
        <v>30</v>
      </c>
      <c r="B226" s="28" t="s">
        <v>86</v>
      </c>
      <c r="C226" s="7" t="s">
        <v>75</v>
      </c>
      <c r="D226" s="7" t="s">
        <v>76</v>
      </c>
      <c r="E226" s="45">
        <v>1910101590</v>
      </c>
      <c r="F226" s="7" t="s">
        <v>80</v>
      </c>
      <c r="G226" s="3">
        <v>1332</v>
      </c>
      <c r="H226" s="3">
        <v>1332</v>
      </c>
    </row>
    <row r="227" spans="1:8" ht="79.5" thickBot="1" x14ac:dyDescent="0.25">
      <c r="A227" s="277" t="s">
        <v>10</v>
      </c>
      <c r="B227" s="28" t="s">
        <v>86</v>
      </c>
      <c r="C227" s="7" t="s">
        <v>75</v>
      </c>
      <c r="D227" s="7" t="s">
        <v>76</v>
      </c>
      <c r="E227" s="45">
        <v>1910101590</v>
      </c>
      <c r="F227" s="7">
        <v>119</v>
      </c>
      <c r="G227" s="3">
        <v>402.3</v>
      </c>
      <c r="H227" s="3">
        <v>402.3</v>
      </c>
    </row>
    <row r="228" spans="1:8" ht="32.25" thickBot="1" x14ac:dyDescent="0.25">
      <c r="A228" s="39" t="s">
        <v>13</v>
      </c>
      <c r="B228" s="28" t="s">
        <v>86</v>
      </c>
      <c r="C228" s="7" t="s">
        <v>75</v>
      </c>
      <c r="D228" s="7" t="s">
        <v>76</v>
      </c>
      <c r="E228" s="45">
        <v>1910101590</v>
      </c>
      <c r="F228" s="7">
        <v>244</v>
      </c>
      <c r="G228" s="3">
        <v>2312</v>
      </c>
      <c r="H228" s="3">
        <v>2312</v>
      </c>
    </row>
    <row r="229" spans="1:8" ht="16.5" thickBot="1" x14ac:dyDescent="0.25">
      <c r="A229" s="39" t="s">
        <v>562</v>
      </c>
      <c r="B229" s="28" t="s">
        <v>86</v>
      </c>
      <c r="C229" s="7" t="s">
        <v>75</v>
      </c>
      <c r="D229" s="7" t="s">
        <v>76</v>
      </c>
      <c r="E229" s="45">
        <v>1910101590</v>
      </c>
      <c r="F229" s="7" t="s">
        <v>547</v>
      </c>
      <c r="G229" s="3">
        <v>298</v>
      </c>
      <c r="H229" s="3">
        <v>298</v>
      </c>
    </row>
    <row r="230" spans="1:8" ht="32.25" thickBot="1" x14ac:dyDescent="0.25">
      <c r="A230" s="275" t="s">
        <v>48</v>
      </c>
      <c r="B230" s="28" t="s">
        <v>86</v>
      </c>
      <c r="C230" s="7" t="s">
        <v>75</v>
      </c>
      <c r="D230" s="7" t="s">
        <v>76</v>
      </c>
      <c r="E230" s="45">
        <v>1910101590</v>
      </c>
      <c r="F230" s="7">
        <v>850</v>
      </c>
      <c r="G230" s="3">
        <v>92</v>
      </c>
      <c r="H230" s="3">
        <v>92</v>
      </c>
    </row>
    <row r="231" spans="1:8" ht="158.25" thickBot="1" x14ac:dyDescent="0.25">
      <c r="A231" s="172" t="s">
        <v>55</v>
      </c>
      <c r="B231" s="26" t="s">
        <v>86</v>
      </c>
      <c r="C231" s="8" t="s">
        <v>75</v>
      </c>
      <c r="D231" s="8" t="s">
        <v>76</v>
      </c>
      <c r="E231" s="11">
        <v>1910106590</v>
      </c>
      <c r="F231" s="8"/>
      <c r="G231" s="1">
        <f>SUM(G232:G234)</f>
        <v>7500</v>
      </c>
      <c r="H231" s="1">
        <f>SUM(H232:H234)</f>
        <v>7500</v>
      </c>
    </row>
    <row r="232" spans="1:8" ht="48" thickBot="1" x14ac:dyDescent="0.25">
      <c r="A232" s="275" t="s">
        <v>56</v>
      </c>
      <c r="B232" s="28" t="s">
        <v>86</v>
      </c>
      <c r="C232" s="7" t="s">
        <v>75</v>
      </c>
      <c r="D232" s="7" t="s">
        <v>76</v>
      </c>
      <c r="E232" s="45">
        <v>1910106590</v>
      </c>
      <c r="F232" s="7">
        <v>111</v>
      </c>
      <c r="G232" s="3">
        <v>5628</v>
      </c>
      <c r="H232" s="3">
        <v>5628</v>
      </c>
    </row>
    <row r="233" spans="1:8" ht="79.5" thickBot="1" x14ac:dyDescent="0.25">
      <c r="A233" s="277" t="s">
        <v>10</v>
      </c>
      <c r="B233" s="28" t="s">
        <v>86</v>
      </c>
      <c r="C233" s="7" t="s">
        <v>75</v>
      </c>
      <c r="D233" s="7" t="s">
        <v>76</v>
      </c>
      <c r="E233" s="45">
        <v>1910106590</v>
      </c>
      <c r="F233" s="7">
        <v>119</v>
      </c>
      <c r="G233" s="3">
        <v>1699</v>
      </c>
      <c r="H233" s="3">
        <v>1699</v>
      </c>
    </row>
    <row r="234" spans="1:8" ht="32.25" thickBot="1" x14ac:dyDescent="0.25">
      <c r="A234" s="39" t="s">
        <v>13</v>
      </c>
      <c r="B234" s="28" t="s">
        <v>86</v>
      </c>
      <c r="C234" s="7" t="s">
        <v>75</v>
      </c>
      <c r="D234" s="7" t="s">
        <v>76</v>
      </c>
      <c r="E234" s="45">
        <v>1910106590</v>
      </c>
      <c r="F234" s="7">
        <v>244</v>
      </c>
      <c r="G234" s="3">
        <v>173</v>
      </c>
      <c r="H234" s="3">
        <v>173</v>
      </c>
    </row>
    <row r="235" spans="1:8" ht="16.5" thickBot="1" x14ac:dyDescent="0.25">
      <c r="A235" s="172" t="s">
        <v>31</v>
      </c>
      <c r="B235" s="26" t="s">
        <v>86</v>
      </c>
      <c r="C235" s="8">
        <v>10</v>
      </c>
      <c r="D235" s="8"/>
      <c r="E235" s="8"/>
      <c r="F235" s="8"/>
      <c r="G235" s="1">
        <v>235</v>
      </c>
      <c r="H235" s="1">
        <v>235</v>
      </c>
    </row>
    <row r="236" spans="1:8" ht="16.5" thickBot="1" x14ac:dyDescent="0.25">
      <c r="A236" s="172" t="s">
        <v>35</v>
      </c>
      <c r="B236" s="26" t="s">
        <v>86</v>
      </c>
      <c r="C236" s="8">
        <v>10</v>
      </c>
      <c r="D236" s="8" t="s">
        <v>73</v>
      </c>
      <c r="E236" s="8"/>
      <c r="F236" s="8"/>
      <c r="G236" s="1">
        <v>235</v>
      </c>
      <c r="H236" s="1">
        <v>235</v>
      </c>
    </row>
    <row r="237" spans="1:8" ht="48" thickBot="1" x14ac:dyDescent="0.25">
      <c r="A237" s="172" t="s">
        <v>57</v>
      </c>
      <c r="B237" s="26" t="s">
        <v>86</v>
      </c>
      <c r="C237" s="8">
        <v>10</v>
      </c>
      <c r="D237" s="8" t="s">
        <v>73</v>
      </c>
      <c r="E237" s="8">
        <v>2230171540</v>
      </c>
      <c r="F237" s="8"/>
      <c r="G237" s="1">
        <v>235</v>
      </c>
      <c r="H237" s="1">
        <v>235</v>
      </c>
    </row>
    <row r="238" spans="1:8" ht="32.25" thickBot="1" x14ac:dyDescent="0.25">
      <c r="A238" s="5" t="s">
        <v>34</v>
      </c>
      <c r="B238" s="28" t="s">
        <v>86</v>
      </c>
      <c r="C238" s="7">
        <v>10</v>
      </c>
      <c r="D238" s="7" t="s">
        <v>73</v>
      </c>
      <c r="E238" s="7">
        <v>2230171540</v>
      </c>
      <c r="F238" s="7">
        <v>313</v>
      </c>
      <c r="G238" s="1">
        <v>235</v>
      </c>
      <c r="H238" s="1">
        <v>235</v>
      </c>
    </row>
    <row r="239" spans="1:8" ht="32.25" thickBot="1" x14ac:dyDescent="0.25">
      <c r="A239" s="208" t="s">
        <v>87</v>
      </c>
      <c r="B239" s="209" t="s">
        <v>88</v>
      </c>
      <c r="C239" s="209"/>
      <c r="D239" s="209"/>
      <c r="E239" s="209"/>
      <c r="F239" s="209"/>
      <c r="G239" s="210">
        <f>SUM(G240+G251)</f>
        <v>2927.3</v>
      </c>
      <c r="H239" s="210">
        <f>SUM(H240+H251)</f>
        <v>2927.3</v>
      </c>
    </row>
    <row r="240" spans="1:8" ht="16.5" thickBot="1" x14ac:dyDescent="0.25">
      <c r="A240" s="172" t="s">
        <v>52</v>
      </c>
      <c r="B240" s="26" t="s">
        <v>88</v>
      </c>
      <c r="C240" s="8" t="s">
        <v>75</v>
      </c>
      <c r="D240" s="8" t="s">
        <v>76</v>
      </c>
      <c r="E240" s="12"/>
      <c r="F240" s="12"/>
      <c r="G240" s="35">
        <f>SUM(G241+G247)</f>
        <v>2888.3</v>
      </c>
      <c r="H240" s="35">
        <f>SUM(H241+H247)</f>
        <v>2888.3</v>
      </c>
    </row>
    <row r="241" spans="1:8" ht="63.75" thickBot="1" x14ac:dyDescent="0.25">
      <c r="A241" s="172" t="s">
        <v>59</v>
      </c>
      <c r="B241" s="26" t="s">
        <v>88</v>
      </c>
      <c r="C241" s="8" t="s">
        <v>75</v>
      </c>
      <c r="D241" s="8" t="s">
        <v>76</v>
      </c>
      <c r="E241" s="11">
        <v>1910101590</v>
      </c>
      <c r="F241" s="8"/>
      <c r="G241" s="34">
        <f>SUM(G242+G243+G244+G246+G245)</f>
        <v>1482.3</v>
      </c>
      <c r="H241" s="34">
        <f>SUM(H242+H243+H244+H246+H245)</f>
        <v>1482.3</v>
      </c>
    </row>
    <row r="242" spans="1:8" ht="48" thickBot="1" x14ac:dyDescent="0.25">
      <c r="A242" s="275" t="s">
        <v>30</v>
      </c>
      <c r="B242" s="28" t="s">
        <v>88</v>
      </c>
      <c r="C242" s="7" t="s">
        <v>75</v>
      </c>
      <c r="D242" s="7" t="s">
        <v>76</v>
      </c>
      <c r="E242" s="45">
        <v>1910101590</v>
      </c>
      <c r="F242" s="7" t="s">
        <v>80</v>
      </c>
      <c r="G242" s="3">
        <v>723</v>
      </c>
      <c r="H242" s="3">
        <v>723</v>
      </c>
    </row>
    <row r="243" spans="1:8" ht="79.5" thickBot="1" x14ac:dyDescent="0.25">
      <c r="A243" s="277" t="s">
        <v>10</v>
      </c>
      <c r="B243" s="28" t="s">
        <v>88</v>
      </c>
      <c r="C243" s="7" t="s">
        <v>75</v>
      </c>
      <c r="D243" s="7" t="s">
        <v>76</v>
      </c>
      <c r="E243" s="45">
        <v>1910101590</v>
      </c>
      <c r="F243" s="7">
        <v>119</v>
      </c>
      <c r="G243" s="3">
        <v>218.3</v>
      </c>
      <c r="H243" s="3">
        <v>218.3</v>
      </c>
    </row>
    <row r="244" spans="1:8" ht="32.25" thickBot="1" x14ac:dyDescent="0.25">
      <c r="A244" s="39" t="s">
        <v>13</v>
      </c>
      <c r="B244" s="28" t="s">
        <v>88</v>
      </c>
      <c r="C244" s="7" t="s">
        <v>75</v>
      </c>
      <c r="D244" s="7" t="s">
        <v>76</v>
      </c>
      <c r="E244" s="45">
        <v>1910101590</v>
      </c>
      <c r="F244" s="7">
        <v>244</v>
      </c>
      <c r="G244" s="3">
        <v>403</v>
      </c>
      <c r="H244" s="3">
        <v>403</v>
      </c>
    </row>
    <row r="245" spans="1:8" ht="16.5" thickBot="1" x14ac:dyDescent="0.25">
      <c r="A245" s="39" t="s">
        <v>562</v>
      </c>
      <c r="B245" s="28" t="s">
        <v>88</v>
      </c>
      <c r="C245" s="7" t="s">
        <v>75</v>
      </c>
      <c r="D245" s="7" t="s">
        <v>76</v>
      </c>
      <c r="E245" s="45">
        <v>1910101590</v>
      </c>
      <c r="F245" s="7" t="s">
        <v>547</v>
      </c>
      <c r="G245" s="3">
        <v>100</v>
      </c>
      <c r="H245" s="3">
        <v>100</v>
      </c>
    </row>
    <row r="246" spans="1:8" ht="32.25" thickBot="1" x14ac:dyDescent="0.25">
      <c r="A246" s="275" t="s">
        <v>48</v>
      </c>
      <c r="B246" s="28" t="s">
        <v>88</v>
      </c>
      <c r="C246" s="7" t="s">
        <v>75</v>
      </c>
      <c r="D246" s="7" t="s">
        <v>76</v>
      </c>
      <c r="E246" s="45">
        <v>1910101590</v>
      </c>
      <c r="F246" s="7">
        <v>850</v>
      </c>
      <c r="G246" s="3">
        <v>38</v>
      </c>
      <c r="H246" s="3">
        <v>38</v>
      </c>
    </row>
    <row r="247" spans="1:8" ht="158.25" thickBot="1" x14ac:dyDescent="0.25">
      <c r="A247" s="172" t="s">
        <v>55</v>
      </c>
      <c r="B247" s="26" t="s">
        <v>88</v>
      </c>
      <c r="C247" s="8" t="s">
        <v>75</v>
      </c>
      <c r="D247" s="8" t="s">
        <v>76</v>
      </c>
      <c r="E247" s="11">
        <v>1910106590</v>
      </c>
      <c r="F247" s="8"/>
      <c r="G247" s="1">
        <f>SUM(G248:G250)</f>
        <v>1406</v>
      </c>
      <c r="H247" s="1">
        <f>SUM(H248:H250)</f>
        <v>1406</v>
      </c>
    </row>
    <row r="248" spans="1:8" ht="48" thickBot="1" x14ac:dyDescent="0.25">
      <c r="A248" s="275" t="s">
        <v>56</v>
      </c>
      <c r="B248" s="28" t="s">
        <v>88</v>
      </c>
      <c r="C248" s="7" t="s">
        <v>75</v>
      </c>
      <c r="D248" s="7" t="s">
        <v>76</v>
      </c>
      <c r="E248" s="45">
        <v>1910106590</v>
      </c>
      <c r="F248" s="7">
        <v>111</v>
      </c>
      <c r="G248" s="3">
        <v>1059</v>
      </c>
      <c r="H248" s="3">
        <v>1059</v>
      </c>
    </row>
    <row r="249" spans="1:8" ht="79.5" thickBot="1" x14ac:dyDescent="0.25">
      <c r="A249" s="277" t="s">
        <v>10</v>
      </c>
      <c r="B249" s="28" t="s">
        <v>88</v>
      </c>
      <c r="C249" s="7" t="s">
        <v>75</v>
      </c>
      <c r="D249" s="7" t="s">
        <v>76</v>
      </c>
      <c r="E249" s="45">
        <v>1910106590</v>
      </c>
      <c r="F249" s="7">
        <v>119</v>
      </c>
      <c r="G249" s="3">
        <v>319</v>
      </c>
      <c r="H249" s="3">
        <v>319</v>
      </c>
    </row>
    <row r="250" spans="1:8" ht="32.25" thickBot="1" x14ac:dyDescent="0.25">
      <c r="A250" s="39" t="s">
        <v>13</v>
      </c>
      <c r="B250" s="28" t="s">
        <v>88</v>
      </c>
      <c r="C250" s="7" t="s">
        <v>75</v>
      </c>
      <c r="D250" s="7" t="s">
        <v>76</v>
      </c>
      <c r="E250" s="45">
        <v>1910106590</v>
      </c>
      <c r="F250" s="7">
        <v>244</v>
      </c>
      <c r="G250" s="3">
        <v>28</v>
      </c>
      <c r="H250" s="3">
        <v>28</v>
      </c>
    </row>
    <row r="251" spans="1:8" ht="16.5" thickBot="1" x14ac:dyDescent="0.25">
      <c r="A251" s="172" t="s">
        <v>31</v>
      </c>
      <c r="B251" s="26" t="s">
        <v>88</v>
      </c>
      <c r="C251" s="8">
        <v>10</v>
      </c>
      <c r="D251" s="8" t="s">
        <v>73</v>
      </c>
      <c r="E251" s="8"/>
      <c r="F251" s="8"/>
      <c r="G251" s="1">
        <v>39</v>
      </c>
      <c r="H251" s="1">
        <v>39</v>
      </c>
    </row>
    <row r="252" spans="1:8" ht="16.5" thickBot="1" x14ac:dyDescent="0.25">
      <c r="A252" s="172" t="s">
        <v>35</v>
      </c>
      <c r="B252" s="26" t="s">
        <v>88</v>
      </c>
      <c r="C252" s="8">
        <v>10</v>
      </c>
      <c r="D252" s="8" t="s">
        <v>73</v>
      </c>
      <c r="E252" s="8"/>
      <c r="F252" s="8"/>
      <c r="G252" s="1">
        <v>39</v>
      </c>
      <c r="H252" s="1">
        <v>39</v>
      </c>
    </row>
    <row r="253" spans="1:8" ht="48" thickBot="1" x14ac:dyDescent="0.25">
      <c r="A253" s="172" t="s">
        <v>57</v>
      </c>
      <c r="B253" s="26" t="s">
        <v>88</v>
      </c>
      <c r="C253" s="8">
        <v>10</v>
      </c>
      <c r="D253" s="8" t="s">
        <v>73</v>
      </c>
      <c r="E253" s="8">
        <v>2230171540</v>
      </c>
      <c r="F253" s="8"/>
      <c r="G253" s="1">
        <v>39</v>
      </c>
      <c r="H253" s="1">
        <v>39</v>
      </c>
    </row>
    <row r="254" spans="1:8" ht="32.25" thickBot="1" x14ac:dyDescent="0.25">
      <c r="A254" s="5" t="s">
        <v>34</v>
      </c>
      <c r="B254" s="28" t="s">
        <v>88</v>
      </c>
      <c r="C254" s="7">
        <v>10</v>
      </c>
      <c r="D254" s="7" t="s">
        <v>73</v>
      </c>
      <c r="E254" s="7">
        <v>2230171540</v>
      </c>
      <c r="F254" s="7">
        <v>313</v>
      </c>
      <c r="G254" s="3">
        <v>39</v>
      </c>
      <c r="H254" s="3">
        <v>39</v>
      </c>
    </row>
    <row r="255" spans="1:8" ht="32.25" thickBot="1" x14ac:dyDescent="0.25">
      <c r="A255" s="208" t="s">
        <v>89</v>
      </c>
      <c r="B255" s="209" t="s">
        <v>90</v>
      </c>
      <c r="C255" s="209"/>
      <c r="D255" s="209"/>
      <c r="E255" s="209"/>
      <c r="F255" s="209"/>
      <c r="G255" s="228">
        <f>SUM(G256+G267)</f>
        <v>4838.6400000000003</v>
      </c>
      <c r="H255" s="228">
        <f>SUM(H256+H267)</f>
        <v>4838.6400000000003</v>
      </c>
    </row>
    <row r="256" spans="1:8" ht="16.5" thickBot="1" x14ac:dyDescent="0.25">
      <c r="A256" s="172" t="s">
        <v>52</v>
      </c>
      <c r="B256" s="26" t="s">
        <v>90</v>
      </c>
      <c r="C256" s="8" t="s">
        <v>75</v>
      </c>
      <c r="D256" s="8" t="s">
        <v>76</v>
      </c>
      <c r="E256" s="12"/>
      <c r="F256" s="12"/>
      <c r="G256" s="229">
        <f>SUM(G257+G263)</f>
        <v>4800.6400000000003</v>
      </c>
      <c r="H256" s="229">
        <f>SUM(H257+H263)</f>
        <v>4800.6400000000003</v>
      </c>
    </row>
    <row r="257" spans="1:8" ht="63.75" thickBot="1" x14ac:dyDescent="0.25">
      <c r="A257" s="172" t="s">
        <v>59</v>
      </c>
      <c r="B257" s="26" t="s">
        <v>90</v>
      </c>
      <c r="C257" s="8" t="s">
        <v>75</v>
      </c>
      <c r="D257" s="8" t="s">
        <v>76</v>
      </c>
      <c r="E257" s="11">
        <v>1910101590</v>
      </c>
      <c r="F257" s="8"/>
      <c r="G257" s="336">
        <f>SUM(G258+G259+G260+G262+G261)</f>
        <v>1979.64</v>
      </c>
      <c r="H257" s="336">
        <f>SUM(H258+H259+H260+H262+H261)</f>
        <v>1979.64</v>
      </c>
    </row>
    <row r="258" spans="1:8" ht="48" thickBot="1" x14ac:dyDescent="0.25">
      <c r="A258" s="275" t="s">
        <v>30</v>
      </c>
      <c r="B258" s="28" t="s">
        <v>90</v>
      </c>
      <c r="C258" s="7" t="s">
        <v>75</v>
      </c>
      <c r="D258" s="7" t="s">
        <v>76</v>
      </c>
      <c r="E258" s="45">
        <v>1910101590</v>
      </c>
      <c r="F258" s="7" t="s">
        <v>80</v>
      </c>
      <c r="G258" s="3">
        <v>780</v>
      </c>
      <c r="H258" s="3">
        <v>780</v>
      </c>
    </row>
    <row r="259" spans="1:8" ht="79.5" thickBot="1" x14ac:dyDescent="0.25">
      <c r="A259" s="277" t="s">
        <v>10</v>
      </c>
      <c r="B259" s="28" t="s">
        <v>90</v>
      </c>
      <c r="C259" s="7" t="s">
        <v>75</v>
      </c>
      <c r="D259" s="7" t="s">
        <v>76</v>
      </c>
      <c r="E259" s="45">
        <v>1910101590</v>
      </c>
      <c r="F259" s="7">
        <v>119</v>
      </c>
      <c r="G259" s="3">
        <v>235.9</v>
      </c>
      <c r="H259" s="3">
        <v>235.9</v>
      </c>
    </row>
    <row r="260" spans="1:8" ht="32.25" thickBot="1" x14ac:dyDescent="0.25">
      <c r="A260" s="39" t="s">
        <v>13</v>
      </c>
      <c r="B260" s="28" t="s">
        <v>90</v>
      </c>
      <c r="C260" s="7" t="s">
        <v>75</v>
      </c>
      <c r="D260" s="7" t="s">
        <v>76</v>
      </c>
      <c r="E260" s="45">
        <v>1910101590</v>
      </c>
      <c r="F260" s="7">
        <v>244</v>
      </c>
      <c r="G260" s="3">
        <v>629</v>
      </c>
      <c r="H260" s="3">
        <v>629</v>
      </c>
    </row>
    <row r="261" spans="1:8" ht="16.5" thickBot="1" x14ac:dyDescent="0.25">
      <c r="A261" s="39" t="s">
        <v>562</v>
      </c>
      <c r="B261" s="28" t="s">
        <v>90</v>
      </c>
      <c r="C261" s="7" t="s">
        <v>75</v>
      </c>
      <c r="D261" s="7" t="s">
        <v>76</v>
      </c>
      <c r="E261" s="45">
        <v>1910101590</v>
      </c>
      <c r="F261" s="7" t="s">
        <v>547</v>
      </c>
      <c r="G261" s="3">
        <v>138</v>
      </c>
      <c r="H261" s="3">
        <v>138</v>
      </c>
    </row>
    <row r="262" spans="1:8" ht="32.25" thickBot="1" x14ac:dyDescent="0.25">
      <c r="A262" s="275" t="s">
        <v>48</v>
      </c>
      <c r="B262" s="28" t="s">
        <v>90</v>
      </c>
      <c r="C262" s="7" t="s">
        <v>75</v>
      </c>
      <c r="D262" s="7" t="s">
        <v>76</v>
      </c>
      <c r="E262" s="45">
        <v>1910101590</v>
      </c>
      <c r="F262" s="7">
        <v>850</v>
      </c>
      <c r="G262" s="3">
        <v>196.74</v>
      </c>
      <c r="H262" s="3">
        <v>196.74</v>
      </c>
    </row>
    <row r="263" spans="1:8" ht="158.25" thickBot="1" x14ac:dyDescent="0.25">
      <c r="A263" s="172" t="s">
        <v>55</v>
      </c>
      <c r="B263" s="26" t="s">
        <v>90</v>
      </c>
      <c r="C263" s="8" t="s">
        <v>75</v>
      </c>
      <c r="D263" s="8" t="s">
        <v>76</v>
      </c>
      <c r="E263" s="11">
        <v>1910106590</v>
      </c>
      <c r="F263" s="8"/>
      <c r="G263" s="1">
        <f>SUM(G264:G266)</f>
        <v>2821</v>
      </c>
      <c r="H263" s="1">
        <f>SUM(H264:H266)</f>
        <v>2821</v>
      </c>
    </row>
    <row r="264" spans="1:8" ht="48" thickBot="1" x14ac:dyDescent="0.25">
      <c r="A264" s="275" t="s">
        <v>56</v>
      </c>
      <c r="B264" s="28" t="s">
        <v>90</v>
      </c>
      <c r="C264" s="7" t="s">
        <v>75</v>
      </c>
      <c r="D264" s="7" t="s">
        <v>76</v>
      </c>
      <c r="E264" s="45">
        <v>1910106590</v>
      </c>
      <c r="F264" s="7">
        <v>111</v>
      </c>
      <c r="G264" s="3">
        <v>2140</v>
      </c>
      <c r="H264" s="3">
        <v>2140</v>
      </c>
    </row>
    <row r="265" spans="1:8" ht="79.5" thickBot="1" x14ac:dyDescent="0.25">
      <c r="A265" s="277" t="s">
        <v>10</v>
      </c>
      <c r="B265" s="28" t="s">
        <v>90</v>
      </c>
      <c r="C265" s="7" t="s">
        <v>75</v>
      </c>
      <c r="D265" s="7" t="s">
        <v>76</v>
      </c>
      <c r="E265" s="45">
        <v>1910106590</v>
      </c>
      <c r="F265" s="7">
        <v>119</v>
      </c>
      <c r="G265" s="3">
        <v>646</v>
      </c>
      <c r="H265" s="3">
        <v>646</v>
      </c>
    </row>
    <row r="266" spans="1:8" ht="32.25" thickBot="1" x14ac:dyDescent="0.25">
      <c r="A266" s="39" t="s">
        <v>13</v>
      </c>
      <c r="B266" s="28" t="s">
        <v>90</v>
      </c>
      <c r="C266" s="7" t="s">
        <v>75</v>
      </c>
      <c r="D266" s="7" t="s">
        <v>76</v>
      </c>
      <c r="E266" s="45">
        <v>1910106590</v>
      </c>
      <c r="F266" s="7">
        <v>244</v>
      </c>
      <c r="G266" s="3">
        <v>35</v>
      </c>
      <c r="H266" s="3">
        <v>35</v>
      </c>
    </row>
    <row r="267" spans="1:8" ht="16.5" thickBot="1" x14ac:dyDescent="0.25">
      <c r="A267" s="172" t="s">
        <v>31</v>
      </c>
      <c r="B267" s="26" t="s">
        <v>90</v>
      </c>
      <c r="C267" s="8">
        <v>10</v>
      </c>
      <c r="D267" s="8" t="s">
        <v>73</v>
      </c>
      <c r="E267" s="8"/>
      <c r="F267" s="8"/>
      <c r="G267" s="1">
        <v>38</v>
      </c>
      <c r="H267" s="1">
        <v>38</v>
      </c>
    </row>
    <row r="268" spans="1:8" ht="16.5" thickBot="1" x14ac:dyDescent="0.25">
      <c r="A268" s="172" t="s">
        <v>35</v>
      </c>
      <c r="B268" s="26" t="s">
        <v>90</v>
      </c>
      <c r="C268" s="8">
        <v>10</v>
      </c>
      <c r="D268" s="8" t="s">
        <v>73</v>
      </c>
      <c r="E268" s="8"/>
      <c r="F268" s="8"/>
      <c r="G268" s="1">
        <v>38</v>
      </c>
      <c r="H268" s="1">
        <v>38</v>
      </c>
    </row>
    <row r="269" spans="1:8" ht="48" thickBot="1" x14ac:dyDescent="0.25">
      <c r="A269" s="172" t="s">
        <v>57</v>
      </c>
      <c r="B269" s="26" t="s">
        <v>90</v>
      </c>
      <c r="C269" s="8">
        <v>10</v>
      </c>
      <c r="D269" s="8" t="s">
        <v>73</v>
      </c>
      <c r="E269" s="8">
        <v>2230171540</v>
      </c>
      <c r="F269" s="8"/>
      <c r="G269" s="1">
        <v>38</v>
      </c>
      <c r="H269" s="1">
        <v>38</v>
      </c>
    </row>
    <row r="270" spans="1:8" ht="32.25" thickBot="1" x14ac:dyDescent="0.25">
      <c r="A270" s="5" t="s">
        <v>34</v>
      </c>
      <c r="B270" s="28" t="s">
        <v>90</v>
      </c>
      <c r="C270" s="7">
        <v>10</v>
      </c>
      <c r="D270" s="7" t="s">
        <v>73</v>
      </c>
      <c r="E270" s="7">
        <v>2230171540</v>
      </c>
      <c r="F270" s="7">
        <v>313</v>
      </c>
      <c r="G270" s="1">
        <v>38</v>
      </c>
      <c r="H270" s="1">
        <v>38</v>
      </c>
    </row>
    <row r="271" spans="1:8" ht="16.5" thickBot="1" x14ac:dyDescent="0.25">
      <c r="A271" s="208" t="s">
        <v>91</v>
      </c>
      <c r="B271" s="209" t="s">
        <v>92</v>
      </c>
      <c r="C271" s="209"/>
      <c r="D271" s="209"/>
      <c r="E271" s="209"/>
      <c r="F271" s="209"/>
      <c r="G271" s="210">
        <f>SUM(G272+G283)</f>
        <v>3196.1</v>
      </c>
      <c r="H271" s="210">
        <f>SUM(H272+H283)</f>
        <v>3196.1</v>
      </c>
    </row>
    <row r="272" spans="1:8" ht="16.5" thickBot="1" x14ac:dyDescent="0.25">
      <c r="A272" s="172" t="s">
        <v>52</v>
      </c>
      <c r="B272" s="26" t="s">
        <v>92</v>
      </c>
      <c r="C272" s="8" t="s">
        <v>75</v>
      </c>
      <c r="D272" s="8" t="s">
        <v>76</v>
      </c>
      <c r="E272" s="12"/>
      <c r="F272" s="12"/>
      <c r="G272" s="35">
        <f>SUM(G273+G279)</f>
        <v>3163.1</v>
      </c>
      <c r="H272" s="35">
        <f>SUM(H273+H279)</f>
        <v>3163.1</v>
      </c>
    </row>
    <row r="273" spans="1:8" ht="63.75" thickBot="1" x14ac:dyDescent="0.25">
      <c r="A273" s="172" t="s">
        <v>59</v>
      </c>
      <c r="B273" s="26" t="s">
        <v>92</v>
      </c>
      <c r="C273" s="8" t="s">
        <v>75</v>
      </c>
      <c r="D273" s="8" t="s">
        <v>76</v>
      </c>
      <c r="E273" s="11">
        <v>1910101590</v>
      </c>
      <c r="F273" s="8"/>
      <c r="G273" s="34">
        <f>SUM(G274+G275+G276+G278+G277)</f>
        <v>1622.1</v>
      </c>
      <c r="H273" s="34">
        <f>SUM(H274+H275+H276+H278+H277)</f>
        <v>1622.1</v>
      </c>
    </row>
    <row r="274" spans="1:8" ht="48" thickBot="1" x14ac:dyDescent="0.25">
      <c r="A274" s="275" t="s">
        <v>30</v>
      </c>
      <c r="B274" s="28" t="s">
        <v>92</v>
      </c>
      <c r="C274" s="7" t="s">
        <v>75</v>
      </c>
      <c r="D274" s="7" t="s">
        <v>76</v>
      </c>
      <c r="E274" s="45">
        <v>1910101590</v>
      </c>
      <c r="F274" s="7" t="s">
        <v>80</v>
      </c>
      <c r="G274" s="3">
        <v>771</v>
      </c>
      <c r="H274" s="3">
        <v>771</v>
      </c>
    </row>
    <row r="275" spans="1:8" ht="79.5" thickBot="1" x14ac:dyDescent="0.25">
      <c r="A275" s="277" t="s">
        <v>10</v>
      </c>
      <c r="B275" s="28" t="s">
        <v>92</v>
      </c>
      <c r="C275" s="7" t="s">
        <v>75</v>
      </c>
      <c r="D275" s="7" t="s">
        <v>76</v>
      </c>
      <c r="E275" s="45">
        <v>1910101590</v>
      </c>
      <c r="F275" s="7">
        <v>119</v>
      </c>
      <c r="G275" s="3">
        <v>232.8</v>
      </c>
      <c r="H275" s="3">
        <v>232.8</v>
      </c>
    </row>
    <row r="276" spans="1:8" ht="32.25" thickBot="1" x14ac:dyDescent="0.25">
      <c r="A276" s="39" t="s">
        <v>13</v>
      </c>
      <c r="B276" s="28" t="s">
        <v>92</v>
      </c>
      <c r="C276" s="7" t="s">
        <v>75</v>
      </c>
      <c r="D276" s="7" t="s">
        <v>76</v>
      </c>
      <c r="E276" s="45">
        <v>1910101590</v>
      </c>
      <c r="F276" s="7">
        <v>244</v>
      </c>
      <c r="G276" s="3">
        <v>436</v>
      </c>
      <c r="H276" s="3">
        <v>436</v>
      </c>
    </row>
    <row r="277" spans="1:8" ht="16.5" thickBot="1" x14ac:dyDescent="0.25">
      <c r="A277" s="39" t="s">
        <v>562</v>
      </c>
      <c r="B277" s="28" t="s">
        <v>92</v>
      </c>
      <c r="C277" s="7" t="s">
        <v>75</v>
      </c>
      <c r="D277" s="7" t="s">
        <v>76</v>
      </c>
      <c r="E277" s="45">
        <v>1910101590</v>
      </c>
      <c r="F277" s="7" t="s">
        <v>547</v>
      </c>
      <c r="G277" s="3">
        <v>132</v>
      </c>
      <c r="H277" s="3">
        <v>132</v>
      </c>
    </row>
    <row r="278" spans="1:8" ht="32.25" thickBot="1" x14ac:dyDescent="0.25">
      <c r="A278" s="275" t="s">
        <v>48</v>
      </c>
      <c r="B278" s="28" t="s">
        <v>92</v>
      </c>
      <c r="C278" s="7" t="s">
        <v>75</v>
      </c>
      <c r="D278" s="7" t="s">
        <v>76</v>
      </c>
      <c r="E278" s="45">
        <v>1910101590</v>
      </c>
      <c r="F278" s="7">
        <v>850</v>
      </c>
      <c r="G278" s="3">
        <v>50.3</v>
      </c>
      <c r="H278" s="3">
        <v>50.3</v>
      </c>
    </row>
    <row r="279" spans="1:8" ht="158.25" thickBot="1" x14ac:dyDescent="0.25">
      <c r="A279" s="172" t="s">
        <v>55</v>
      </c>
      <c r="B279" s="26" t="s">
        <v>92</v>
      </c>
      <c r="C279" s="8" t="s">
        <v>75</v>
      </c>
      <c r="D279" s="8" t="s">
        <v>76</v>
      </c>
      <c r="E279" s="11">
        <v>1910106590</v>
      </c>
      <c r="F279" s="8"/>
      <c r="G279" s="1">
        <f>SUM(G280:G282)</f>
        <v>1541</v>
      </c>
      <c r="H279" s="1">
        <f>SUM(H280:H282)</f>
        <v>1541</v>
      </c>
    </row>
    <row r="280" spans="1:8" ht="48" thickBot="1" x14ac:dyDescent="0.25">
      <c r="A280" s="275" t="s">
        <v>56</v>
      </c>
      <c r="B280" s="28" t="s">
        <v>92</v>
      </c>
      <c r="C280" s="7" t="s">
        <v>75</v>
      </c>
      <c r="D280" s="7" t="s">
        <v>76</v>
      </c>
      <c r="E280" s="45">
        <v>1910106590</v>
      </c>
      <c r="F280" s="7">
        <v>111</v>
      </c>
      <c r="G280" s="3">
        <v>1162</v>
      </c>
      <c r="H280" s="3">
        <v>1162</v>
      </c>
    </row>
    <row r="281" spans="1:8" ht="79.5" thickBot="1" x14ac:dyDescent="0.25">
      <c r="A281" s="277" t="s">
        <v>10</v>
      </c>
      <c r="B281" s="28" t="s">
        <v>92</v>
      </c>
      <c r="C281" s="7" t="s">
        <v>75</v>
      </c>
      <c r="D281" s="7" t="s">
        <v>76</v>
      </c>
      <c r="E281" s="45">
        <v>1910106590</v>
      </c>
      <c r="F281" s="7">
        <v>119</v>
      </c>
      <c r="G281" s="3">
        <v>350</v>
      </c>
      <c r="H281" s="3">
        <v>350</v>
      </c>
    </row>
    <row r="282" spans="1:8" ht="32.25" thickBot="1" x14ac:dyDescent="0.25">
      <c r="A282" s="39" t="s">
        <v>13</v>
      </c>
      <c r="B282" s="28" t="s">
        <v>92</v>
      </c>
      <c r="C282" s="7" t="s">
        <v>75</v>
      </c>
      <c r="D282" s="7" t="s">
        <v>76</v>
      </c>
      <c r="E282" s="45">
        <v>1910106590</v>
      </c>
      <c r="F282" s="7">
        <v>244</v>
      </c>
      <c r="G282" s="3">
        <v>29</v>
      </c>
      <c r="H282" s="3">
        <v>29</v>
      </c>
    </row>
    <row r="283" spans="1:8" ht="16.5" thickBot="1" x14ac:dyDescent="0.25">
      <c r="A283" s="172" t="s">
        <v>31</v>
      </c>
      <c r="B283" s="26" t="s">
        <v>92</v>
      </c>
      <c r="C283" s="8">
        <v>10</v>
      </c>
      <c r="D283" s="8" t="s">
        <v>73</v>
      </c>
      <c r="E283" s="8"/>
      <c r="F283" s="8"/>
      <c r="G283" s="1">
        <v>33</v>
      </c>
      <c r="H283" s="1">
        <v>33</v>
      </c>
    </row>
    <row r="284" spans="1:8" ht="16.5" thickBot="1" x14ac:dyDescent="0.25">
      <c r="A284" s="172" t="s">
        <v>35</v>
      </c>
      <c r="B284" s="26" t="s">
        <v>92</v>
      </c>
      <c r="C284" s="8">
        <v>10</v>
      </c>
      <c r="D284" s="8" t="s">
        <v>73</v>
      </c>
      <c r="E284" s="8"/>
      <c r="F284" s="8"/>
      <c r="G284" s="1">
        <v>33</v>
      </c>
      <c r="H284" s="1">
        <v>33</v>
      </c>
    </row>
    <row r="285" spans="1:8" ht="48" thickBot="1" x14ac:dyDescent="0.25">
      <c r="A285" s="172" t="s">
        <v>57</v>
      </c>
      <c r="B285" s="26" t="s">
        <v>92</v>
      </c>
      <c r="C285" s="8">
        <v>10</v>
      </c>
      <c r="D285" s="8" t="s">
        <v>73</v>
      </c>
      <c r="E285" s="8">
        <v>2230171540</v>
      </c>
      <c r="F285" s="8"/>
      <c r="G285" s="1">
        <v>33</v>
      </c>
      <c r="H285" s="1">
        <v>33</v>
      </c>
    </row>
    <row r="286" spans="1:8" ht="32.25" thickBot="1" x14ac:dyDescent="0.25">
      <c r="A286" s="5" t="s">
        <v>34</v>
      </c>
      <c r="B286" s="28" t="s">
        <v>92</v>
      </c>
      <c r="C286" s="7">
        <v>10</v>
      </c>
      <c r="D286" s="7" t="s">
        <v>73</v>
      </c>
      <c r="E286" s="7">
        <v>2230171540</v>
      </c>
      <c r="F286" s="7">
        <v>313</v>
      </c>
      <c r="G286" s="1">
        <v>33</v>
      </c>
      <c r="H286" s="1">
        <v>33</v>
      </c>
    </row>
    <row r="287" spans="1:8" ht="32.25" thickBot="1" x14ac:dyDescent="0.25">
      <c r="A287" s="208" t="s">
        <v>93</v>
      </c>
      <c r="B287" s="209" t="s">
        <v>94</v>
      </c>
      <c r="C287" s="209"/>
      <c r="D287" s="209"/>
      <c r="E287" s="209"/>
      <c r="F287" s="209"/>
      <c r="G287" s="210">
        <f>SUM(G288+G299)</f>
        <v>4522.5</v>
      </c>
      <c r="H287" s="210">
        <f>SUM(H288+H299)</f>
        <v>4522.5</v>
      </c>
    </row>
    <row r="288" spans="1:8" ht="16.5" thickBot="1" x14ac:dyDescent="0.25">
      <c r="A288" s="172" t="s">
        <v>52</v>
      </c>
      <c r="B288" s="26" t="s">
        <v>94</v>
      </c>
      <c r="C288" s="8" t="s">
        <v>75</v>
      </c>
      <c r="D288" s="8" t="s">
        <v>76</v>
      </c>
      <c r="E288" s="12"/>
      <c r="F288" s="12"/>
      <c r="G288" s="35">
        <f>SUM(G289+G295)</f>
        <v>4472.5</v>
      </c>
      <c r="H288" s="35">
        <f>SUM(H289+H295)</f>
        <v>4472.5</v>
      </c>
    </row>
    <row r="289" spans="1:8" ht="63.75" thickBot="1" x14ac:dyDescent="0.25">
      <c r="A289" s="172" t="s">
        <v>59</v>
      </c>
      <c r="B289" s="26" t="s">
        <v>94</v>
      </c>
      <c r="C289" s="8" t="s">
        <v>75</v>
      </c>
      <c r="D289" s="8" t="s">
        <v>76</v>
      </c>
      <c r="E289" s="11">
        <v>1910101590</v>
      </c>
      <c r="F289" s="8"/>
      <c r="G289" s="34">
        <f>SUM(G290+G291+G292+G294+G293)</f>
        <v>1859.5</v>
      </c>
      <c r="H289" s="34">
        <f>SUM(H290+H291+H292+H294+H293)</f>
        <v>1859.5</v>
      </c>
    </row>
    <row r="290" spans="1:8" ht="48" thickBot="1" x14ac:dyDescent="0.25">
      <c r="A290" s="275" t="s">
        <v>30</v>
      </c>
      <c r="B290" s="28" t="s">
        <v>94</v>
      </c>
      <c r="C290" s="7" t="s">
        <v>75</v>
      </c>
      <c r="D290" s="7" t="s">
        <v>76</v>
      </c>
      <c r="E290" s="45">
        <v>1910101590</v>
      </c>
      <c r="F290" s="7" t="s">
        <v>80</v>
      </c>
      <c r="G290" s="3">
        <v>975</v>
      </c>
      <c r="H290" s="3">
        <v>975</v>
      </c>
    </row>
    <row r="291" spans="1:8" ht="79.5" thickBot="1" x14ac:dyDescent="0.25">
      <c r="A291" s="277" t="s">
        <v>10</v>
      </c>
      <c r="B291" s="28" t="s">
        <v>94</v>
      </c>
      <c r="C291" s="7" t="s">
        <v>75</v>
      </c>
      <c r="D291" s="7" t="s">
        <v>76</v>
      </c>
      <c r="E291" s="45">
        <v>1910101590</v>
      </c>
      <c r="F291" s="7">
        <v>119</v>
      </c>
      <c r="G291" s="3">
        <v>294.5</v>
      </c>
      <c r="H291" s="3">
        <v>294.5</v>
      </c>
    </row>
    <row r="292" spans="1:8" ht="32.25" thickBot="1" x14ac:dyDescent="0.25">
      <c r="A292" s="39" t="s">
        <v>13</v>
      </c>
      <c r="B292" s="28" t="s">
        <v>94</v>
      </c>
      <c r="C292" s="7" t="s">
        <v>75</v>
      </c>
      <c r="D292" s="7" t="s">
        <v>76</v>
      </c>
      <c r="E292" s="45">
        <v>1910101590</v>
      </c>
      <c r="F292" s="7">
        <v>244</v>
      </c>
      <c r="G292" s="3">
        <v>429</v>
      </c>
      <c r="H292" s="3">
        <v>429</v>
      </c>
    </row>
    <row r="293" spans="1:8" ht="16.5" thickBot="1" x14ac:dyDescent="0.25">
      <c r="A293" s="39" t="s">
        <v>562</v>
      </c>
      <c r="B293" s="28" t="s">
        <v>94</v>
      </c>
      <c r="C293" s="7" t="s">
        <v>75</v>
      </c>
      <c r="D293" s="7" t="s">
        <v>76</v>
      </c>
      <c r="E293" s="45">
        <v>1910101590</v>
      </c>
      <c r="F293" s="7" t="s">
        <v>547</v>
      </c>
      <c r="G293" s="3">
        <v>150</v>
      </c>
      <c r="H293" s="3">
        <v>150</v>
      </c>
    </row>
    <row r="294" spans="1:8" ht="32.25" thickBot="1" x14ac:dyDescent="0.25">
      <c r="A294" s="275" t="s">
        <v>48</v>
      </c>
      <c r="B294" s="28" t="s">
        <v>94</v>
      </c>
      <c r="C294" s="7" t="s">
        <v>75</v>
      </c>
      <c r="D294" s="7" t="s">
        <v>76</v>
      </c>
      <c r="E294" s="45">
        <v>1910101590</v>
      </c>
      <c r="F294" s="7">
        <v>850</v>
      </c>
      <c r="G294" s="3">
        <v>11</v>
      </c>
      <c r="H294" s="3">
        <v>11</v>
      </c>
    </row>
    <row r="295" spans="1:8" ht="158.25" thickBot="1" x14ac:dyDescent="0.25">
      <c r="A295" s="172" t="s">
        <v>55</v>
      </c>
      <c r="B295" s="26" t="s">
        <v>94</v>
      </c>
      <c r="C295" s="8" t="s">
        <v>75</v>
      </c>
      <c r="D295" s="8" t="s">
        <v>76</v>
      </c>
      <c r="E295" s="11">
        <v>1910106590</v>
      </c>
      <c r="F295" s="8"/>
      <c r="G295" s="1">
        <f>SUM(G296:G298)</f>
        <v>2613</v>
      </c>
      <c r="H295" s="1">
        <f>SUM(H296:H298)</f>
        <v>2613</v>
      </c>
    </row>
    <row r="296" spans="1:8" ht="48" thickBot="1" x14ac:dyDescent="0.25">
      <c r="A296" s="275" t="s">
        <v>56</v>
      </c>
      <c r="B296" s="28" t="s">
        <v>94</v>
      </c>
      <c r="C296" s="7" t="s">
        <v>75</v>
      </c>
      <c r="D296" s="7" t="s">
        <v>76</v>
      </c>
      <c r="E296" s="45">
        <v>1910106590</v>
      </c>
      <c r="F296" s="7">
        <v>111</v>
      </c>
      <c r="G296" s="3">
        <v>1980</v>
      </c>
      <c r="H296" s="3">
        <v>1980</v>
      </c>
    </row>
    <row r="297" spans="1:8" ht="79.5" thickBot="1" x14ac:dyDescent="0.25">
      <c r="A297" s="277" t="s">
        <v>10</v>
      </c>
      <c r="B297" s="28" t="s">
        <v>94</v>
      </c>
      <c r="C297" s="7" t="s">
        <v>75</v>
      </c>
      <c r="D297" s="7" t="s">
        <v>76</v>
      </c>
      <c r="E297" s="45">
        <v>1910106590</v>
      </c>
      <c r="F297" s="7">
        <v>119</v>
      </c>
      <c r="G297" s="3">
        <v>598</v>
      </c>
      <c r="H297" s="3">
        <v>598</v>
      </c>
    </row>
    <row r="298" spans="1:8" ht="32.25" thickBot="1" x14ac:dyDescent="0.25">
      <c r="A298" s="39" t="s">
        <v>13</v>
      </c>
      <c r="B298" s="28" t="s">
        <v>94</v>
      </c>
      <c r="C298" s="7" t="s">
        <v>75</v>
      </c>
      <c r="D298" s="7" t="s">
        <v>76</v>
      </c>
      <c r="E298" s="45">
        <v>1910106590</v>
      </c>
      <c r="F298" s="7">
        <v>244</v>
      </c>
      <c r="G298" s="3">
        <v>35</v>
      </c>
      <c r="H298" s="3">
        <v>35</v>
      </c>
    </row>
    <row r="299" spans="1:8" ht="16.5" thickBot="1" x14ac:dyDescent="0.25">
      <c r="A299" s="172" t="s">
        <v>31</v>
      </c>
      <c r="B299" s="26" t="s">
        <v>94</v>
      </c>
      <c r="C299" s="8">
        <v>10</v>
      </c>
      <c r="D299" s="8" t="s">
        <v>73</v>
      </c>
      <c r="E299" s="8"/>
      <c r="F299" s="8"/>
      <c r="G299" s="1">
        <v>50</v>
      </c>
      <c r="H299" s="1">
        <v>50</v>
      </c>
    </row>
    <row r="300" spans="1:8" ht="16.5" thickBot="1" x14ac:dyDescent="0.25">
      <c r="A300" s="172" t="s">
        <v>35</v>
      </c>
      <c r="B300" s="26" t="s">
        <v>94</v>
      </c>
      <c r="C300" s="8">
        <v>10</v>
      </c>
      <c r="D300" s="8" t="s">
        <v>73</v>
      </c>
      <c r="E300" s="8"/>
      <c r="F300" s="8"/>
      <c r="G300" s="1">
        <v>50</v>
      </c>
      <c r="H300" s="1">
        <v>50</v>
      </c>
    </row>
    <row r="301" spans="1:8" ht="48" thickBot="1" x14ac:dyDescent="0.25">
      <c r="A301" s="172" t="s">
        <v>57</v>
      </c>
      <c r="B301" s="26" t="s">
        <v>94</v>
      </c>
      <c r="C301" s="8">
        <v>10</v>
      </c>
      <c r="D301" s="8" t="s">
        <v>73</v>
      </c>
      <c r="E301" s="8">
        <v>2230171540</v>
      </c>
      <c r="F301" s="8"/>
      <c r="G301" s="1">
        <v>50</v>
      </c>
      <c r="H301" s="1">
        <v>50</v>
      </c>
    </row>
    <row r="302" spans="1:8" ht="32.25" thickBot="1" x14ac:dyDescent="0.25">
      <c r="A302" s="5" t="s">
        <v>34</v>
      </c>
      <c r="B302" s="28" t="s">
        <v>94</v>
      </c>
      <c r="C302" s="7">
        <v>10</v>
      </c>
      <c r="D302" s="7" t="s">
        <v>73</v>
      </c>
      <c r="E302" s="7">
        <v>2230171540</v>
      </c>
      <c r="F302" s="7">
        <v>313</v>
      </c>
      <c r="G302" s="3">
        <v>50</v>
      </c>
      <c r="H302" s="3">
        <v>50</v>
      </c>
    </row>
    <row r="303" spans="1:8" ht="16.5" thickBot="1" x14ac:dyDescent="0.25">
      <c r="A303" s="208" t="s">
        <v>96</v>
      </c>
      <c r="B303" s="209" t="s">
        <v>95</v>
      </c>
      <c r="C303" s="209"/>
      <c r="D303" s="209"/>
      <c r="E303" s="209"/>
      <c r="F303" s="209"/>
      <c r="G303" s="210">
        <f>SUM(G304+G315)</f>
        <v>4553.3999999999996</v>
      </c>
      <c r="H303" s="210">
        <f>SUM(H304+H315)</f>
        <v>4553.3999999999996</v>
      </c>
    </row>
    <row r="304" spans="1:8" ht="16.5" thickBot="1" x14ac:dyDescent="0.25">
      <c r="A304" s="172" t="s">
        <v>52</v>
      </c>
      <c r="B304" s="26" t="s">
        <v>95</v>
      </c>
      <c r="C304" s="8" t="s">
        <v>75</v>
      </c>
      <c r="D304" s="8" t="s">
        <v>76</v>
      </c>
      <c r="E304" s="12"/>
      <c r="F304" s="12"/>
      <c r="G304" s="35">
        <f>SUM(G305+G311)</f>
        <v>4488.3999999999996</v>
      </c>
      <c r="H304" s="35">
        <f>SUM(H305+H311)</f>
        <v>4488.3999999999996</v>
      </c>
    </row>
    <row r="305" spans="1:8" ht="63.75" thickBot="1" x14ac:dyDescent="0.25">
      <c r="A305" s="172" t="s">
        <v>59</v>
      </c>
      <c r="B305" s="26" t="s">
        <v>95</v>
      </c>
      <c r="C305" s="8" t="s">
        <v>75</v>
      </c>
      <c r="D305" s="8" t="s">
        <v>76</v>
      </c>
      <c r="E305" s="11">
        <v>1910101590</v>
      </c>
      <c r="F305" s="8"/>
      <c r="G305" s="34">
        <f>SUM(G306+G307+G308+G310+G309)</f>
        <v>1927.4</v>
      </c>
      <c r="H305" s="34">
        <f>SUM(H306+H307+H308+H310+H309)</f>
        <v>1927.4</v>
      </c>
    </row>
    <row r="306" spans="1:8" ht="48" thickBot="1" x14ac:dyDescent="0.25">
      <c r="A306" s="275" t="s">
        <v>30</v>
      </c>
      <c r="B306" s="28" t="s">
        <v>95</v>
      </c>
      <c r="C306" s="7" t="s">
        <v>75</v>
      </c>
      <c r="D306" s="7" t="s">
        <v>76</v>
      </c>
      <c r="E306" s="45">
        <v>1910101590</v>
      </c>
      <c r="F306" s="7" t="s">
        <v>80</v>
      </c>
      <c r="G306" s="3">
        <v>927</v>
      </c>
      <c r="H306" s="3">
        <v>927</v>
      </c>
    </row>
    <row r="307" spans="1:8" ht="79.5" thickBot="1" x14ac:dyDescent="0.25">
      <c r="A307" s="277" t="s">
        <v>10</v>
      </c>
      <c r="B307" s="28" t="s">
        <v>95</v>
      </c>
      <c r="C307" s="7" t="s">
        <v>75</v>
      </c>
      <c r="D307" s="7" t="s">
        <v>76</v>
      </c>
      <c r="E307" s="45">
        <v>1910101590</v>
      </c>
      <c r="F307" s="7">
        <v>119</v>
      </c>
      <c r="G307" s="3">
        <v>280</v>
      </c>
      <c r="H307" s="3">
        <v>280</v>
      </c>
    </row>
    <row r="308" spans="1:8" ht="32.25" thickBot="1" x14ac:dyDescent="0.25">
      <c r="A308" s="39" t="s">
        <v>13</v>
      </c>
      <c r="B308" s="28" t="s">
        <v>95</v>
      </c>
      <c r="C308" s="7" t="s">
        <v>75</v>
      </c>
      <c r="D308" s="7" t="s">
        <v>76</v>
      </c>
      <c r="E308" s="45">
        <v>1910101590</v>
      </c>
      <c r="F308" s="7">
        <v>244</v>
      </c>
      <c r="G308" s="3">
        <v>565</v>
      </c>
      <c r="H308" s="3">
        <v>565</v>
      </c>
    </row>
    <row r="309" spans="1:8" ht="16.5" thickBot="1" x14ac:dyDescent="0.25">
      <c r="A309" s="39" t="s">
        <v>562</v>
      </c>
      <c r="B309" s="28" t="s">
        <v>95</v>
      </c>
      <c r="C309" s="7" t="s">
        <v>75</v>
      </c>
      <c r="D309" s="7" t="s">
        <v>76</v>
      </c>
      <c r="E309" s="45">
        <v>1910101590</v>
      </c>
      <c r="F309" s="7" t="s">
        <v>547</v>
      </c>
      <c r="G309" s="3">
        <v>135</v>
      </c>
      <c r="H309" s="3">
        <v>135</v>
      </c>
    </row>
    <row r="310" spans="1:8" ht="32.25" thickBot="1" x14ac:dyDescent="0.25">
      <c r="A310" s="275" t="s">
        <v>48</v>
      </c>
      <c r="B310" s="28" t="s">
        <v>95</v>
      </c>
      <c r="C310" s="7" t="s">
        <v>75</v>
      </c>
      <c r="D310" s="7" t="s">
        <v>76</v>
      </c>
      <c r="E310" s="45">
        <v>1910101590</v>
      </c>
      <c r="F310" s="7">
        <v>850</v>
      </c>
      <c r="G310" s="3">
        <v>20.399999999999999</v>
      </c>
      <c r="H310" s="3">
        <v>20.399999999999999</v>
      </c>
    </row>
    <row r="311" spans="1:8" ht="158.25" thickBot="1" x14ac:dyDescent="0.25">
      <c r="A311" s="172" t="s">
        <v>55</v>
      </c>
      <c r="B311" s="26" t="s">
        <v>95</v>
      </c>
      <c r="C311" s="8" t="s">
        <v>75</v>
      </c>
      <c r="D311" s="8" t="s">
        <v>76</v>
      </c>
      <c r="E311" s="11">
        <v>1910106590</v>
      </c>
      <c r="F311" s="8"/>
      <c r="G311" s="1">
        <f>SUM(G312:G314)</f>
        <v>2561</v>
      </c>
      <c r="H311" s="1">
        <f>SUM(H312:H314)</f>
        <v>2561</v>
      </c>
    </row>
    <row r="312" spans="1:8" ht="48" thickBot="1" x14ac:dyDescent="0.25">
      <c r="A312" s="275" t="s">
        <v>56</v>
      </c>
      <c r="B312" s="28" t="s">
        <v>95</v>
      </c>
      <c r="C312" s="7" t="s">
        <v>75</v>
      </c>
      <c r="D312" s="7" t="s">
        <v>76</v>
      </c>
      <c r="E312" s="45">
        <v>1910106590</v>
      </c>
      <c r="F312" s="7">
        <v>111</v>
      </c>
      <c r="G312" s="3">
        <v>1940</v>
      </c>
      <c r="H312" s="3">
        <v>1940</v>
      </c>
    </row>
    <row r="313" spans="1:8" ht="79.5" thickBot="1" x14ac:dyDescent="0.25">
      <c r="A313" s="277" t="s">
        <v>10</v>
      </c>
      <c r="B313" s="28" t="s">
        <v>95</v>
      </c>
      <c r="C313" s="7" t="s">
        <v>75</v>
      </c>
      <c r="D313" s="7" t="s">
        <v>76</v>
      </c>
      <c r="E313" s="45">
        <v>1910106590</v>
      </c>
      <c r="F313" s="7">
        <v>119</v>
      </c>
      <c r="G313" s="3">
        <v>585</v>
      </c>
      <c r="H313" s="3">
        <v>585</v>
      </c>
    </row>
    <row r="314" spans="1:8" ht="32.25" thickBot="1" x14ac:dyDescent="0.25">
      <c r="A314" s="39" t="s">
        <v>13</v>
      </c>
      <c r="B314" s="28" t="s">
        <v>95</v>
      </c>
      <c r="C314" s="7" t="s">
        <v>75</v>
      </c>
      <c r="D314" s="7" t="s">
        <v>76</v>
      </c>
      <c r="E314" s="45">
        <v>1910106590</v>
      </c>
      <c r="F314" s="7">
        <v>244</v>
      </c>
      <c r="G314" s="3">
        <v>36</v>
      </c>
      <c r="H314" s="3">
        <v>36</v>
      </c>
    </row>
    <row r="315" spans="1:8" ht="16.5" thickBot="1" x14ac:dyDescent="0.25">
      <c r="A315" s="172" t="s">
        <v>31</v>
      </c>
      <c r="B315" s="26" t="s">
        <v>95</v>
      </c>
      <c r="C315" s="8">
        <v>10</v>
      </c>
      <c r="D315" s="8" t="s">
        <v>73</v>
      </c>
      <c r="E315" s="8"/>
      <c r="F315" s="8"/>
      <c r="G315" s="1">
        <v>65</v>
      </c>
      <c r="H315" s="1">
        <v>65</v>
      </c>
    </row>
    <row r="316" spans="1:8" ht="16.5" thickBot="1" x14ac:dyDescent="0.25">
      <c r="A316" s="172" t="s">
        <v>35</v>
      </c>
      <c r="B316" s="26" t="s">
        <v>95</v>
      </c>
      <c r="C316" s="8">
        <v>10</v>
      </c>
      <c r="D316" s="8" t="s">
        <v>73</v>
      </c>
      <c r="E316" s="8"/>
      <c r="F316" s="8"/>
      <c r="G316" s="1">
        <v>65</v>
      </c>
      <c r="H316" s="1">
        <v>65</v>
      </c>
    </row>
    <row r="317" spans="1:8" ht="48" thickBot="1" x14ac:dyDescent="0.25">
      <c r="A317" s="172" t="s">
        <v>57</v>
      </c>
      <c r="B317" s="26" t="s">
        <v>95</v>
      </c>
      <c r="C317" s="8">
        <v>10</v>
      </c>
      <c r="D317" s="8" t="s">
        <v>73</v>
      </c>
      <c r="E317" s="8">
        <v>2230171540</v>
      </c>
      <c r="F317" s="8"/>
      <c r="G317" s="1">
        <v>65</v>
      </c>
      <c r="H317" s="1">
        <v>65</v>
      </c>
    </row>
    <row r="318" spans="1:8" ht="32.25" thickBot="1" x14ac:dyDescent="0.25">
      <c r="A318" s="5" t="s">
        <v>34</v>
      </c>
      <c r="B318" s="28" t="s">
        <v>95</v>
      </c>
      <c r="C318" s="7">
        <v>10</v>
      </c>
      <c r="D318" s="7" t="s">
        <v>73</v>
      </c>
      <c r="E318" s="7">
        <v>2230171540</v>
      </c>
      <c r="F318" s="7">
        <v>313</v>
      </c>
      <c r="G318" s="1">
        <v>65</v>
      </c>
      <c r="H318" s="1">
        <v>65</v>
      </c>
    </row>
    <row r="319" spans="1:8" ht="32.25" thickBot="1" x14ac:dyDescent="0.25">
      <c r="A319" s="208" t="s">
        <v>97</v>
      </c>
      <c r="B319" s="209" t="s">
        <v>98</v>
      </c>
      <c r="C319" s="209"/>
      <c r="D319" s="209"/>
      <c r="E319" s="209"/>
      <c r="F319" s="209"/>
      <c r="G319" s="210">
        <f>SUM(G320+G331)</f>
        <v>3046.3</v>
      </c>
      <c r="H319" s="210">
        <f>SUM(H320+H331)</f>
        <v>3046.3</v>
      </c>
    </row>
    <row r="320" spans="1:8" ht="16.5" thickBot="1" x14ac:dyDescent="0.25">
      <c r="A320" s="172" t="s">
        <v>52</v>
      </c>
      <c r="B320" s="26" t="s">
        <v>98</v>
      </c>
      <c r="C320" s="8" t="s">
        <v>75</v>
      </c>
      <c r="D320" s="8" t="s">
        <v>76</v>
      </c>
      <c r="E320" s="12"/>
      <c r="F320" s="12"/>
      <c r="G320" s="35">
        <f>SUM(G321+G327)</f>
        <v>3006.3</v>
      </c>
      <c r="H320" s="35">
        <f>SUM(H321+H327)</f>
        <v>3006.3</v>
      </c>
    </row>
    <row r="321" spans="1:8" ht="63.75" thickBot="1" x14ac:dyDescent="0.25">
      <c r="A321" s="172" t="s">
        <v>59</v>
      </c>
      <c r="B321" s="26" t="s">
        <v>98</v>
      </c>
      <c r="C321" s="8" t="s">
        <v>75</v>
      </c>
      <c r="D321" s="8" t="s">
        <v>76</v>
      </c>
      <c r="E321" s="11">
        <v>1910101590</v>
      </c>
      <c r="F321" s="8"/>
      <c r="G321" s="34">
        <f>SUM(G322+G323+G324+G326+G325)</f>
        <v>1511.3</v>
      </c>
      <c r="H321" s="34">
        <f>SUM(H322+H323+H324+H326+H325)</f>
        <v>1511.3</v>
      </c>
    </row>
    <row r="322" spans="1:8" ht="48" thickBot="1" x14ac:dyDescent="0.25">
      <c r="A322" s="275" t="s">
        <v>30</v>
      </c>
      <c r="B322" s="28" t="s">
        <v>98</v>
      </c>
      <c r="C322" s="7" t="s">
        <v>75</v>
      </c>
      <c r="D322" s="7" t="s">
        <v>76</v>
      </c>
      <c r="E322" s="45">
        <v>1910101590</v>
      </c>
      <c r="F322" s="7" t="s">
        <v>80</v>
      </c>
      <c r="G322" s="3">
        <v>771</v>
      </c>
      <c r="H322" s="3">
        <v>771</v>
      </c>
    </row>
    <row r="323" spans="1:8" ht="79.5" thickBot="1" x14ac:dyDescent="0.25">
      <c r="A323" s="277" t="s">
        <v>10</v>
      </c>
      <c r="B323" s="28" t="s">
        <v>98</v>
      </c>
      <c r="C323" s="7" t="s">
        <v>75</v>
      </c>
      <c r="D323" s="7" t="s">
        <v>76</v>
      </c>
      <c r="E323" s="45">
        <v>1910101590</v>
      </c>
      <c r="F323" s="7">
        <v>119</v>
      </c>
      <c r="G323" s="3">
        <v>232.8</v>
      </c>
      <c r="H323" s="3">
        <v>232.8</v>
      </c>
    </row>
    <row r="324" spans="1:8" ht="32.25" thickBot="1" x14ac:dyDescent="0.25">
      <c r="A324" s="39" t="s">
        <v>13</v>
      </c>
      <c r="B324" s="28" t="s">
        <v>98</v>
      </c>
      <c r="C324" s="7" t="s">
        <v>75</v>
      </c>
      <c r="D324" s="7" t="s">
        <v>76</v>
      </c>
      <c r="E324" s="45">
        <v>1910101590</v>
      </c>
      <c r="F324" s="7">
        <v>244</v>
      </c>
      <c r="G324" s="3">
        <v>324</v>
      </c>
      <c r="H324" s="3">
        <v>324</v>
      </c>
    </row>
    <row r="325" spans="1:8" ht="16.5" thickBot="1" x14ac:dyDescent="0.25">
      <c r="A325" s="39" t="s">
        <v>562</v>
      </c>
      <c r="B325" s="28" t="s">
        <v>98</v>
      </c>
      <c r="C325" s="7" t="s">
        <v>75</v>
      </c>
      <c r="D325" s="7" t="s">
        <v>76</v>
      </c>
      <c r="E325" s="45">
        <v>1910101590</v>
      </c>
      <c r="F325" s="7" t="s">
        <v>547</v>
      </c>
      <c r="G325" s="3">
        <v>177</v>
      </c>
      <c r="H325" s="3">
        <v>177</v>
      </c>
    </row>
    <row r="326" spans="1:8" ht="32.25" thickBot="1" x14ac:dyDescent="0.25">
      <c r="A326" s="275" t="s">
        <v>48</v>
      </c>
      <c r="B326" s="28" t="s">
        <v>98</v>
      </c>
      <c r="C326" s="7" t="s">
        <v>75</v>
      </c>
      <c r="D326" s="7" t="s">
        <v>76</v>
      </c>
      <c r="E326" s="45">
        <v>1910101590</v>
      </c>
      <c r="F326" s="7">
        <v>850</v>
      </c>
      <c r="G326" s="3">
        <v>6.5</v>
      </c>
      <c r="H326" s="3">
        <v>6.5</v>
      </c>
    </row>
    <row r="327" spans="1:8" ht="158.25" thickBot="1" x14ac:dyDescent="0.25">
      <c r="A327" s="172" t="s">
        <v>55</v>
      </c>
      <c r="B327" s="26" t="s">
        <v>98</v>
      </c>
      <c r="C327" s="8" t="s">
        <v>75</v>
      </c>
      <c r="D327" s="8" t="s">
        <v>76</v>
      </c>
      <c r="E327" s="11">
        <v>1910106590</v>
      </c>
      <c r="F327" s="8"/>
      <c r="G327" s="1">
        <f>SUM(G328:G330)</f>
        <v>1495</v>
      </c>
      <c r="H327" s="1">
        <f>SUM(H328:H330)</f>
        <v>1495</v>
      </c>
    </row>
    <row r="328" spans="1:8" ht="48" thickBot="1" x14ac:dyDescent="0.25">
      <c r="A328" s="275" t="s">
        <v>56</v>
      </c>
      <c r="B328" s="28" t="s">
        <v>98</v>
      </c>
      <c r="C328" s="7" t="s">
        <v>75</v>
      </c>
      <c r="D328" s="7" t="s">
        <v>76</v>
      </c>
      <c r="E328" s="45">
        <v>1910106590</v>
      </c>
      <c r="F328" s="7">
        <v>111</v>
      </c>
      <c r="G328" s="3">
        <v>1130</v>
      </c>
      <c r="H328" s="3">
        <v>1130</v>
      </c>
    </row>
    <row r="329" spans="1:8" ht="79.5" thickBot="1" x14ac:dyDescent="0.25">
      <c r="A329" s="277" t="s">
        <v>10</v>
      </c>
      <c r="B329" s="28" t="s">
        <v>98</v>
      </c>
      <c r="C329" s="7" t="s">
        <v>75</v>
      </c>
      <c r="D329" s="7" t="s">
        <v>76</v>
      </c>
      <c r="E329" s="45">
        <v>1910106590</v>
      </c>
      <c r="F329" s="7">
        <v>119</v>
      </c>
      <c r="G329" s="3">
        <v>341</v>
      </c>
      <c r="H329" s="3">
        <v>341</v>
      </c>
    </row>
    <row r="330" spans="1:8" ht="32.25" thickBot="1" x14ac:dyDescent="0.25">
      <c r="A330" s="39" t="s">
        <v>13</v>
      </c>
      <c r="B330" s="28" t="s">
        <v>98</v>
      </c>
      <c r="C330" s="7" t="s">
        <v>75</v>
      </c>
      <c r="D330" s="7" t="s">
        <v>76</v>
      </c>
      <c r="E330" s="45">
        <v>1910106590</v>
      </c>
      <c r="F330" s="7">
        <v>244</v>
      </c>
      <c r="G330" s="3">
        <v>24</v>
      </c>
      <c r="H330" s="3">
        <v>24</v>
      </c>
    </row>
    <row r="331" spans="1:8" ht="16.5" thickBot="1" x14ac:dyDescent="0.25">
      <c r="A331" s="172" t="s">
        <v>31</v>
      </c>
      <c r="B331" s="26" t="s">
        <v>98</v>
      </c>
      <c r="C331" s="8">
        <v>10</v>
      </c>
      <c r="D331" s="8" t="s">
        <v>73</v>
      </c>
      <c r="E331" s="8"/>
      <c r="F331" s="8"/>
      <c r="G331" s="1">
        <v>40</v>
      </c>
      <c r="H331" s="1">
        <v>40</v>
      </c>
    </row>
    <row r="332" spans="1:8" ht="16.5" thickBot="1" x14ac:dyDescent="0.25">
      <c r="A332" s="172" t="s">
        <v>35</v>
      </c>
      <c r="B332" s="26" t="s">
        <v>98</v>
      </c>
      <c r="C332" s="8">
        <v>10</v>
      </c>
      <c r="D332" s="8" t="s">
        <v>73</v>
      </c>
      <c r="E332" s="8"/>
      <c r="F332" s="8"/>
      <c r="G332" s="1">
        <v>40</v>
      </c>
      <c r="H332" s="1">
        <v>40</v>
      </c>
    </row>
    <row r="333" spans="1:8" ht="48" thickBot="1" x14ac:dyDescent="0.25">
      <c r="A333" s="172" t="s">
        <v>57</v>
      </c>
      <c r="B333" s="26" t="s">
        <v>98</v>
      </c>
      <c r="C333" s="8">
        <v>10</v>
      </c>
      <c r="D333" s="8" t="s">
        <v>73</v>
      </c>
      <c r="E333" s="8">
        <v>2230171540</v>
      </c>
      <c r="F333" s="8"/>
      <c r="G333" s="1">
        <v>40</v>
      </c>
      <c r="H333" s="1">
        <v>40</v>
      </c>
    </row>
    <row r="334" spans="1:8" ht="32.25" thickBot="1" x14ac:dyDescent="0.25">
      <c r="A334" s="5" t="s">
        <v>34</v>
      </c>
      <c r="B334" s="28" t="s">
        <v>98</v>
      </c>
      <c r="C334" s="7">
        <v>10</v>
      </c>
      <c r="D334" s="7" t="s">
        <v>73</v>
      </c>
      <c r="E334" s="7">
        <v>2230171540</v>
      </c>
      <c r="F334" s="7">
        <v>313</v>
      </c>
      <c r="G334" s="1">
        <v>40</v>
      </c>
      <c r="H334" s="1">
        <v>40</v>
      </c>
    </row>
    <row r="335" spans="1:8" ht="32.25" thickBot="1" x14ac:dyDescent="0.25">
      <c r="A335" s="208" t="s">
        <v>99</v>
      </c>
      <c r="B335" s="209" t="s">
        <v>100</v>
      </c>
      <c r="C335" s="209"/>
      <c r="D335" s="209"/>
      <c r="E335" s="209"/>
      <c r="F335" s="209"/>
      <c r="G335" s="210">
        <f>SUM(G336+G347)</f>
        <v>6247.2</v>
      </c>
      <c r="H335" s="210">
        <f>SUM(H336+H347)</f>
        <v>6247.2</v>
      </c>
    </row>
    <row r="336" spans="1:8" ht="16.5" thickBot="1" x14ac:dyDescent="0.25">
      <c r="A336" s="172" t="s">
        <v>52</v>
      </c>
      <c r="B336" s="26" t="s">
        <v>100</v>
      </c>
      <c r="C336" s="8" t="s">
        <v>75</v>
      </c>
      <c r="D336" s="8" t="s">
        <v>76</v>
      </c>
      <c r="E336" s="12"/>
      <c r="F336" s="12"/>
      <c r="G336" s="35">
        <f>SUM(G337+G343)</f>
        <v>6146.2</v>
      </c>
      <c r="H336" s="35">
        <f>SUM(H337+H343)</f>
        <v>6146.2</v>
      </c>
    </row>
    <row r="337" spans="1:8" ht="63.75" thickBot="1" x14ac:dyDescent="0.25">
      <c r="A337" s="172" t="s">
        <v>59</v>
      </c>
      <c r="B337" s="26" t="s">
        <v>100</v>
      </c>
      <c r="C337" s="8" t="s">
        <v>75</v>
      </c>
      <c r="D337" s="8" t="s">
        <v>76</v>
      </c>
      <c r="E337" s="11">
        <v>1910101590</v>
      </c>
      <c r="F337" s="8"/>
      <c r="G337" s="34">
        <f>SUM(G338+G339+G340+G342+G341)</f>
        <v>2234.1999999999998</v>
      </c>
      <c r="H337" s="34">
        <f>SUM(H338+H339+H340+H342+H341)</f>
        <v>2234.1999999999998</v>
      </c>
    </row>
    <row r="338" spans="1:8" ht="48" thickBot="1" x14ac:dyDescent="0.25">
      <c r="A338" s="275" t="s">
        <v>30</v>
      </c>
      <c r="B338" s="28" t="s">
        <v>100</v>
      </c>
      <c r="C338" s="7" t="s">
        <v>75</v>
      </c>
      <c r="D338" s="7" t="s">
        <v>76</v>
      </c>
      <c r="E338" s="45">
        <v>1910101590</v>
      </c>
      <c r="F338" s="7" t="s">
        <v>80</v>
      </c>
      <c r="G338" s="3">
        <v>855</v>
      </c>
      <c r="H338" s="3">
        <v>855</v>
      </c>
    </row>
    <row r="339" spans="1:8" ht="79.5" thickBot="1" x14ac:dyDescent="0.25">
      <c r="A339" s="277" t="s">
        <v>10</v>
      </c>
      <c r="B339" s="28" t="s">
        <v>100</v>
      </c>
      <c r="C339" s="7" t="s">
        <v>75</v>
      </c>
      <c r="D339" s="7" t="s">
        <v>76</v>
      </c>
      <c r="E339" s="45">
        <v>1910101590</v>
      </c>
      <c r="F339" s="7">
        <v>119</v>
      </c>
      <c r="G339" s="3">
        <v>258.2</v>
      </c>
      <c r="H339" s="3">
        <v>258.2</v>
      </c>
    </row>
    <row r="340" spans="1:8" ht="32.25" thickBot="1" x14ac:dyDescent="0.25">
      <c r="A340" s="39" t="s">
        <v>13</v>
      </c>
      <c r="B340" s="28" t="s">
        <v>100</v>
      </c>
      <c r="C340" s="7" t="s">
        <v>75</v>
      </c>
      <c r="D340" s="7" t="s">
        <v>76</v>
      </c>
      <c r="E340" s="45">
        <v>1910101590</v>
      </c>
      <c r="F340" s="7">
        <v>244</v>
      </c>
      <c r="G340" s="3">
        <v>996</v>
      </c>
      <c r="H340" s="3">
        <v>996</v>
      </c>
    </row>
    <row r="341" spans="1:8" ht="16.5" thickBot="1" x14ac:dyDescent="0.25">
      <c r="A341" s="39" t="s">
        <v>562</v>
      </c>
      <c r="B341" s="28" t="s">
        <v>100</v>
      </c>
      <c r="C341" s="7" t="s">
        <v>75</v>
      </c>
      <c r="D341" s="7" t="s">
        <v>76</v>
      </c>
      <c r="E341" s="45">
        <v>1910101590</v>
      </c>
      <c r="F341" s="7" t="s">
        <v>547</v>
      </c>
      <c r="G341" s="3">
        <v>110</v>
      </c>
      <c r="H341" s="3">
        <v>110</v>
      </c>
    </row>
    <row r="342" spans="1:8" ht="32.25" thickBot="1" x14ac:dyDescent="0.25">
      <c r="A342" s="275" t="s">
        <v>48</v>
      </c>
      <c r="B342" s="28" t="s">
        <v>100</v>
      </c>
      <c r="C342" s="7" t="s">
        <v>75</v>
      </c>
      <c r="D342" s="7" t="s">
        <v>76</v>
      </c>
      <c r="E342" s="45">
        <v>1910101590</v>
      </c>
      <c r="F342" s="7">
        <v>850</v>
      </c>
      <c r="G342" s="3">
        <v>15</v>
      </c>
      <c r="H342" s="3">
        <v>15</v>
      </c>
    </row>
    <row r="343" spans="1:8" ht="158.25" thickBot="1" x14ac:dyDescent="0.25">
      <c r="A343" s="172" t="s">
        <v>55</v>
      </c>
      <c r="B343" s="26" t="s">
        <v>100</v>
      </c>
      <c r="C343" s="8" t="s">
        <v>75</v>
      </c>
      <c r="D343" s="8" t="s">
        <v>76</v>
      </c>
      <c r="E343" s="11">
        <v>1910106590</v>
      </c>
      <c r="F343" s="8"/>
      <c r="G343" s="1">
        <f>SUM(G344:G346)</f>
        <v>3912</v>
      </c>
      <c r="H343" s="1">
        <f>SUM(H344:H346)</f>
        <v>3912</v>
      </c>
    </row>
    <row r="344" spans="1:8" ht="48" thickBot="1" x14ac:dyDescent="0.25">
      <c r="A344" s="275" t="s">
        <v>56</v>
      </c>
      <c r="B344" s="28" t="s">
        <v>100</v>
      </c>
      <c r="C344" s="7" t="s">
        <v>75</v>
      </c>
      <c r="D344" s="7" t="s">
        <v>76</v>
      </c>
      <c r="E344" s="45">
        <v>1910106590</v>
      </c>
      <c r="F344" s="7">
        <v>111</v>
      </c>
      <c r="G344" s="3">
        <v>2954</v>
      </c>
      <c r="H344" s="3">
        <v>2954</v>
      </c>
    </row>
    <row r="345" spans="1:8" ht="79.5" thickBot="1" x14ac:dyDescent="0.25">
      <c r="A345" s="277" t="s">
        <v>10</v>
      </c>
      <c r="B345" s="28" t="s">
        <v>100</v>
      </c>
      <c r="C345" s="7" t="s">
        <v>75</v>
      </c>
      <c r="D345" s="7" t="s">
        <v>76</v>
      </c>
      <c r="E345" s="45">
        <v>1910106590</v>
      </c>
      <c r="F345" s="7">
        <v>119</v>
      </c>
      <c r="G345" s="3">
        <v>892</v>
      </c>
      <c r="H345" s="3">
        <v>892</v>
      </c>
    </row>
    <row r="346" spans="1:8" ht="32.25" thickBot="1" x14ac:dyDescent="0.25">
      <c r="A346" s="39" t="s">
        <v>13</v>
      </c>
      <c r="B346" s="28" t="s">
        <v>100</v>
      </c>
      <c r="C346" s="7" t="s">
        <v>75</v>
      </c>
      <c r="D346" s="7" t="s">
        <v>76</v>
      </c>
      <c r="E346" s="45">
        <v>1910106590</v>
      </c>
      <c r="F346" s="7">
        <v>244</v>
      </c>
      <c r="G346" s="3">
        <v>66</v>
      </c>
      <c r="H346" s="3">
        <v>66</v>
      </c>
    </row>
    <row r="347" spans="1:8" ht="16.5" thickBot="1" x14ac:dyDescent="0.25">
      <c r="A347" s="172" t="s">
        <v>31</v>
      </c>
      <c r="B347" s="26" t="s">
        <v>100</v>
      </c>
      <c r="C347" s="8">
        <v>10</v>
      </c>
      <c r="D347" s="8" t="s">
        <v>73</v>
      </c>
      <c r="E347" s="8"/>
      <c r="F347" s="8"/>
      <c r="G347" s="1">
        <v>101</v>
      </c>
      <c r="H347" s="1">
        <v>101</v>
      </c>
    </row>
    <row r="348" spans="1:8" ht="16.5" thickBot="1" x14ac:dyDescent="0.25">
      <c r="A348" s="172" t="s">
        <v>35</v>
      </c>
      <c r="B348" s="26" t="s">
        <v>100</v>
      </c>
      <c r="C348" s="8">
        <v>10</v>
      </c>
      <c r="D348" s="8" t="s">
        <v>73</v>
      </c>
      <c r="E348" s="8"/>
      <c r="F348" s="8"/>
      <c r="G348" s="1">
        <v>101</v>
      </c>
      <c r="H348" s="1">
        <v>101</v>
      </c>
    </row>
    <row r="349" spans="1:8" ht="48" thickBot="1" x14ac:dyDescent="0.25">
      <c r="A349" s="172" t="s">
        <v>57</v>
      </c>
      <c r="B349" s="26" t="s">
        <v>100</v>
      </c>
      <c r="C349" s="8">
        <v>10</v>
      </c>
      <c r="D349" s="8" t="s">
        <v>73</v>
      </c>
      <c r="E349" s="8">
        <v>2230171540</v>
      </c>
      <c r="F349" s="8"/>
      <c r="G349" s="1">
        <v>101</v>
      </c>
      <c r="H349" s="1">
        <v>101</v>
      </c>
    </row>
    <row r="350" spans="1:8" ht="32.25" thickBot="1" x14ac:dyDescent="0.25">
      <c r="A350" s="5" t="s">
        <v>34</v>
      </c>
      <c r="B350" s="28" t="s">
        <v>100</v>
      </c>
      <c r="C350" s="7">
        <v>10</v>
      </c>
      <c r="D350" s="7" t="s">
        <v>73</v>
      </c>
      <c r="E350" s="7">
        <v>2230171540</v>
      </c>
      <c r="F350" s="7">
        <v>313</v>
      </c>
      <c r="G350" s="1">
        <v>101</v>
      </c>
      <c r="H350" s="1">
        <v>101</v>
      </c>
    </row>
    <row r="351" spans="1:8" ht="32.25" thickBot="1" x14ac:dyDescent="0.25">
      <c r="A351" s="208" t="s">
        <v>101</v>
      </c>
      <c r="B351" s="209" t="s">
        <v>102</v>
      </c>
      <c r="C351" s="209" t="s">
        <v>75</v>
      </c>
      <c r="D351" s="209"/>
      <c r="E351" s="209"/>
      <c r="F351" s="209"/>
      <c r="G351" s="210">
        <f>SUM(G352+G363)</f>
        <v>2971.7</v>
      </c>
      <c r="H351" s="210">
        <f>SUM(H352+H363)</f>
        <v>2971.7</v>
      </c>
    </row>
    <row r="352" spans="1:8" ht="16.5" thickBot="1" x14ac:dyDescent="0.25">
      <c r="A352" s="172" t="s">
        <v>52</v>
      </c>
      <c r="B352" s="26" t="s">
        <v>102</v>
      </c>
      <c r="C352" s="8" t="s">
        <v>75</v>
      </c>
      <c r="D352" s="8" t="s">
        <v>76</v>
      </c>
      <c r="E352" s="12"/>
      <c r="F352" s="12"/>
      <c r="G352" s="35">
        <f>SUM(G353+G359)</f>
        <v>2931.7</v>
      </c>
      <c r="H352" s="35">
        <f>SUM(H353+H359)</f>
        <v>2931.7</v>
      </c>
    </row>
    <row r="353" spans="1:8" ht="63.75" thickBot="1" x14ac:dyDescent="0.25">
      <c r="A353" s="172" t="s">
        <v>59</v>
      </c>
      <c r="B353" s="26" t="s">
        <v>102</v>
      </c>
      <c r="C353" s="8" t="s">
        <v>75</v>
      </c>
      <c r="D353" s="8" t="s">
        <v>76</v>
      </c>
      <c r="E353" s="11">
        <v>1910101590</v>
      </c>
      <c r="F353" s="8"/>
      <c r="G353" s="34">
        <f>SUM(G354+G355+G356+G358+G357)</f>
        <v>1586.7</v>
      </c>
      <c r="H353" s="34">
        <f>SUM(H354+H355+H356+H358+H357)</f>
        <v>1586.7</v>
      </c>
    </row>
    <row r="354" spans="1:8" ht="48" thickBot="1" x14ac:dyDescent="0.25">
      <c r="A354" s="275" t="s">
        <v>30</v>
      </c>
      <c r="B354" s="28" t="s">
        <v>102</v>
      </c>
      <c r="C354" s="7" t="s">
        <v>75</v>
      </c>
      <c r="D354" s="7" t="s">
        <v>76</v>
      </c>
      <c r="E354" s="45">
        <v>1910101590</v>
      </c>
      <c r="F354" s="7" t="s">
        <v>80</v>
      </c>
      <c r="G354" s="3">
        <v>807</v>
      </c>
      <c r="H354" s="3">
        <v>807</v>
      </c>
    </row>
    <row r="355" spans="1:8" ht="79.5" thickBot="1" x14ac:dyDescent="0.25">
      <c r="A355" s="277" t="s">
        <v>10</v>
      </c>
      <c r="B355" s="28" t="s">
        <v>102</v>
      </c>
      <c r="C355" s="7" t="s">
        <v>75</v>
      </c>
      <c r="D355" s="7" t="s">
        <v>76</v>
      </c>
      <c r="E355" s="45">
        <v>1910101590</v>
      </c>
      <c r="F355" s="7">
        <v>119</v>
      </c>
      <c r="G355" s="3">
        <v>243.7</v>
      </c>
      <c r="H355" s="3">
        <v>243.7</v>
      </c>
    </row>
    <row r="356" spans="1:8" ht="32.25" thickBot="1" x14ac:dyDescent="0.25">
      <c r="A356" s="39" t="s">
        <v>13</v>
      </c>
      <c r="B356" s="28" t="s">
        <v>102</v>
      </c>
      <c r="C356" s="7" t="s">
        <v>75</v>
      </c>
      <c r="D356" s="7" t="s">
        <v>76</v>
      </c>
      <c r="E356" s="45">
        <v>1910101590</v>
      </c>
      <c r="F356" s="7">
        <v>244</v>
      </c>
      <c r="G356" s="3">
        <v>492</v>
      </c>
      <c r="H356" s="3">
        <v>492</v>
      </c>
    </row>
    <row r="357" spans="1:8" ht="16.5" thickBot="1" x14ac:dyDescent="0.25">
      <c r="A357" s="39" t="s">
        <v>562</v>
      </c>
      <c r="B357" s="28" t="s">
        <v>102</v>
      </c>
      <c r="C357" s="7" t="s">
        <v>75</v>
      </c>
      <c r="D357" s="7" t="s">
        <v>76</v>
      </c>
      <c r="E357" s="45">
        <v>1910101590</v>
      </c>
      <c r="F357" s="7" t="s">
        <v>547</v>
      </c>
      <c r="G357" s="3">
        <v>41</v>
      </c>
      <c r="H357" s="3">
        <v>41</v>
      </c>
    </row>
    <row r="358" spans="1:8" ht="32.25" thickBot="1" x14ac:dyDescent="0.25">
      <c r="A358" s="275" t="s">
        <v>48</v>
      </c>
      <c r="B358" s="28" t="s">
        <v>102</v>
      </c>
      <c r="C358" s="7" t="s">
        <v>75</v>
      </c>
      <c r="D358" s="7" t="s">
        <v>76</v>
      </c>
      <c r="E358" s="45">
        <v>1910101590</v>
      </c>
      <c r="F358" s="7">
        <v>850</v>
      </c>
      <c r="G358" s="3">
        <v>3</v>
      </c>
      <c r="H358" s="3">
        <v>3</v>
      </c>
    </row>
    <row r="359" spans="1:8" ht="158.25" thickBot="1" x14ac:dyDescent="0.25">
      <c r="A359" s="172" t="s">
        <v>55</v>
      </c>
      <c r="B359" s="26" t="s">
        <v>102</v>
      </c>
      <c r="C359" s="8" t="s">
        <v>75</v>
      </c>
      <c r="D359" s="8" t="s">
        <v>76</v>
      </c>
      <c r="E359" s="11">
        <v>1910106590</v>
      </c>
      <c r="F359" s="8"/>
      <c r="G359" s="1">
        <f>SUM(G360:G362)</f>
        <v>1345</v>
      </c>
      <c r="H359" s="1">
        <f>SUM(H360:H362)</f>
        <v>1345</v>
      </c>
    </row>
    <row r="360" spans="1:8" ht="48" thickBot="1" x14ac:dyDescent="0.25">
      <c r="A360" s="275" t="s">
        <v>56</v>
      </c>
      <c r="B360" s="28" t="s">
        <v>102</v>
      </c>
      <c r="C360" s="7" t="s">
        <v>75</v>
      </c>
      <c r="D360" s="7" t="s">
        <v>76</v>
      </c>
      <c r="E360" s="45">
        <v>1910106590</v>
      </c>
      <c r="F360" s="7">
        <v>111</v>
      </c>
      <c r="G360" s="3">
        <v>1013</v>
      </c>
      <c r="H360" s="3">
        <v>1013</v>
      </c>
    </row>
    <row r="361" spans="1:8" ht="79.5" thickBot="1" x14ac:dyDescent="0.25">
      <c r="A361" s="277" t="s">
        <v>10</v>
      </c>
      <c r="B361" s="28" t="s">
        <v>102</v>
      </c>
      <c r="C361" s="7" t="s">
        <v>75</v>
      </c>
      <c r="D361" s="7" t="s">
        <v>76</v>
      </c>
      <c r="E361" s="45">
        <v>1910106590</v>
      </c>
      <c r="F361" s="7">
        <v>119</v>
      </c>
      <c r="G361" s="3">
        <v>306</v>
      </c>
      <c r="H361" s="3">
        <v>306</v>
      </c>
    </row>
    <row r="362" spans="1:8" ht="32.25" thickBot="1" x14ac:dyDescent="0.25">
      <c r="A362" s="39" t="s">
        <v>13</v>
      </c>
      <c r="B362" s="28" t="s">
        <v>102</v>
      </c>
      <c r="C362" s="7" t="s">
        <v>75</v>
      </c>
      <c r="D362" s="7" t="s">
        <v>76</v>
      </c>
      <c r="E362" s="45">
        <v>1910106590</v>
      </c>
      <c r="F362" s="7">
        <v>244</v>
      </c>
      <c r="G362" s="3">
        <v>26</v>
      </c>
      <c r="H362" s="3">
        <v>26</v>
      </c>
    </row>
    <row r="363" spans="1:8" ht="16.5" thickBot="1" x14ac:dyDescent="0.25">
      <c r="A363" s="172" t="s">
        <v>31</v>
      </c>
      <c r="B363" s="26" t="s">
        <v>102</v>
      </c>
      <c r="C363" s="8">
        <v>10</v>
      </c>
      <c r="D363" s="8" t="s">
        <v>73</v>
      </c>
      <c r="E363" s="8"/>
      <c r="F363" s="8"/>
      <c r="G363" s="1">
        <v>40</v>
      </c>
      <c r="H363" s="1">
        <v>40</v>
      </c>
    </row>
    <row r="364" spans="1:8" ht="16.5" thickBot="1" x14ac:dyDescent="0.25">
      <c r="A364" s="172" t="s">
        <v>35</v>
      </c>
      <c r="B364" s="26" t="s">
        <v>102</v>
      </c>
      <c r="C364" s="8">
        <v>10</v>
      </c>
      <c r="D364" s="8" t="s">
        <v>73</v>
      </c>
      <c r="E364" s="8"/>
      <c r="F364" s="8"/>
      <c r="G364" s="1">
        <v>40</v>
      </c>
      <c r="H364" s="1">
        <v>40</v>
      </c>
    </row>
    <row r="365" spans="1:8" ht="48" thickBot="1" x14ac:dyDescent="0.25">
      <c r="A365" s="172" t="s">
        <v>57</v>
      </c>
      <c r="B365" s="26" t="s">
        <v>102</v>
      </c>
      <c r="C365" s="8">
        <v>10</v>
      </c>
      <c r="D365" s="8" t="s">
        <v>73</v>
      </c>
      <c r="E365" s="8">
        <v>2230171540</v>
      </c>
      <c r="F365" s="8"/>
      <c r="G365" s="1">
        <v>40</v>
      </c>
      <c r="H365" s="1">
        <v>40</v>
      </c>
    </row>
    <row r="366" spans="1:8" ht="32.25" thickBot="1" x14ac:dyDescent="0.25">
      <c r="A366" s="5" t="s">
        <v>34</v>
      </c>
      <c r="B366" s="28" t="s">
        <v>102</v>
      </c>
      <c r="C366" s="7">
        <v>10</v>
      </c>
      <c r="D366" s="7" t="s">
        <v>73</v>
      </c>
      <c r="E366" s="7">
        <v>2230171540</v>
      </c>
      <c r="F366" s="7">
        <v>313</v>
      </c>
      <c r="G366" s="1">
        <v>40</v>
      </c>
      <c r="H366" s="1">
        <v>40</v>
      </c>
    </row>
    <row r="367" spans="1:8" ht="32.25" thickBot="1" x14ac:dyDescent="0.25">
      <c r="A367" s="208" t="s">
        <v>103</v>
      </c>
      <c r="B367" s="209" t="s">
        <v>104</v>
      </c>
      <c r="C367" s="209" t="s">
        <v>75</v>
      </c>
      <c r="D367" s="209"/>
      <c r="E367" s="209"/>
      <c r="F367" s="209"/>
      <c r="G367" s="210">
        <f>SUM(G368+G379)</f>
        <v>4595.7</v>
      </c>
      <c r="H367" s="210">
        <f>SUM(H368+H379)</f>
        <v>4595.7</v>
      </c>
    </row>
    <row r="368" spans="1:8" ht="16.5" thickBot="1" x14ac:dyDescent="0.25">
      <c r="A368" s="172" t="s">
        <v>52</v>
      </c>
      <c r="B368" s="26" t="s">
        <v>104</v>
      </c>
      <c r="C368" s="8" t="s">
        <v>75</v>
      </c>
      <c r="D368" s="8" t="s">
        <v>76</v>
      </c>
      <c r="E368" s="12"/>
      <c r="F368" s="12"/>
      <c r="G368" s="35">
        <f>SUM(G369+G375)</f>
        <v>4562.7</v>
      </c>
      <c r="H368" s="35">
        <f>SUM(H369+H375)</f>
        <v>4562.7</v>
      </c>
    </row>
    <row r="369" spans="1:8" ht="63.75" thickBot="1" x14ac:dyDescent="0.25">
      <c r="A369" s="172" t="s">
        <v>59</v>
      </c>
      <c r="B369" s="26" t="s">
        <v>104</v>
      </c>
      <c r="C369" s="8" t="s">
        <v>75</v>
      </c>
      <c r="D369" s="8" t="s">
        <v>76</v>
      </c>
      <c r="E369" s="11">
        <v>1910101590</v>
      </c>
      <c r="F369" s="8"/>
      <c r="G369" s="34">
        <f>SUM(G370+G371+G372+G374+G373)</f>
        <v>1865.7</v>
      </c>
      <c r="H369" s="34">
        <f>SUM(H370+H371+H372+H374+H373)</f>
        <v>1865.7</v>
      </c>
    </row>
    <row r="370" spans="1:8" ht="48" thickBot="1" x14ac:dyDescent="0.25">
      <c r="A370" s="275" t="s">
        <v>30</v>
      </c>
      <c r="B370" s="28" t="s">
        <v>104</v>
      </c>
      <c r="C370" s="7" t="s">
        <v>75</v>
      </c>
      <c r="D370" s="7" t="s">
        <v>76</v>
      </c>
      <c r="E370" s="45">
        <v>1910101590</v>
      </c>
      <c r="F370" s="7" t="s">
        <v>80</v>
      </c>
      <c r="G370" s="3">
        <v>975</v>
      </c>
      <c r="H370" s="3">
        <v>975</v>
      </c>
    </row>
    <row r="371" spans="1:8" ht="79.5" thickBot="1" x14ac:dyDescent="0.25">
      <c r="A371" s="277" t="s">
        <v>10</v>
      </c>
      <c r="B371" s="28" t="s">
        <v>104</v>
      </c>
      <c r="C371" s="7" t="s">
        <v>75</v>
      </c>
      <c r="D371" s="7" t="s">
        <v>76</v>
      </c>
      <c r="E371" s="45">
        <v>1910101590</v>
      </c>
      <c r="F371" s="7">
        <v>119</v>
      </c>
      <c r="G371" s="3">
        <v>294.5</v>
      </c>
      <c r="H371" s="3">
        <v>294.5</v>
      </c>
    </row>
    <row r="372" spans="1:8" ht="32.25" thickBot="1" x14ac:dyDescent="0.25">
      <c r="A372" s="39" t="s">
        <v>13</v>
      </c>
      <c r="B372" s="28" t="s">
        <v>104</v>
      </c>
      <c r="C372" s="7" t="s">
        <v>75</v>
      </c>
      <c r="D372" s="7" t="s">
        <v>76</v>
      </c>
      <c r="E372" s="45">
        <v>1910101590</v>
      </c>
      <c r="F372" s="7">
        <v>244</v>
      </c>
      <c r="G372" s="3">
        <v>415</v>
      </c>
      <c r="H372" s="3">
        <v>415</v>
      </c>
    </row>
    <row r="373" spans="1:8" ht="16.5" thickBot="1" x14ac:dyDescent="0.25">
      <c r="A373" s="39" t="s">
        <v>562</v>
      </c>
      <c r="B373" s="28" t="s">
        <v>104</v>
      </c>
      <c r="C373" s="7" t="s">
        <v>75</v>
      </c>
      <c r="D373" s="7" t="s">
        <v>76</v>
      </c>
      <c r="E373" s="45">
        <v>1910101590</v>
      </c>
      <c r="F373" s="7" t="s">
        <v>547</v>
      </c>
      <c r="G373" s="3">
        <v>153</v>
      </c>
      <c r="H373" s="3">
        <v>153</v>
      </c>
    </row>
    <row r="374" spans="1:8" ht="32.25" thickBot="1" x14ac:dyDescent="0.25">
      <c r="A374" s="275" t="s">
        <v>48</v>
      </c>
      <c r="B374" s="28" t="s">
        <v>104</v>
      </c>
      <c r="C374" s="7" t="s">
        <v>75</v>
      </c>
      <c r="D374" s="7" t="s">
        <v>76</v>
      </c>
      <c r="E374" s="45">
        <v>1910101590</v>
      </c>
      <c r="F374" s="7">
        <v>850</v>
      </c>
      <c r="G374" s="3">
        <v>28.2</v>
      </c>
      <c r="H374" s="3">
        <v>28.2</v>
      </c>
    </row>
    <row r="375" spans="1:8" ht="158.25" thickBot="1" x14ac:dyDescent="0.25">
      <c r="A375" s="172" t="s">
        <v>55</v>
      </c>
      <c r="B375" s="26" t="s">
        <v>104</v>
      </c>
      <c r="C375" s="8" t="s">
        <v>75</v>
      </c>
      <c r="D375" s="8" t="s">
        <v>76</v>
      </c>
      <c r="E375" s="11">
        <v>1910106590</v>
      </c>
      <c r="F375" s="8"/>
      <c r="G375" s="1">
        <f>SUM(G376:G378)</f>
        <v>2697</v>
      </c>
      <c r="H375" s="1">
        <f>SUM(H376:H378)</f>
        <v>2697</v>
      </c>
    </row>
    <row r="376" spans="1:8" ht="48" thickBot="1" x14ac:dyDescent="0.25">
      <c r="A376" s="275" t="s">
        <v>56</v>
      </c>
      <c r="B376" s="28" t="s">
        <v>104</v>
      </c>
      <c r="C376" s="7" t="s">
        <v>75</v>
      </c>
      <c r="D376" s="7" t="s">
        <v>76</v>
      </c>
      <c r="E376" s="45">
        <v>1910106590</v>
      </c>
      <c r="F376" s="7">
        <v>111</v>
      </c>
      <c r="G376" s="3">
        <v>2053</v>
      </c>
      <c r="H376" s="3">
        <v>2053</v>
      </c>
    </row>
    <row r="377" spans="1:8" ht="79.5" thickBot="1" x14ac:dyDescent="0.25">
      <c r="A377" s="277" t="s">
        <v>10</v>
      </c>
      <c r="B377" s="28" t="s">
        <v>104</v>
      </c>
      <c r="C377" s="7" t="s">
        <v>75</v>
      </c>
      <c r="D377" s="7" t="s">
        <v>76</v>
      </c>
      <c r="E377" s="45">
        <v>1910106590</v>
      </c>
      <c r="F377" s="7">
        <v>119</v>
      </c>
      <c r="G377" s="3">
        <v>620</v>
      </c>
      <c r="H377" s="3">
        <v>620</v>
      </c>
    </row>
    <row r="378" spans="1:8" ht="32.25" thickBot="1" x14ac:dyDescent="0.25">
      <c r="A378" s="39" t="s">
        <v>13</v>
      </c>
      <c r="B378" s="28" t="s">
        <v>104</v>
      </c>
      <c r="C378" s="7" t="s">
        <v>75</v>
      </c>
      <c r="D378" s="7" t="s">
        <v>76</v>
      </c>
      <c r="E378" s="45">
        <v>1910106590</v>
      </c>
      <c r="F378" s="7">
        <v>244</v>
      </c>
      <c r="G378" s="3">
        <v>24</v>
      </c>
      <c r="H378" s="3">
        <v>24</v>
      </c>
    </row>
    <row r="379" spans="1:8" ht="16.5" thickBot="1" x14ac:dyDescent="0.25">
      <c r="A379" s="172" t="s">
        <v>31</v>
      </c>
      <c r="B379" s="26" t="s">
        <v>104</v>
      </c>
      <c r="C379" s="8">
        <v>10</v>
      </c>
      <c r="D379" s="8" t="s">
        <v>73</v>
      </c>
      <c r="E379" s="8"/>
      <c r="F379" s="8"/>
      <c r="G379" s="1">
        <v>33</v>
      </c>
      <c r="H379" s="1">
        <v>33</v>
      </c>
    </row>
    <row r="380" spans="1:8" ht="16.5" thickBot="1" x14ac:dyDescent="0.25">
      <c r="A380" s="172" t="s">
        <v>35</v>
      </c>
      <c r="B380" s="26" t="s">
        <v>104</v>
      </c>
      <c r="C380" s="8">
        <v>10</v>
      </c>
      <c r="D380" s="8" t="s">
        <v>73</v>
      </c>
      <c r="E380" s="8"/>
      <c r="F380" s="8"/>
      <c r="G380" s="1">
        <v>33</v>
      </c>
      <c r="H380" s="1">
        <v>33</v>
      </c>
    </row>
    <row r="381" spans="1:8" ht="48" thickBot="1" x14ac:dyDescent="0.25">
      <c r="A381" s="172" t="s">
        <v>57</v>
      </c>
      <c r="B381" s="26" t="s">
        <v>104</v>
      </c>
      <c r="C381" s="8">
        <v>10</v>
      </c>
      <c r="D381" s="8" t="s">
        <v>73</v>
      </c>
      <c r="E381" s="8">
        <v>2230171540</v>
      </c>
      <c r="F381" s="8"/>
      <c r="G381" s="1">
        <v>33</v>
      </c>
      <c r="H381" s="1">
        <v>33</v>
      </c>
    </row>
    <row r="382" spans="1:8" ht="32.25" thickBot="1" x14ac:dyDescent="0.25">
      <c r="A382" s="5" t="s">
        <v>34</v>
      </c>
      <c r="B382" s="28" t="s">
        <v>104</v>
      </c>
      <c r="C382" s="7">
        <v>10</v>
      </c>
      <c r="D382" s="7" t="s">
        <v>73</v>
      </c>
      <c r="E382" s="7">
        <v>2230171540</v>
      </c>
      <c r="F382" s="7">
        <v>313</v>
      </c>
      <c r="G382" s="1">
        <v>33</v>
      </c>
      <c r="H382" s="1">
        <v>33</v>
      </c>
    </row>
    <row r="383" spans="1:8" ht="32.25" thickBot="1" x14ac:dyDescent="0.25">
      <c r="A383" s="208" t="s">
        <v>105</v>
      </c>
      <c r="B383" s="209" t="s">
        <v>106</v>
      </c>
      <c r="C383" s="209" t="s">
        <v>75</v>
      </c>
      <c r="D383" s="209"/>
      <c r="E383" s="209"/>
      <c r="F383" s="209"/>
      <c r="G383" s="210">
        <f>SUM(G384+G395)</f>
        <v>4601.1000000000004</v>
      </c>
      <c r="H383" s="210">
        <f>SUM(H384+H395)</f>
        <v>4601.1000000000004</v>
      </c>
    </row>
    <row r="384" spans="1:8" ht="16.5" thickBot="1" x14ac:dyDescent="0.25">
      <c r="A384" s="172" t="s">
        <v>52</v>
      </c>
      <c r="B384" s="26" t="s">
        <v>106</v>
      </c>
      <c r="C384" s="8" t="s">
        <v>75</v>
      </c>
      <c r="D384" s="8" t="s">
        <v>76</v>
      </c>
      <c r="E384" s="12"/>
      <c r="F384" s="12"/>
      <c r="G384" s="35">
        <f>SUM(G385+G391)</f>
        <v>4536.1000000000004</v>
      </c>
      <c r="H384" s="35">
        <f>SUM(H385+H391)</f>
        <v>4536.1000000000004</v>
      </c>
    </row>
    <row r="385" spans="1:8" ht="63.75" thickBot="1" x14ac:dyDescent="0.25">
      <c r="A385" s="172" t="s">
        <v>59</v>
      </c>
      <c r="B385" s="26" t="s">
        <v>106</v>
      </c>
      <c r="C385" s="8" t="s">
        <v>75</v>
      </c>
      <c r="D385" s="8" t="s">
        <v>76</v>
      </c>
      <c r="E385" s="11">
        <v>1910101590</v>
      </c>
      <c r="F385" s="8"/>
      <c r="G385" s="34">
        <f>SUM(G386+G387+G388+G390+G389)</f>
        <v>1820.1</v>
      </c>
      <c r="H385" s="34">
        <f>SUM(H386+H387+H388+H390+H389)</f>
        <v>1820.1</v>
      </c>
    </row>
    <row r="386" spans="1:8" ht="48" thickBot="1" x14ac:dyDescent="0.25">
      <c r="A386" s="275" t="s">
        <v>30</v>
      </c>
      <c r="B386" s="28" t="s">
        <v>106</v>
      </c>
      <c r="C386" s="7" t="s">
        <v>75</v>
      </c>
      <c r="D386" s="7" t="s">
        <v>76</v>
      </c>
      <c r="E386" s="45">
        <v>1910101590</v>
      </c>
      <c r="F386" s="7" t="s">
        <v>80</v>
      </c>
      <c r="G386" s="3">
        <v>891</v>
      </c>
      <c r="H386" s="3">
        <v>891</v>
      </c>
    </row>
    <row r="387" spans="1:8" ht="79.5" thickBot="1" x14ac:dyDescent="0.25">
      <c r="A387" s="277" t="s">
        <v>10</v>
      </c>
      <c r="B387" s="28" t="s">
        <v>106</v>
      </c>
      <c r="C387" s="7" t="s">
        <v>75</v>
      </c>
      <c r="D387" s="7" t="s">
        <v>76</v>
      </c>
      <c r="E387" s="45">
        <v>1910101590</v>
      </c>
      <c r="F387" s="7">
        <v>119</v>
      </c>
      <c r="G387" s="3">
        <v>269.10000000000002</v>
      </c>
      <c r="H387" s="3">
        <v>269.10000000000002</v>
      </c>
    </row>
    <row r="388" spans="1:8" ht="32.25" thickBot="1" x14ac:dyDescent="0.25">
      <c r="A388" s="39" t="s">
        <v>13</v>
      </c>
      <c r="B388" s="28" t="s">
        <v>106</v>
      </c>
      <c r="C388" s="7" t="s">
        <v>75</v>
      </c>
      <c r="D388" s="7" t="s">
        <v>76</v>
      </c>
      <c r="E388" s="45">
        <v>1910101590</v>
      </c>
      <c r="F388" s="7">
        <v>244</v>
      </c>
      <c r="G388" s="3">
        <v>530</v>
      </c>
      <c r="H388" s="3">
        <v>530</v>
      </c>
    </row>
    <row r="389" spans="1:8" ht="16.5" thickBot="1" x14ac:dyDescent="0.25">
      <c r="A389" s="39" t="s">
        <v>562</v>
      </c>
      <c r="B389" s="28" t="s">
        <v>106</v>
      </c>
      <c r="C389" s="7" t="s">
        <v>75</v>
      </c>
      <c r="D389" s="7" t="s">
        <v>76</v>
      </c>
      <c r="E389" s="45">
        <v>1910101590</v>
      </c>
      <c r="F389" s="7" t="s">
        <v>547</v>
      </c>
      <c r="G389" s="3">
        <v>127</v>
      </c>
      <c r="H389" s="3">
        <v>127</v>
      </c>
    </row>
    <row r="390" spans="1:8" ht="32.25" thickBot="1" x14ac:dyDescent="0.25">
      <c r="A390" s="275" t="s">
        <v>48</v>
      </c>
      <c r="B390" s="28" t="s">
        <v>106</v>
      </c>
      <c r="C390" s="7" t="s">
        <v>75</v>
      </c>
      <c r="D390" s="7" t="s">
        <v>76</v>
      </c>
      <c r="E390" s="45">
        <v>1910101590</v>
      </c>
      <c r="F390" s="7">
        <v>850</v>
      </c>
      <c r="G390" s="3">
        <v>3</v>
      </c>
      <c r="H390" s="3">
        <v>3</v>
      </c>
    </row>
    <row r="391" spans="1:8" ht="158.25" thickBot="1" x14ac:dyDescent="0.25">
      <c r="A391" s="172" t="s">
        <v>55</v>
      </c>
      <c r="B391" s="26" t="s">
        <v>106</v>
      </c>
      <c r="C391" s="8" t="s">
        <v>75</v>
      </c>
      <c r="D391" s="8" t="s">
        <v>76</v>
      </c>
      <c r="E391" s="11">
        <v>1910106590</v>
      </c>
      <c r="F391" s="8"/>
      <c r="G391" s="1">
        <f>SUM(G392:G394)</f>
        <v>2716</v>
      </c>
      <c r="H391" s="1">
        <f>SUM(H392:H394)</f>
        <v>2716</v>
      </c>
    </row>
    <row r="392" spans="1:8" ht="48" thickBot="1" x14ac:dyDescent="0.25">
      <c r="A392" s="275" t="s">
        <v>56</v>
      </c>
      <c r="B392" s="28" t="s">
        <v>106</v>
      </c>
      <c r="C392" s="7" t="s">
        <v>75</v>
      </c>
      <c r="D392" s="7" t="s">
        <v>76</v>
      </c>
      <c r="E392" s="45">
        <v>1910106590</v>
      </c>
      <c r="F392" s="7">
        <v>111</v>
      </c>
      <c r="G392" s="3">
        <v>2057</v>
      </c>
      <c r="H392" s="3">
        <v>2057</v>
      </c>
    </row>
    <row r="393" spans="1:8" ht="79.5" thickBot="1" x14ac:dyDescent="0.25">
      <c r="A393" s="277" t="s">
        <v>10</v>
      </c>
      <c r="B393" s="28" t="s">
        <v>106</v>
      </c>
      <c r="C393" s="7" t="s">
        <v>75</v>
      </c>
      <c r="D393" s="7" t="s">
        <v>76</v>
      </c>
      <c r="E393" s="45">
        <v>1910106590</v>
      </c>
      <c r="F393" s="7">
        <v>119</v>
      </c>
      <c r="G393" s="3">
        <v>621</v>
      </c>
      <c r="H393" s="3">
        <v>621</v>
      </c>
    </row>
    <row r="394" spans="1:8" ht="32.25" thickBot="1" x14ac:dyDescent="0.25">
      <c r="A394" s="39" t="s">
        <v>13</v>
      </c>
      <c r="B394" s="28" t="s">
        <v>106</v>
      </c>
      <c r="C394" s="7" t="s">
        <v>75</v>
      </c>
      <c r="D394" s="7" t="s">
        <v>76</v>
      </c>
      <c r="E394" s="45">
        <v>1910106590</v>
      </c>
      <c r="F394" s="7">
        <v>244</v>
      </c>
      <c r="G394" s="3">
        <v>38</v>
      </c>
      <c r="H394" s="3">
        <v>38</v>
      </c>
    </row>
    <row r="395" spans="1:8" ht="16.5" thickBot="1" x14ac:dyDescent="0.25">
      <c r="A395" s="172" t="s">
        <v>31</v>
      </c>
      <c r="B395" s="26" t="s">
        <v>106</v>
      </c>
      <c r="C395" s="8">
        <v>10</v>
      </c>
      <c r="D395" s="8" t="s">
        <v>73</v>
      </c>
      <c r="E395" s="8"/>
      <c r="F395" s="8"/>
      <c r="G395" s="1">
        <v>65</v>
      </c>
      <c r="H395" s="1">
        <v>65</v>
      </c>
    </row>
    <row r="396" spans="1:8" ht="16.5" thickBot="1" x14ac:dyDescent="0.25">
      <c r="A396" s="172" t="s">
        <v>35</v>
      </c>
      <c r="B396" s="26" t="s">
        <v>106</v>
      </c>
      <c r="C396" s="8">
        <v>10</v>
      </c>
      <c r="D396" s="8" t="s">
        <v>73</v>
      </c>
      <c r="E396" s="8"/>
      <c r="F396" s="8"/>
      <c r="G396" s="1">
        <v>65</v>
      </c>
      <c r="H396" s="1">
        <v>65</v>
      </c>
    </row>
    <row r="397" spans="1:8" ht="48" thickBot="1" x14ac:dyDescent="0.25">
      <c r="A397" s="172" t="s">
        <v>57</v>
      </c>
      <c r="B397" s="26" t="s">
        <v>106</v>
      </c>
      <c r="C397" s="8">
        <v>10</v>
      </c>
      <c r="D397" s="8" t="s">
        <v>73</v>
      </c>
      <c r="E397" s="8">
        <v>2230171540</v>
      </c>
      <c r="F397" s="8"/>
      <c r="G397" s="1">
        <v>65</v>
      </c>
      <c r="H397" s="1">
        <v>65</v>
      </c>
    </row>
    <row r="398" spans="1:8" ht="32.25" thickBot="1" x14ac:dyDescent="0.25">
      <c r="A398" s="5" t="s">
        <v>34</v>
      </c>
      <c r="B398" s="28" t="s">
        <v>106</v>
      </c>
      <c r="C398" s="7">
        <v>10</v>
      </c>
      <c r="D398" s="7" t="s">
        <v>73</v>
      </c>
      <c r="E398" s="7">
        <v>2230171540</v>
      </c>
      <c r="F398" s="7">
        <v>313</v>
      </c>
      <c r="G398" s="3">
        <v>65</v>
      </c>
      <c r="H398" s="3">
        <v>65</v>
      </c>
    </row>
    <row r="399" spans="1:8" ht="16.5" thickBot="1" x14ac:dyDescent="0.25">
      <c r="A399" s="208" t="s">
        <v>107</v>
      </c>
      <c r="B399" s="209" t="s">
        <v>108</v>
      </c>
      <c r="C399" s="209" t="s">
        <v>75</v>
      </c>
      <c r="D399" s="209"/>
      <c r="E399" s="209"/>
      <c r="F399" s="209"/>
      <c r="G399" s="210">
        <f>SUM(G400+G411)</f>
        <v>4442.5</v>
      </c>
      <c r="H399" s="210">
        <f>SUM(H400+H411)</f>
        <v>4442.5</v>
      </c>
    </row>
    <row r="400" spans="1:8" ht="16.5" thickBot="1" x14ac:dyDescent="0.25">
      <c r="A400" s="172" t="s">
        <v>52</v>
      </c>
      <c r="B400" s="26" t="s">
        <v>108</v>
      </c>
      <c r="C400" s="8" t="s">
        <v>75</v>
      </c>
      <c r="D400" s="8" t="s">
        <v>76</v>
      </c>
      <c r="E400" s="12"/>
      <c r="F400" s="12"/>
      <c r="G400" s="35">
        <f>SUM(G401+G407)</f>
        <v>4382.5</v>
      </c>
      <c r="H400" s="35">
        <f>SUM(H401+H407)</f>
        <v>4382.5</v>
      </c>
    </row>
    <row r="401" spans="1:8" ht="63.75" thickBot="1" x14ac:dyDescent="0.25">
      <c r="A401" s="172" t="s">
        <v>59</v>
      </c>
      <c r="B401" s="26" t="s">
        <v>108</v>
      </c>
      <c r="C401" s="8" t="s">
        <v>75</v>
      </c>
      <c r="D401" s="8" t="s">
        <v>76</v>
      </c>
      <c r="E401" s="11">
        <v>1910101590</v>
      </c>
      <c r="F401" s="8"/>
      <c r="G401" s="34">
        <f>SUM(G402+G403+G404+G406+G405)</f>
        <v>1804.5</v>
      </c>
      <c r="H401" s="34">
        <f>SUM(H402+H403+H404+H406+H405)</f>
        <v>1804.5</v>
      </c>
    </row>
    <row r="402" spans="1:8" ht="48" thickBot="1" x14ac:dyDescent="0.25">
      <c r="A402" s="275" t="s">
        <v>30</v>
      </c>
      <c r="B402" s="28" t="s">
        <v>108</v>
      </c>
      <c r="C402" s="7" t="s">
        <v>75</v>
      </c>
      <c r="D402" s="7" t="s">
        <v>76</v>
      </c>
      <c r="E402" s="45">
        <v>1910101590</v>
      </c>
      <c r="F402" s="7" t="s">
        <v>80</v>
      </c>
      <c r="G402" s="3">
        <v>855</v>
      </c>
      <c r="H402" s="3">
        <v>855</v>
      </c>
    </row>
    <row r="403" spans="1:8" ht="79.5" thickBot="1" x14ac:dyDescent="0.25">
      <c r="A403" s="277" t="s">
        <v>10</v>
      </c>
      <c r="B403" s="28" t="s">
        <v>108</v>
      </c>
      <c r="C403" s="7" t="s">
        <v>75</v>
      </c>
      <c r="D403" s="7" t="s">
        <v>76</v>
      </c>
      <c r="E403" s="45">
        <v>1910101590</v>
      </c>
      <c r="F403" s="7">
        <v>119</v>
      </c>
      <c r="G403" s="3">
        <v>258.2</v>
      </c>
      <c r="H403" s="3">
        <v>258.2</v>
      </c>
    </row>
    <row r="404" spans="1:8" ht="32.25" thickBot="1" x14ac:dyDescent="0.25">
      <c r="A404" s="39" t="s">
        <v>13</v>
      </c>
      <c r="B404" s="28" t="s">
        <v>108</v>
      </c>
      <c r="C404" s="7" t="s">
        <v>75</v>
      </c>
      <c r="D404" s="7" t="s">
        <v>76</v>
      </c>
      <c r="E404" s="45">
        <v>1910101590</v>
      </c>
      <c r="F404" s="7">
        <v>244</v>
      </c>
      <c r="G404" s="3">
        <v>623</v>
      </c>
      <c r="H404" s="3">
        <v>623</v>
      </c>
    </row>
    <row r="405" spans="1:8" ht="16.5" thickBot="1" x14ac:dyDescent="0.25">
      <c r="A405" s="39" t="s">
        <v>562</v>
      </c>
      <c r="B405" s="28" t="s">
        <v>108</v>
      </c>
      <c r="C405" s="7" t="s">
        <v>75</v>
      </c>
      <c r="D405" s="7" t="s">
        <v>76</v>
      </c>
      <c r="E405" s="45">
        <v>1910101590</v>
      </c>
      <c r="F405" s="7" t="s">
        <v>547</v>
      </c>
      <c r="G405" s="3">
        <v>54</v>
      </c>
      <c r="H405" s="3">
        <v>54</v>
      </c>
    </row>
    <row r="406" spans="1:8" ht="32.25" thickBot="1" x14ac:dyDescent="0.25">
      <c r="A406" s="275" t="s">
        <v>48</v>
      </c>
      <c r="B406" s="28" t="s">
        <v>108</v>
      </c>
      <c r="C406" s="7" t="s">
        <v>75</v>
      </c>
      <c r="D406" s="7" t="s">
        <v>76</v>
      </c>
      <c r="E406" s="45">
        <v>1910101590</v>
      </c>
      <c r="F406" s="7">
        <v>850</v>
      </c>
      <c r="G406" s="3">
        <v>14.3</v>
      </c>
      <c r="H406" s="3">
        <v>14.3</v>
      </c>
    </row>
    <row r="407" spans="1:8" ht="158.25" thickBot="1" x14ac:dyDescent="0.25">
      <c r="A407" s="172" t="s">
        <v>55</v>
      </c>
      <c r="B407" s="26" t="s">
        <v>108</v>
      </c>
      <c r="C407" s="8" t="s">
        <v>75</v>
      </c>
      <c r="D407" s="8" t="s">
        <v>76</v>
      </c>
      <c r="E407" s="11">
        <v>1910106590</v>
      </c>
      <c r="F407" s="8"/>
      <c r="G407" s="1">
        <f>SUM(G408:G410)</f>
        <v>2578</v>
      </c>
      <c r="H407" s="1">
        <f>SUM(H408:H410)</f>
        <v>2578</v>
      </c>
    </row>
    <row r="408" spans="1:8" ht="48" thickBot="1" x14ac:dyDescent="0.25">
      <c r="A408" s="275" t="s">
        <v>56</v>
      </c>
      <c r="B408" s="28" t="s">
        <v>108</v>
      </c>
      <c r="C408" s="7" t="s">
        <v>75</v>
      </c>
      <c r="D408" s="7" t="s">
        <v>76</v>
      </c>
      <c r="E408" s="45">
        <v>1910106590</v>
      </c>
      <c r="F408" s="7">
        <v>111</v>
      </c>
      <c r="G408" s="3">
        <v>1949</v>
      </c>
      <c r="H408" s="3">
        <v>1949</v>
      </c>
    </row>
    <row r="409" spans="1:8" ht="79.5" thickBot="1" x14ac:dyDescent="0.25">
      <c r="A409" s="277" t="s">
        <v>10</v>
      </c>
      <c r="B409" s="28" t="s">
        <v>108</v>
      </c>
      <c r="C409" s="7" t="s">
        <v>75</v>
      </c>
      <c r="D409" s="7" t="s">
        <v>76</v>
      </c>
      <c r="E409" s="45">
        <v>1910106590</v>
      </c>
      <c r="F409" s="7">
        <v>119</v>
      </c>
      <c r="G409" s="3">
        <v>588</v>
      </c>
      <c r="H409" s="3">
        <v>588</v>
      </c>
    </row>
    <row r="410" spans="1:8" ht="32.25" thickBot="1" x14ac:dyDescent="0.25">
      <c r="A410" s="39" t="s">
        <v>13</v>
      </c>
      <c r="B410" s="28" t="s">
        <v>108</v>
      </c>
      <c r="C410" s="7" t="s">
        <v>75</v>
      </c>
      <c r="D410" s="7" t="s">
        <v>76</v>
      </c>
      <c r="E410" s="45">
        <v>1910106590</v>
      </c>
      <c r="F410" s="7">
        <v>244</v>
      </c>
      <c r="G410" s="3">
        <v>41</v>
      </c>
      <c r="H410" s="3">
        <v>41</v>
      </c>
    </row>
    <row r="411" spans="1:8" ht="16.5" thickBot="1" x14ac:dyDescent="0.25">
      <c r="A411" s="172" t="s">
        <v>31</v>
      </c>
      <c r="B411" s="26" t="s">
        <v>108</v>
      </c>
      <c r="C411" s="8">
        <v>10</v>
      </c>
      <c r="D411" s="8" t="s">
        <v>73</v>
      </c>
      <c r="E411" s="8"/>
      <c r="F411" s="8"/>
      <c r="G411" s="1">
        <v>60</v>
      </c>
      <c r="H411" s="1">
        <v>60</v>
      </c>
    </row>
    <row r="412" spans="1:8" ht="16.5" thickBot="1" x14ac:dyDescent="0.25">
      <c r="A412" s="172" t="s">
        <v>35</v>
      </c>
      <c r="B412" s="26" t="s">
        <v>108</v>
      </c>
      <c r="C412" s="8">
        <v>10</v>
      </c>
      <c r="D412" s="8" t="s">
        <v>73</v>
      </c>
      <c r="E412" s="8"/>
      <c r="F412" s="8"/>
      <c r="G412" s="1">
        <v>60</v>
      </c>
      <c r="H412" s="1">
        <v>60</v>
      </c>
    </row>
    <row r="413" spans="1:8" ht="48" thickBot="1" x14ac:dyDescent="0.25">
      <c r="A413" s="172" t="s">
        <v>57</v>
      </c>
      <c r="B413" s="28" t="s">
        <v>108</v>
      </c>
      <c r="C413" s="7">
        <v>10</v>
      </c>
      <c r="D413" s="7" t="s">
        <v>73</v>
      </c>
      <c r="E413" s="7">
        <v>2230171540</v>
      </c>
      <c r="F413" s="7"/>
      <c r="G413" s="3">
        <v>60</v>
      </c>
      <c r="H413" s="3">
        <v>60</v>
      </c>
    </row>
    <row r="414" spans="1:8" ht="32.25" thickBot="1" x14ac:dyDescent="0.25">
      <c r="A414" s="5" t="s">
        <v>34</v>
      </c>
      <c r="B414" s="28" t="s">
        <v>108</v>
      </c>
      <c r="C414" s="7">
        <v>10</v>
      </c>
      <c r="D414" s="7" t="s">
        <v>73</v>
      </c>
      <c r="E414" s="7">
        <v>2230171540</v>
      </c>
      <c r="F414" s="7">
        <v>313</v>
      </c>
      <c r="G414" s="3">
        <v>60</v>
      </c>
      <c r="H414" s="3">
        <v>60</v>
      </c>
    </row>
    <row r="415" spans="1:8" ht="32.25" thickBot="1" x14ac:dyDescent="0.25">
      <c r="A415" s="208" t="s">
        <v>109</v>
      </c>
      <c r="B415" s="209" t="s">
        <v>110</v>
      </c>
      <c r="C415" s="209" t="s">
        <v>75</v>
      </c>
      <c r="D415" s="209"/>
      <c r="E415" s="209"/>
      <c r="F415" s="209"/>
      <c r="G415" s="211">
        <f>SUM(G416+G427)</f>
        <v>19540.3</v>
      </c>
      <c r="H415" s="211">
        <f>SUM(H416+H427)</f>
        <v>19540.3</v>
      </c>
    </row>
    <row r="416" spans="1:8" ht="16.5" thickBot="1" x14ac:dyDescent="0.25">
      <c r="A416" s="172" t="s">
        <v>52</v>
      </c>
      <c r="B416" s="26" t="s">
        <v>110</v>
      </c>
      <c r="C416" s="8" t="s">
        <v>75</v>
      </c>
      <c r="D416" s="8" t="s">
        <v>76</v>
      </c>
      <c r="E416" s="12"/>
      <c r="F416" s="12"/>
      <c r="G416" s="212">
        <f>SUM(G417+G423)</f>
        <v>18989.2</v>
      </c>
      <c r="H416" s="212">
        <f>SUM(H417+H423)</f>
        <v>18989.2</v>
      </c>
    </row>
    <row r="417" spans="1:8" ht="63.75" thickBot="1" x14ac:dyDescent="0.25">
      <c r="A417" s="172" t="s">
        <v>59</v>
      </c>
      <c r="B417" s="26" t="s">
        <v>110</v>
      </c>
      <c r="C417" s="8" t="s">
        <v>75</v>
      </c>
      <c r="D417" s="8" t="s">
        <v>76</v>
      </c>
      <c r="E417" s="11">
        <v>1910101590</v>
      </c>
      <c r="F417" s="8"/>
      <c r="G417" s="84">
        <f>SUM(G418:G422)</f>
        <v>6558.2</v>
      </c>
      <c r="H417" s="84">
        <f>SUM(H418:H422)</f>
        <v>6558.2</v>
      </c>
    </row>
    <row r="418" spans="1:8" ht="48" thickBot="1" x14ac:dyDescent="0.25">
      <c r="A418" s="275" t="s">
        <v>30</v>
      </c>
      <c r="B418" s="28" t="s">
        <v>110</v>
      </c>
      <c r="C418" s="7" t="s">
        <v>75</v>
      </c>
      <c r="D418" s="7" t="s">
        <v>76</v>
      </c>
      <c r="E418" s="45">
        <v>1910101590</v>
      </c>
      <c r="F418" s="7" t="s">
        <v>80</v>
      </c>
      <c r="G418" s="3">
        <v>1287</v>
      </c>
      <c r="H418" s="3">
        <v>1287</v>
      </c>
    </row>
    <row r="419" spans="1:8" ht="79.5" thickBot="1" x14ac:dyDescent="0.25">
      <c r="A419" s="277" t="s">
        <v>10</v>
      </c>
      <c r="B419" s="28" t="s">
        <v>110</v>
      </c>
      <c r="C419" s="7" t="s">
        <v>75</v>
      </c>
      <c r="D419" s="7" t="s">
        <v>76</v>
      </c>
      <c r="E419" s="45">
        <v>1910101590</v>
      </c>
      <c r="F419" s="7">
        <v>119</v>
      </c>
      <c r="G419" s="3">
        <v>388.7</v>
      </c>
      <c r="H419" s="3">
        <v>388.7</v>
      </c>
    </row>
    <row r="420" spans="1:8" ht="32.25" thickBot="1" x14ac:dyDescent="0.25">
      <c r="A420" s="39" t="s">
        <v>13</v>
      </c>
      <c r="B420" s="28" t="s">
        <v>110</v>
      </c>
      <c r="C420" s="7" t="s">
        <v>75</v>
      </c>
      <c r="D420" s="7" t="s">
        <v>76</v>
      </c>
      <c r="E420" s="45">
        <v>1910101590</v>
      </c>
      <c r="F420" s="7">
        <v>244</v>
      </c>
      <c r="G420" s="3">
        <v>3817</v>
      </c>
      <c r="H420" s="3">
        <v>3817</v>
      </c>
    </row>
    <row r="421" spans="1:8" ht="16.5" thickBot="1" x14ac:dyDescent="0.25">
      <c r="A421" s="39" t="s">
        <v>562</v>
      </c>
      <c r="B421" s="28" t="s">
        <v>110</v>
      </c>
      <c r="C421" s="7" t="s">
        <v>75</v>
      </c>
      <c r="D421" s="7" t="s">
        <v>76</v>
      </c>
      <c r="E421" s="45">
        <v>1910101590</v>
      </c>
      <c r="F421" s="7" t="s">
        <v>547</v>
      </c>
      <c r="G421" s="3">
        <v>594</v>
      </c>
      <c r="H421" s="3">
        <v>594</v>
      </c>
    </row>
    <row r="422" spans="1:8" ht="32.25" thickBot="1" x14ac:dyDescent="0.25">
      <c r="A422" s="275" t="s">
        <v>48</v>
      </c>
      <c r="B422" s="28" t="s">
        <v>110</v>
      </c>
      <c r="C422" s="7" t="s">
        <v>75</v>
      </c>
      <c r="D422" s="7" t="s">
        <v>76</v>
      </c>
      <c r="E422" s="45">
        <v>1910101590</v>
      </c>
      <c r="F422" s="7">
        <v>850</v>
      </c>
      <c r="G422" s="3">
        <v>471.5</v>
      </c>
      <c r="H422" s="3">
        <v>471.5</v>
      </c>
    </row>
    <row r="423" spans="1:8" ht="158.25" thickBot="1" x14ac:dyDescent="0.25">
      <c r="A423" s="172" t="s">
        <v>55</v>
      </c>
      <c r="B423" s="26" t="s">
        <v>110</v>
      </c>
      <c r="C423" s="8" t="s">
        <v>75</v>
      </c>
      <c r="D423" s="8" t="s">
        <v>76</v>
      </c>
      <c r="E423" s="11">
        <v>1910106590</v>
      </c>
      <c r="F423" s="8"/>
      <c r="G423" s="1">
        <f>SUM(G424:G426)</f>
        <v>12431</v>
      </c>
      <c r="H423" s="1">
        <f>SUM(H424:H426)</f>
        <v>12431</v>
      </c>
    </row>
    <row r="424" spans="1:8" ht="48" thickBot="1" x14ac:dyDescent="0.25">
      <c r="A424" s="275" t="s">
        <v>56</v>
      </c>
      <c r="B424" s="28" t="s">
        <v>110</v>
      </c>
      <c r="C424" s="7" t="s">
        <v>75</v>
      </c>
      <c r="D424" s="7" t="s">
        <v>76</v>
      </c>
      <c r="E424" s="45">
        <v>1910106590</v>
      </c>
      <c r="F424" s="7">
        <v>111</v>
      </c>
      <c r="G424" s="3">
        <v>9336</v>
      </c>
      <c r="H424" s="3">
        <v>9336</v>
      </c>
    </row>
    <row r="425" spans="1:8" ht="79.5" thickBot="1" x14ac:dyDescent="0.25">
      <c r="A425" s="277" t="s">
        <v>10</v>
      </c>
      <c r="B425" s="28" t="s">
        <v>110</v>
      </c>
      <c r="C425" s="7" t="s">
        <v>75</v>
      </c>
      <c r="D425" s="7" t="s">
        <v>76</v>
      </c>
      <c r="E425" s="45">
        <v>1910106590</v>
      </c>
      <c r="F425" s="7">
        <v>119</v>
      </c>
      <c r="G425" s="3">
        <v>2820</v>
      </c>
      <c r="H425" s="3">
        <v>2820</v>
      </c>
    </row>
    <row r="426" spans="1:8" ht="32.25" thickBot="1" x14ac:dyDescent="0.25">
      <c r="A426" s="39" t="s">
        <v>13</v>
      </c>
      <c r="B426" s="28" t="s">
        <v>110</v>
      </c>
      <c r="C426" s="7" t="s">
        <v>75</v>
      </c>
      <c r="D426" s="7" t="s">
        <v>76</v>
      </c>
      <c r="E426" s="45">
        <v>1910106590</v>
      </c>
      <c r="F426" s="7">
        <v>244</v>
      </c>
      <c r="G426" s="3">
        <v>275</v>
      </c>
      <c r="H426" s="3">
        <v>275</v>
      </c>
    </row>
    <row r="427" spans="1:8" ht="16.5" thickBot="1" x14ac:dyDescent="0.25">
      <c r="A427" s="172" t="s">
        <v>31</v>
      </c>
      <c r="B427" s="26" t="s">
        <v>110</v>
      </c>
      <c r="C427" s="8">
        <v>10</v>
      </c>
      <c r="D427" s="8" t="s">
        <v>73</v>
      </c>
      <c r="E427" s="8"/>
      <c r="F427" s="8"/>
      <c r="G427" s="1">
        <v>551.1</v>
      </c>
      <c r="H427" s="1">
        <v>551.1</v>
      </c>
    </row>
    <row r="428" spans="1:8" ht="16.5" thickBot="1" x14ac:dyDescent="0.25">
      <c r="A428" s="172" t="s">
        <v>35</v>
      </c>
      <c r="B428" s="26" t="s">
        <v>110</v>
      </c>
      <c r="C428" s="8">
        <v>10</v>
      </c>
      <c r="D428" s="8" t="s">
        <v>73</v>
      </c>
      <c r="E428" s="8"/>
      <c r="F428" s="8"/>
      <c r="G428" s="1">
        <v>551.1</v>
      </c>
      <c r="H428" s="1">
        <v>551.1</v>
      </c>
    </row>
    <row r="429" spans="1:8" ht="48" thickBot="1" x14ac:dyDescent="0.25">
      <c r="A429" s="172" t="s">
        <v>57</v>
      </c>
      <c r="B429" s="26" t="s">
        <v>110</v>
      </c>
      <c r="C429" s="8">
        <v>10</v>
      </c>
      <c r="D429" s="8" t="s">
        <v>73</v>
      </c>
      <c r="E429" s="8">
        <v>2230171540</v>
      </c>
      <c r="F429" s="8"/>
      <c r="G429" s="1">
        <v>551.1</v>
      </c>
      <c r="H429" s="1">
        <v>551.1</v>
      </c>
    </row>
    <row r="430" spans="1:8" ht="32.25" thickBot="1" x14ac:dyDescent="0.25">
      <c r="A430" s="5" t="s">
        <v>34</v>
      </c>
      <c r="B430" s="28" t="s">
        <v>110</v>
      </c>
      <c r="C430" s="7">
        <v>10</v>
      </c>
      <c r="D430" s="7" t="s">
        <v>73</v>
      </c>
      <c r="E430" s="7">
        <v>2230171540</v>
      </c>
      <c r="F430" s="7">
        <v>313</v>
      </c>
      <c r="G430" s="3">
        <v>551.1</v>
      </c>
      <c r="H430" s="3">
        <v>551.1</v>
      </c>
    </row>
    <row r="431" spans="1:8" ht="16.5" thickBot="1" x14ac:dyDescent="0.25">
      <c r="A431" s="208" t="s">
        <v>513</v>
      </c>
      <c r="B431" s="209" t="s">
        <v>178</v>
      </c>
      <c r="C431" s="209" t="s">
        <v>75</v>
      </c>
      <c r="D431" s="209"/>
      <c r="E431" s="209"/>
      <c r="F431" s="209"/>
      <c r="G431" s="210">
        <f>SUM(G432+G443)</f>
        <v>13954.9</v>
      </c>
      <c r="H431" s="210">
        <f>SUM(H432+H443)</f>
        <v>13954.9</v>
      </c>
    </row>
    <row r="432" spans="1:8" ht="16.5" thickBot="1" x14ac:dyDescent="0.25">
      <c r="A432" s="172" t="s">
        <v>52</v>
      </c>
      <c r="B432" s="26" t="s">
        <v>531</v>
      </c>
      <c r="C432" s="8" t="s">
        <v>75</v>
      </c>
      <c r="D432" s="8" t="s">
        <v>76</v>
      </c>
      <c r="E432" s="12"/>
      <c r="F432" s="12"/>
      <c r="G432" s="35">
        <f>SUM(G433+G439)</f>
        <v>13804.9</v>
      </c>
      <c r="H432" s="35">
        <f>SUM(H433+H439)</f>
        <v>13804.9</v>
      </c>
    </row>
    <row r="433" spans="1:8" ht="63.75" thickBot="1" x14ac:dyDescent="0.25">
      <c r="A433" s="172" t="s">
        <v>59</v>
      </c>
      <c r="B433" s="26" t="s">
        <v>531</v>
      </c>
      <c r="C433" s="8" t="s">
        <v>75</v>
      </c>
      <c r="D433" s="8" t="s">
        <v>76</v>
      </c>
      <c r="E433" s="11">
        <v>1910101590</v>
      </c>
      <c r="F433" s="8"/>
      <c r="G433" s="34">
        <f>SUM(G434:G438)</f>
        <v>4621.8999999999996</v>
      </c>
      <c r="H433" s="34">
        <f>SUM(H434:H438)</f>
        <v>4621.8999999999996</v>
      </c>
    </row>
    <row r="434" spans="1:8" ht="48" thickBot="1" x14ac:dyDescent="0.25">
      <c r="A434" s="275" t="s">
        <v>30</v>
      </c>
      <c r="B434" s="28" t="s">
        <v>531</v>
      </c>
      <c r="C434" s="7" t="s">
        <v>75</v>
      </c>
      <c r="D434" s="7" t="s">
        <v>76</v>
      </c>
      <c r="E434" s="45">
        <v>1910101590</v>
      </c>
      <c r="F434" s="7" t="s">
        <v>80</v>
      </c>
      <c r="G434" s="3">
        <v>1503</v>
      </c>
      <c r="H434" s="3">
        <v>1503</v>
      </c>
    </row>
    <row r="435" spans="1:8" ht="79.5" thickBot="1" x14ac:dyDescent="0.25">
      <c r="A435" s="277" t="s">
        <v>10</v>
      </c>
      <c r="B435" s="28" t="s">
        <v>531</v>
      </c>
      <c r="C435" s="7" t="s">
        <v>75</v>
      </c>
      <c r="D435" s="7" t="s">
        <v>76</v>
      </c>
      <c r="E435" s="45">
        <v>1910101590</v>
      </c>
      <c r="F435" s="7">
        <v>119</v>
      </c>
      <c r="G435" s="3">
        <v>453.9</v>
      </c>
      <c r="H435" s="3">
        <v>453.9</v>
      </c>
    </row>
    <row r="436" spans="1:8" ht="32.25" thickBot="1" x14ac:dyDescent="0.25">
      <c r="A436" s="39" t="s">
        <v>13</v>
      </c>
      <c r="B436" s="28" t="s">
        <v>531</v>
      </c>
      <c r="C436" s="7" t="s">
        <v>75</v>
      </c>
      <c r="D436" s="7" t="s">
        <v>76</v>
      </c>
      <c r="E436" s="45">
        <v>1910101590</v>
      </c>
      <c r="F436" s="7">
        <v>244</v>
      </c>
      <c r="G436" s="3">
        <v>1412</v>
      </c>
      <c r="H436" s="3">
        <v>1412</v>
      </c>
    </row>
    <row r="437" spans="1:8" ht="16.5" thickBot="1" x14ac:dyDescent="0.25">
      <c r="A437" s="39" t="s">
        <v>562</v>
      </c>
      <c r="B437" s="28" t="s">
        <v>531</v>
      </c>
      <c r="C437" s="7" t="s">
        <v>75</v>
      </c>
      <c r="D437" s="7" t="s">
        <v>76</v>
      </c>
      <c r="E437" s="45">
        <v>1910101590</v>
      </c>
      <c r="F437" s="7" t="s">
        <v>547</v>
      </c>
      <c r="G437" s="3">
        <v>800</v>
      </c>
      <c r="H437" s="3">
        <v>800</v>
      </c>
    </row>
    <row r="438" spans="1:8" ht="32.25" thickBot="1" x14ac:dyDescent="0.25">
      <c r="A438" s="275" t="s">
        <v>48</v>
      </c>
      <c r="B438" s="28" t="s">
        <v>531</v>
      </c>
      <c r="C438" s="7" t="s">
        <v>75</v>
      </c>
      <c r="D438" s="7" t="s">
        <v>76</v>
      </c>
      <c r="E438" s="45">
        <v>1910101590</v>
      </c>
      <c r="F438" s="7">
        <v>850</v>
      </c>
      <c r="G438" s="3">
        <v>453</v>
      </c>
      <c r="H438" s="3">
        <v>453</v>
      </c>
    </row>
    <row r="439" spans="1:8" ht="158.25" thickBot="1" x14ac:dyDescent="0.25">
      <c r="A439" s="172" t="s">
        <v>55</v>
      </c>
      <c r="B439" s="28" t="s">
        <v>531</v>
      </c>
      <c r="C439" s="8" t="s">
        <v>75</v>
      </c>
      <c r="D439" s="8" t="s">
        <v>76</v>
      </c>
      <c r="E439" s="11">
        <v>1910106590</v>
      </c>
      <c r="F439" s="8"/>
      <c r="G439" s="1">
        <f>SUM(G440:G442)</f>
        <v>9183</v>
      </c>
      <c r="H439" s="1">
        <f>SUM(H440:H442)</f>
        <v>9183</v>
      </c>
    </row>
    <row r="440" spans="1:8" ht="48" thickBot="1" x14ac:dyDescent="0.25">
      <c r="A440" s="275" t="s">
        <v>56</v>
      </c>
      <c r="B440" s="28" t="s">
        <v>531</v>
      </c>
      <c r="C440" s="7" t="s">
        <v>75</v>
      </c>
      <c r="D440" s="7" t="s">
        <v>76</v>
      </c>
      <c r="E440" s="45">
        <v>1910106590</v>
      </c>
      <c r="F440" s="7">
        <v>111</v>
      </c>
      <c r="G440" s="3">
        <v>6958</v>
      </c>
      <c r="H440" s="3">
        <v>6958</v>
      </c>
    </row>
    <row r="441" spans="1:8" ht="79.5" thickBot="1" x14ac:dyDescent="0.25">
      <c r="A441" s="277" t="s">
        <v>10</v>
      </c>
      <c r="B441" s="28" t="s">
        <v>531</v>
      </c>
      <c r="C441" s="7" t="s">
        <v>75</v>
      </c>
      <c r="D441" s="7" t="s">
        <v>76</v>
      </c>
      <c r="E441" s="45">
        <v>1910106590</v>
      </c>
      <c r="F441" s="7">
        <v>119</v>
      </c>
      <c r="G441" s="3">
        <v>2101</v>
      </c>
      <c r="H441" s="3">
        <v>2101</v>
      </c>
    </row>
    <row r="442" spans="1:8" ht="32.25" thickBot="1" x14ac:dyDescent="0.25">
      <c r="A442" s="39" t="s">
        <v>13</v>
      </c>
      <c r="B442" s="28" t="s">
        <v>531</v>
      </c>
      <c r="C442" s="7" t="s">
        <v>75</v>
      </c>
      <c r="D442" s="7" t="s">
        <v>76</v>
      </c>
      <c r="E442" s="45">
        <v>1910106590</v>
      </c>
      <c r="F442" s="7">
        <v>244</v>
      </c>
      <c r="G442" s="3">
        <v>124</v>
      </c>
      <c r="H442" s="3">
        <v>124</v>
      </c>
    </row>
    <row r="443" spans="1:8" ht="16.5" thickBot="1" x14ac:dyDescent="0.25">
      <c r="A443" s="172" t="s">
        <v>31</v>
      </c>
      <c r="B443" s="28" t="s">
        <v>531</v>
      </c>
      <c r="C443" s="8">
        <v>10</v>
      </c>
      <c r="D443" s="8" t="s">
        <v>73</v>
      </c>
      <c r="E443" s="8"/>
      <c r="F443" s="8"/>
      <c r="G443" s="1">
        <v>150</v>
      </c>
      <c r="H443" s="1">
        <v>150</v>
      </c>
    </row>
    <row r="444" spans="1:8" ht="16.5" thickBot="1" x14ac:dyDescent="0.25">
      <c r="A444" s="172" t="s">
        <v>35</v>
      </c>
      <c r="B444" s="28" t="s">
        <v>531</v>
      </c>
      <c r="C444" s="8">
        <v>10</v>
      </c>
      <c r="D444" s="8" t="s">
        <v>73</v>
      </c>
      <c r="E444" s="8"/>
      <c r="F444" s="8"/>
      <c r="G444" s="1">
        <v>150</v>
      </c>
      <c r="H444" s="1">
        <v>150</v>
      </c>
    </row>
    <row r="445" spans="1:8" ht="48" thickBot="1" x14ac:dyDescent="0.25">
      <c r="A445" s="172" t="s">
        <v>57</v>
      </c>
      <c r="B445" s="28" t="s">
        <v>531</v>
      </c>
      <c r="C445" s="8">
        <v>10</v>
      </c>
      <c r="D445" s="8" t="s">
        <v>73</v>
      </c>
      <c r="E445" s="8">
        <v>2230171540</v>
      </c>
      <c r="F445" s="8"/>
      <c r="G445" s="1">
        <v>150</v>
      </c>
      <c r="H445" s="1">
        <v>150</v>
      </c>
    </row>
    <row r="446" spans="1:8" ht="32.25" thickBot="1" x14ac:dyDescent="0.25">
      <c r="A446" s="5" t="s">
        <v>34</v>
      </c>
      <c r="B446" s="28" t="s">
        <v>531</v>
      </c>
      <c r="C446" s="7">
        <v>10</v>
      </c>
      <c r="D446" s="7" t="s">
        <v>73</v>
      </c>
      <c r="E446" s="7">
        <v>2230171540</v>
      </c>
      <c r="F446" s="7">
        <v>313</v>
      </c>
      <c r="G446" s="1">
        <v>150</v>
      </c>
      <c r="H446" s="1">
        <v>150</v>
      </c>
    </row>
    <row r="447" spans="1:8" ht="16.5" thickBot="1" x14ac:dyDescent="0.25">
      <c r="A447" s="213" t="s">
        <v>63</v>
      </c>
      <c r="B447" s="209" t="s">
        <v>178</v>
      </c>
      <c r="C447" s="209" t="s">
        <v>75</v>
      </c>
      <c r="D447" s="209" t="s">
        <v>117</v>
      </c>
      <c r="E447" s="209"/>
      <c r="F447" s="209"/>
      <c r="G447" s="211">
        <f>SUM(G448+G469+G489+G509+G525+G541+G557+G573+G590+G610+G627+G647+G663+G691+G707+G724+G744+G760+G777+G794+G811+G830)</f>
        <v>456013.44500000001</v>
      </c>
      <c r="H447" s="211">
        <f>SUM(H448+H469+H489+H509+H525+H541+H557+H573+H590+H610+H627+H647+H663+H691+H707+H724+H744+H760+H777+H794+H811+H830)</f>
        <v>456524.94000000006</v>
      </c>
    </row>
    <row r="448" spans="1:8" ht="16.5" thickBot="1" x14ac:dyDescent="0.25">
      <c r="A448" s="213" t="s">
        <v>460</v>
      </c>
      <c r="B448" s="209" t="s">
        <v>119</v>
      </c>
      <c r="C448" s="209" t="s">
        <v>75</v>
      </c>
      <c r="D448" s="209" t="s">
        <v>117</v>
      </c>
      <c r="E448" s="209"/>
      <c r="F448" s="209"/>
      <c r="G448" s="211">
        <f>SUM(G467+G457+G449+G461+G464)</f>
        <v>48526.7</v>
      </c>
      <c r="H448" s="211">
        <f>SUM(H467+H457+H449+H461+H464)</f>
        <v>48593.883999999998</v>
      </c>
    </row>
    <row r="449" spans="1:11" ht="16.5" thickBot="1" x14ac:dyDescent="0.25">
      <c r="A449" s="31"/>
      <c r="B449" s="26" t="s">
        <v>119</v>
      </c>
      <c r="C449" s="26" t="s">
        <v>75</v>
      </c>
      <c r="D449" s="26" t="s">
        <v>117</v>
      </c>
      <c r="E449" s="67">
        <v>1920202590</v>
      </c>
      <c r="F449" s="26"/>
      <c r="G449" s="303">
        <f>SUM(G450:G456)</f>
        <v>3066.9389999999999</v>
      </c>
      <c r="H449" s="303">
        <f>SUM(H450:H456)</f>
        <v>3066.9389999999999</v>
      </c>
    </row>
    <row r="450" spans="1:11" ht="48" thickBot="1" x14ac:dyDescent="0.25">
      <c r="A450" s="55" t="s">
        <v>30</v>
      </c>
      <c r="B450" s="28" t="s">
        <v>119</v>
      </c>
      <c r="C450" s="7" t="s">
        <v>75</v>
      </c>
      <c r="D450" s="7" t="s">
        <v>117</v>
      </c>
      <c r="E450" s="37">
        <v>1920202590</v>
      </c>
      <c r="F450" s="28" t="s">
        <v>80</v>
      </c>
      <c r="G450" s="53">
        <v>800</v>
      </c>
      <c r="H450" s="53">
        <v>800</v>
      </c>
    </row>
    <row r="451" spans="1:11" ht="78.75" customHeight="1" thickBot="1" x14ac:dyDescent="0.25">
      <c r="A451" s="39" t="s">
        <v>10</v>
      </c>
      <c r="B451" s="28" t="s">
        <v>119</v>
      </c>
      <c r="C451" s="7" t="s">
        <v>75</v>
      </c>
      <c r="D451" s="7" t="s">
        <v>117</v>
      </c>
      <c r="E451" s="37">
        <v>1920202590</v>
      </c>
      <c r="F451" s="28" t="s">
        <v>528</v>
      </c>
      <c r="G451" s="53">
        <v>240</v>
      </c>
      <c r="H451" s="53">
        <v>240</v>
      </c>
    </row>
    <row r="452" spans="1:11" ht="63.75" hidden="1" thickBot="1" x14ac:dyDescent="0.25">
      <c r="A452" s="275" t="s">
        <v>456</v>
      </c>
      <c r="B452" s="28" t="s">
        <v>119</v>
      </c>
      <c r="C452" s="7" t="s">
        <v>75</v>
      </c>
      <c r="D452" s="7" t="s">
        <v>117</v>
      </c>
      <c r="E452" s="37">
        <v>1920202590</v>
      </c>
      <c r="F452" s="7" t="s">
        <v>457</v>
      </c>
      <c r="G452" s="149"/>
      <c r="H452" s="149"/>
    </row>
    <row r="453" spans="1:11" ht="32.25" thickBot="1" x14ac:dyDescent="0.25">
      <c r="A453" s="39" t="s">
        <v>13</v>
      </c>
      <c r="B453" s="28" t="s">
        <v>119</v>
      </c>
      <c r="C453" s="7" t="s">
        <v>75</v>
      </c>
      <c r="D453" s="7" t="s">
        <v>117</v>
      </c>
      <c r="E453" s="37">
        <v>1920202590</v>
      </c>
      <c r="F453" s="7" t="s">
        <v>121</v>
      </c>
      <c r="G453" s="3">
        <v>257</v>
      </c>
      <c r="H453" s="3">
        <v>257</v>
      </c>
    </row>
    <row r="454" spans="1:11" ht="16.5" thickBot="1" x14ac:dyDescent="0.25">
      <c r="A454" s="39" t="s">
        <v>562</v>
      </c>
      <c r="B454" s="28" t="s">
        <v>119</v>
      </c>
      <c r="C454" s="7" t="s">
        <v>75</v>
      </c>
      <c r="D454" s="7" t="s">
        <v>117</v>
      </c>
      <c r="E454" s="37">
        <v>1920202590</v>
      </c>
      <c r="F454" s="7" t="s">
        <v>547</v>
      </c>
      <c r="G454" s="3">
        <v>998</v>
      </c>
      <c r="H454" s="3">
        <v>998</v>
      </c>
    </row>
    <row r="455" spans="1:11" ht="48" thickBot="1" x14ac:dyDescent="0.25">
      <c r="A455" s="174" t="s">
        <v>542</v>
      </c>
      <c r="B455" s="217" t="s">
        <v>119</v>
      </c>
      <c r="C455" s="190" t="s">
        <v>75</v>
      </c>
      <c r="D455" s="190" t="s">
        <v>117</v>
      </c>
      <c r="E455" s="311" t="s">
        <v>670</v>
      </c>
      <c r="F455" s="190" t="s">
        <v>543</v>
      </c>
      <c r="G455" s="189">
        <v>393.93900000000002</v>
      </c>
      <c r="H455" s="189">
        <v>393.93900000000002</v>
      </c>
    </row>
    <row r="456" spans="1:11" ht="32.25" thickBot="1" x14ac:dyDescent="0.25">
      <c r="A456" s="275" t="s">
        <v>48</v>
      </c>
      <c r="B456" s="28" t="s">
        <v>119</v>
      </c>
      <c r="C456" s="7" t="s">
        <v>75</v>
      </c>
      <c r="D456" s="7" t="s">
        <v>117</v>
      </c>
      <c r="E456" s="37">
        <v>1920202590</v>
      </c>
      <c r="F456" s="7" t="s">
        <v>120</v>
      </c>
      <c r="G456" s="3">
        <v>378</v>
      </c>
      <c r="H456" s="3">
        <v>378</v>
      </c>
    </row>
    <row r="457" spans="1:11" ht="142.5" thickBot="1" x14ac:dyDescent="0.25">
      <c r="A457" s="172" t="s">
        <v>64</v>
      </c>
      <c r="B457" s="26" t="s">
        <v>119</v>
      </c>
      <c r="C457" s="8" t="s">
        <v>75</v>
      </c>
      <c r="D457" s="8" t="s">
        <v>117</v>
      </c>
      <c r="E457" s="4">
        <v>1920206590</v>
      </c>
      <c r="F457" s="2"/>
      <c r="G457" s="1">
        <f>SUM(G458:G460)</f>
        <v>40417</v>
      </c>
      <c r="H457" s="1">
        <f>SUM(H458:H460)</f>
        <v>40417</v>
      </c>
      <c r="K457" s="305"/>
    </row>
    <row r="458" spans="1:11" ht="48" thickBot="1" x14ac:dyDescent="0.25">
      <c r="A458" s="5" t="s">
        <v>56</v>
      </c>
      <c r="B458" s="28" t="s">
        <v>119</v>
      </c>
      <c r="C458" s="7" t="s">
        <v>75</v>
      </c>
      <c r="D458" s="7" t="s">
        <v>117</v>
      </c>
      <c r="E458" s="3">
        <v>1920206590</v>
      </c>
      <c r="F458" s="3">
        <v>111</v>
      </c>
      <c r="G458" s="3">
        <v>30456</v>
      </c>
      <c r="H458" s="3">
        <v>30456</v>
      </c>
    </row>
    <row r="459" spans="1:11" ht="79.5" thickBot="1" x14ac:dyDescent="0.25">
      <c r="A459" s="39" t="s">
        <v>10</v>
      </c>
      <c r="B459" s="28" t="s">
        <v>119</v>
      </c>
      <c r="C459" s="7" t="s">
        <v>75</v>
      </c>
      <c r="D459" s="7" t="s">
        <v>117</v>
      </c>
      <c r="E459" s="3">
        <v>1920206590</v>
      </c>
      <c r="F459" s="3">
        <v>119</v>
      </c>
      <c r="G459" s="3">
        <v>9197</v>
      </c>
      <c r="H459" s="3">
        <v>9197</v>
      </c>
    </row>
    <row r="460" spans="1:11" ht="32.25" thickBot="1" x14ac:dyDescent="0.25">
      <c r="A460" s="39" t="s">
        <v>13</v>
      </c>
      <c r="B460" s="28" t="s">
        <v>119</v>
      </c>
      <c r="C460" s="7" t="s">
        <v>75</v>
      </c>
      <c r="D460" s="7" t="s">
        <v>117</v>
      </c>
      <c r="E460" s="3">
        <v>1920206590</v>
      </c>
      <c r="F460" s="3">
        <v>244</v>
      </c>
      <c r="G460" s="3">
        <v>764</v>
      </c>
      <c r="H460" s="3">
        <v>764</v>
      </c>
    </row>
    <row r="461" spans="1:11" ht="95.25" thickBot="1" x14ac:dyDescent="0.25">
      <c r="A461" s="340" t="s">
        <v>576</v>
      </c>
      <c r="B461" s="217" t="s">
        <v>119</v>
      </c>
      <c r="C461" s="190" t="s">
        <v>75</v>
      </c>
      <c r="D461" s="190" t="s">
        <v>117</v>
      </c>
      <c r="E461" s="200" t="s">
        <v>580</v>
      </c>
      <c r="F461" s="189"/>
      <c r="G461" s="189">
        <f>SUM(G462:G463)</f>
        <v>1953</v>
      </c>
      <c r="H461" s="189">
        <f>SUM(H462:H463)</f>
        <v>1953</v>
      </c>
    </row>
    <row r="462" spans="1:11" ht="48" thickBot="1" x14ac:dyDescent="0.25">
      <c r="A462" s="39" t="s">
        <v>230</v>
      </c>
      <c r="B462" s="28" t="s">
        <v>119</v>
      </c>
      <c r="C462" s="7" t="s">
        <v>75</v>
      </c>
      <c r="D462" s="7" t="s">
        <v>117</v>
      </c>
      <c r="E462" s="204" t="s">
        <v>580</v>
      </c>
      <c r="F462" s="3">
        <v>111</v>
      </c>
      <c r="G462" s="3">
        <v>1500</v>
      </c>
      <c r="H462" s="3">
        <v>1500</v>
      </c>
    </row>
    <row r="463" spans="1:11" ht="79.5" thickBot="1" x14ac:dyDescent="0.25">
      <c r="A463" s="39" t="s">
        <v>10</v>
      </c>
      <c r="B463" s="28" t="s">
        <v>119</v>
      </c>
      <c r="C463" s="7" t="s">
        <v>75</v>
      </c>
      <c r="D463" s="7" t="s">
        <v>117</v>
      </c>
      <c r="E463" s="204" t="s">
        <v>580</v>
      </c>
      <c r="F463" s="3">
        <v>119</v>
      </c>
      <c r="G463" s="3">
        <v>453</v>
      </c>
      <c r="H463" s="3">
        <v>453</v>
      </c>
    </row>
    <row r="464" spans="1:11" ht="63.75" thickBot="1" x14ac:dyDescent="0.3">
      <c r="A464" s="359" t="s">
        <v>613</v>
      </c>
      <c r="B464" s="217" t="s">
        <v>119</v>
      </c>
      <c r="C464" s="190" t="s">
        <v>75</v>
      </c>
      <c r="D464" s="190" t="s">
        <v>117</v>
      </c>
      <c r="E464" s="200" t="s">
        <v>624</v>
      </c>
      <c r="F464" s="189"/>
      <c r="G464" s="189">
        <f>SUM(G465:G466)</f>
        <v>199.2</v>
      </c>
      <c r="H464" s="189">
        <f>SUM(H465:H466)</f>
        <v>199.2</v>
      </c>
    </row>
    <row r="465" spans="1:8" ht="48" thickBot="1" x14ac:dyDescent="0.25">
      <c r="A465" s="39" t="s">
        <v>230</v>
      </c>
      <c r="B465" s="28" t="s">
        <v>119</v>
      </c>
      <c r="C465" s="7" t="s">
        <v>75</v>
      </c>
      <c r="D465" s="7" t="s">
        <v>117</v>
      </c>
      <c r="E465" s="204" t="s">
        <v>624</v>
      </c>
      <c r="F465" s="3">
        <v>111</v>
      </c>
      <c r="G465" s="3">
        <v>153</v>
      </c>
      <c r="H465" s="3">
        <v>153</v>
      </c>
    </row>
    <row r="466" spans="1:8" ht="79.5" thickBot="1" x14ac:dyDescent="0.25">
      <c r="A466" s="39" t="s">
        <v>10</v>
      </c>
      <c r="B466" s="28" t="s">
        <v>119</v>
      </c>
      <c r="C466" s="7" t="s">
        <v>75</v>
      </c>
      <c r="D466" s="7" t="s">
        <v>117</v>
      </c>
      <c r="E466" s="204" t="s">
        <v>580</v>
      </c>
      <c r="F466" s="3">
        <v>119</v>
      </c>
      <c r="G466" s="3">
        <v>46.2</v>
      </c>
      <c r="H466" s="3">
        <v>46.2</v>
      </c>
    </row>
    <row r="467" spans="1:8" ht="79.5" thickBot="1" x14ac:dyDescent="0.25">
      <c r="A467" s="178" t="s">
        <v>578</v>
      </c>
      <c r="B467" s="341" t="s">
        <v>119</v>
      </c>
      <c r="C467" s="341" t="s">
        <v>75</v>
      </c>
      <c r="D467" s="341" t="s">
        <v>117</v>
      </c>
      <c r="E467" s="200" t="s">
        <v>579</v>
      </c>
      <c r="F467" s="342"/>
      <c r="G467" s="342">
        <v>2890.5610000000001</v>
      </c>
      <c r="H467" s="342">
        <v>2957.7449999999999</v>
      </c>
    </row>
    <row r="468" spans="1:8" ht="32.25" thickBot="1" x14ac:dyDescent="0.25">
      <c r="A468" s="39" t="s">
        <v>13</v>
      </c>
      <c r="B468" s="28" t="s">
        <v>119</v>
      </c>
      <c r="C468" s="7" t="s">
        <v>75</v>
      </c>
      <c r="D468" s="7" t="s">
        <v>117</v>
      </c>
      <c r="E468" s="204" t="s">
        <v>579</v>
      </c>
      <c r="F468" s="3">
        <v>244</v>
      </c>
      <c r="G468" s="343">
        <v>2890.5610000000001</v>
      </c>
      <c r="H468" s="343">
        <v>2957.7449999999999</v>
      </c>
    </row>
    <row r="469" spans="1:8" ht="16.5" thickBot="1" x14ac:dyDescent="0.25">
      <c r="A469" s="148" t="s">
        <v>461</v>
      </c>
      <c r="B469" s="146" t="s">
        <v>123</v>
      </c>
      <c r="C469" s="146" t="s">
        <v>75</v>
      </c>
      <c r="D469" s="146" t="s">
        <v>117</v>
      </c>
      <c r="E469" s="146"/>
      <c r="F469" s="146"/>
      <c r="G469" s="310">
        <f>SUM(G487+G477+G470+G481+G484)</f>
        <v>73205.294999999998</v>
      </c>
      <c r="H469" s="310">
        <f>SUM(H487+H477+H470+H481+H484)</f>
        <v>73350.687000000005</v>
      </c>
    </row>
    <row r="470" spans="1:8" ht="16.5" thickBot="1" x14ac:dyDescent="0.25">
      <c r="A470" s="31"/>
      <c r="B470" s="26" t="s">
        <v>123</v>
      </c>
      <c r="C470" s="15" t="s">
        <v>75</v>
      </c>
      <c r="D470" s="15" t="s">
        <v>117</v>
      </c>
      <c r="E470" s="32">
        <v>1920202590</v>
      </c>
      <c r="F470" s="27"/>
      <c r="G470" s="303">
        <f>SUM(G471:G476)</f>
        <v>5373.7179999999998</v>
      </c>
      <c r="H470" s="303">
        <f>SUM(H471:H476)</f>
        <v>5373.7179999999998</v>
      </c>
    </row>
    <row r="471" spans="1:8" ht="48" thickBot="1" x14ac:dyDescent="0.25">
      <c r="A471" s="55" t="s">
        <v>30</v>
      </c>
      <c r="B471" s="28" t="s">
        <v>123</v>
      </c>
      <c r="C471" s="7" t="s">
        <v>75</v>
      </c>
      <c r="D471" s="7" t="s">
        <v>117</v>
      </c>
      <c r="E471" s="37">
        <v>1920202590</v>
      </c>
      <c r="F471" s="26" t="s">
        <v>80</v>
      </c>
      <c r="G471" s="215">
        <v>1200</v>
      </c>
      <c r="H471" s="215">
        <v>1200</v>
      </c>
    </row>
    <row r="472" spans="1:8" ht="79.5" thickBot="1" x14ac:dyDescent="0.25">
      <c r="A472" s="39" t="s">
        <v>10</v>
      </c>
      <c r="B472" s="28" t="s">
        <v>123</v>
      </c>
      <c r="C472" s="7" t="s">
        <v>75</v>
      </c>
      <c r="D472" s="7" t="s">
        <v>117</v>
      </c>
      <c r="E472" s="37">
        <v>1920202590</v>
      </c>
      <c r="F472" s="28" t="s">
        <v>528</v>
      </c>
      <c r="G472" s="149">
        <v>360</v>
      </c>
      <c r="H472" s="149">
        <v>360</v>
      </c>
    </row>
    <row r="473" spans="1:8" ht="32.25" thickBot="1" x14ac:dyDescent="0.25">
      <c r="A473" s="39" t="s">
        <v>13</v>
      </c>
      <c r="B473" s="28" t="s">
        <v>123</v>
      </c>
      <c r="C473" s="7" t="s">
        <v>75</v>
      </c>
      <c r="D473" s="7" t="s">
        <v>117</v>
      </c>
      <c r="E473" s="37">
        <v>1920202590</v>
      </c>
      <c r="F473" s="7" t="s">
        <v>121</v>
      </c>
      <c r="G473" s="3">
        <v>667</v>
      </c>
      <c r="H473" s="3">
        <v>667</v>
      </c>
    </row>
    <row r="474" spans="1:8" ht="16.5" thickBot="1" x14ac:dyDescent="0.25">
      <c r="A474" s="39" t="s">
        <v>562</v>
      </c>
      <c r="B474" s="28" t="s">
        <v>123</v>
      </c>
      <c r="C474" s="7" t="s">
        <v>75</v>
      </c>
      <c r="D474" s="7" t="s">
        <v>117</v>
      </c>
      <c r="E474" s="37">
        <v>1920202590</v>
      </c>
      <c r="F474" s="7" t="s">
        <v>547</v>
      </c>
      <c r="G474" s="3">
        <v>1620</v>
      </c>
      <c r="H474" s="3">
        <v>1620</v>
      </c>
    </row>
    <row r="475" spans="1:8" ht="48" thickBot="1" x14ac:dyDescent="0.25">
      <c r="A475" s="174" t="s">
        <v>542</v>
      </c>
      <c r="B475" s="217" t="s">
        <v>123</v>
      </c>
      <c r="C475" s="190" t="s">
        <v>75</v>
      </c>
      <c r="D475" s="190" t="s">
        <v>117</v>
      </c>
      <c r="E475" s="311" t="s">
        <v>670</v>
      </c>
      <c r="F475" s="190" t="s">
        <v>543</v>
      </c>
      <c r="G475" s="189">
        <v>496.21800000000002</v>
      </c>
      <c r="H475" s="189">
        <v>496.21800000000002</v>
      </c>
    </row>
    <row r="476" spans="1:8" ht="32.25" thickBot="1" x14ac:dyDescent="0.25">
      <c r="A476" s="275" t="s">
        <v>48</v>
      </c>
      <c r="B476" s="28" t="s">
        <v>123</v>
      </c>
      <c r="C476" s="7" t="s">
        <v>75</v>
      </c>
      <c r="D476" s="7" t="s">
        <v>117</v>
      </c>
      <c r="E476" s="37">
        <v>1920202590</v>
      </c>
      <c r="F476" s="7" t="s">
        <v>120</v>
      </c>
      <c r="G476" s="3">
        <v>1030.5</v>
      </c>
      <c r="H476" s="3">
        <v>1030.5</v>
      </c>
    </row>
    <row r="477" spans="1:8" ht="142.5" thickBot="1" x14ac:dyDescent="0.25">
      <c r="A477" s="172" t="s">
        <v>64</v>
      </c>
      <c r="B477" s="26" t="s">
        <v>123</v>
      </c>
      <c r="C477" s="8" t="s">
        <v>75</v>
      </c>
      <c r="D477" s="8" t="s">
        <v>117</v>
      </c>
      <c r="E477" s="4">
        <v>1920206590</v>
      </c>
      <c r="F477" s="2"/>
      <c r="G477" s="1">
        <f>SUM(G478:G480)</f>
        <v>57915</v>
      </c>
      <c r="H477" s="1">
        <f>SUM(H478:H480)</f>
        <v>57915</v>
      </c>
    </row>
    <row r="478" spans="1:8" ht="48" thickBot="1" x14ac:dyDescent="0.25">
      <c r="A478" s="5" t="s">
        <v>56</v>
      </c>
      <c r="B478" s="28" t="s">
        <v>123</v>
      </c>
      <c r="C478" s="7" t="s">
        <v>75</v>
      </c>
      <c r="D478" s="7" t="s">
        <v>117</v>
      </c>
      <c r="E478" s="3">
        <v>1920206590</v>
      </c>
      <c r="F478" s="3">
        <v>111</v>
      </c>
      <c r="G478" s="3">
        <v>43380</v>
      </c>
      <c r="H478" s="3">
        <v>43380</v>
      </c>
    </row>
    <row r="479" spans="1:8" ht="79.5" thickBot="1" x14ac:dyDescent="0.25">
      <c r="A479" s="39" t="s">
        <v>10</v>
      </c>
      <c r="B479" s="28" t="s">
        <v>123</v>
      </c>
      <c r="C479" s="7" t="s">
        <v>75</v>
      </c>
      <c r="D479" s="7" t="s">
        <v>117</v>
      </c>
      <c r="E479" s="3">
        <v>1920206590</v>
      </c>
      <c r="F479" s="3">
        <v>119</v>
      </c>
      <c r="G479" s="3">
        <v>13101</v>
      </c>
      <c r="H479" s="3">
        <v>13101</v>
      </c>
    </row>
    <row r="480" spans="1:8" ht="32.25" thickBot="1" x14ac:dyDescent="0.25">
      <c r="A480" s="39" t="s">
        <v>13</v>
      </c>
      <c r="B480" s="28" t="s">
        <v>123</v>
      </c>
      <c r="C480" s="7" t="s">
        <v>75</v>
      </c>
      <c r="D480" s="7" t="s">
        <v>117</v>
      </c>
      <c r="E480" s="3">
        <v>1920206590</v>
      </c>
      <c r="F480" s="3">
        <v>244</v>
      </c>
      <c r="G480" s="3">
        <v>1434</v>
      </c>
      <c r="H480" s="3">
        <v>1434</v>
      </c>
    </row>
    <row r="481" spans="1:8" ht="95.25" thickBot="1" x14ac:dyDescent="0.25">
      <c r="A481" s="340" t="s">
        <v>576</v>
      </c>
      <c r="B481" s="217" t="s">
        <v>123</v>
      </c>
      <c r="C481" s="190" t="s">
        <v>75</v>
      </c>
      <c r="D481" s="190" t="s">
        <v>117</v>
      </c>
      <c r="E481" s="200" t="s">
        <v>580</v>
      </c>
      <c r="F481" s="189"/>
      <c r="G481" s="189">
        <f>SUM(G482:G483)</f>
        <v>3258.884</v>
      </c>
      <c r="H481" s="189">
        <f>SUM(H482:H483)</f>
        <v>3258.884</v>
      </c>
    </row>
    <row r="482" spans="1:8" ht="48" thickBot="1" x14ac:dyDescent="0.25">
      <c r="A482" s="39" t="s">
        <v>230</v>
      </c>
      <c r="B482" s="28" t="s">
        <v>123</v>
      </c>
      <c r="C482" s="7" t="s">
        <v>75</v>
      </c>
      <c r="D482" s="7" t="s">
        <v>117</v>
      </c>
      <c r="E482" s="204" t="s">
        <v>580</v>
      </c>
      <c r="F482" s="3">
        <v>111</v>
      </c>
      <c r="G482" s="3">
        <v>2503</v>
      </c>
      <c r="H482" s="3">
        <v>2503</v>
      </c>
    </row>
    <row r="483" spans="1:8" ht="79.5" thickBot="1" x14ac:dyDescent="0.25">
      <c r="A483" s="39" t="s">
        <v>10</v>
      </c>
      <c r="B483" s="28" t="s">
        <v>123</v>
      </c>
      <c r="C483" s="7" t="s">
        <v>75</v>
      </c>
      <c r="D483" s="7" t="s">
        <v>117</v>
      </c>
      <c r="E483" s="204" t="s">
        <v>580</v>
      </c>
      <c r="F483" s="3">
        <v>119</v>
      </c>
      <c r="G483" s="3">
        <v>755.88400000000001</v>
      </c>
      <c r="H483" s="3">
        <v>755.88400000000001</v>
      </c>
    </row>
    <row r="484" spans="1:8" ht="63.75" thickBot="1" x14ac:dyDescent="0.3">
      <c r="A484" s="359" t="s">
        <v>613</v>
      </c>
      <c r="B484" s="217" t="s">
        <v>123</v>
      </c>
      <c r="C484" s="190" t="s">
        <v>75</v>
      </c>
      <c r="D484" s="190" t="s">
        <v>117</v>
      </c>
      <c r="E484" s="200" t="s">
        <v>624</v>
      </c>
      <c r="F484" s="189"/>
      <c r="G484" s="189">
        <f>SUM(G485:G486)</f>
        <v>398.88299999999998</v>
      </c>
      <c r="H484" s="189">
        <f>SUM(H485:H486)</f>
        <v>398.88299999999998</v>
      </c>
    </row>
    <row r="485" spans="1:8" ht="48" thickBot="1" x14ac:dyDescent="0.25">
      <c r="A485" s="39" t="s">
        <v>230</v>
      </c>
      <c r="B485" s="28" t="s">
        <v>123</v>
      </c>
      <c r="C485" s="7" t="s">
        <v>75</v>
      </c>
      <c r="D485" s="7" t="s">
        <v>117</v>
      </c>
      <c r="E485" s="204" t="s">
        <v>624</v>
      </c>
      <c r="F485" s="3">
        <v>111</v>
      </c>
      <c r="G485" s="3">
        <v>307</v>
      </c>
      <c r="H485" s="3">
        <v>307</v>
      </c>
    </row>
    <row r="486" spans="1:8" ht="79.5" thickBot="1" x14ac:dyDescent="0.25">
      <c r="A486" s="39" t="s">
        <v>10</v>
      </c>
      <c r="B486" s="28" t="s">
        <v>123</v>
      </c>
      <c r="C486" s="7" t="s">
        <v>75</v>
      </c>
      <c r="D486" s="7" t="s">
        <v>117</v>
      </c>
      <c r="E486" s="204" t="s">
        <v>580</v>
      </c>
      <c r="F486" s="3">
        <v>119</v>
      </c>
      <c r="G486" s="3">
        <v>91.882999999999996</v>
      </c>
      <c r="H486" s="3">
        <v>91.882999999999996</v>
      </c>
    </row>
    <row r="487" spans="1:8" ht="79.5" thickBot="1" x14ac:dyDescent="0.25">
      <c r="A487" s="178" t="s">
        <v>578</v>
      </c>
      <c r="B487" s="341" t="s">
        <v>123</v>
      </c>
      <c r="C487" s="341" t="s">
        <v>75</v>
      </c>
      <c r="D487" s="341" t="s">
        <v>117</v>
      </c>
      <c r="E487" s="200" t="s">
        <v>579</v>
      </c>
      <c r="F487" s="342"/>
      <c r="G487" s="342">
        <v>6258.81</v>
      </c>
      <c r="H487" s="342">
        <v>6404.2020000000002</v>
      </c>
    </row>
    <row r="488" spans="1:8" ht="32.25" thickBot="1" x14ac:dyDescent="0.25">
      <c r="A488" s="39" t="s">
        <v>13</v>
      </c>
      <c r="B488" s="28" t="s">
        <v>123</v>
      </c>
      <c r="C488" s="7" t="s">
        <v>75</v>
      </c>
      <c r="D488" s="7" t="s">
        <v>117</v>
      </c>
      <c r="E488" s="204" t="s">
        <v>579</v>
      </c>
      <c r="F488" s="3">
        <v>244</v>
      </c>
      <c r="G488" s="343">
        <v>6258.81</v>
      </c>
      <c r="H488" s="343">
        <v>6404.2020000000002</v>
      </c>
    </row>
    <row r="489" spans="1:8" ht="16.5" thickBot="1" x14ac:dyDescent="0.25">
      <c r="A489" s="148" t="s">
        <v>124</v>
      </c>
      <c r="B489" s="146" t="s">
        <v>125</v>
      </c>
      <c r="C489" s="146" t="s">
        <v>75</v>
      </c>
      <c r="D489" s="146" t="s">
        <v>117</v>
      </c>
      <c r="E489" s="146"/>
      <c r="F489" s="146"/>
      <c r="G489" s="310">
        <f>SUM(G507+G497+G490+G501+G504)</f>
        <v>43718.744999999988</v>
      </c>
      <c r="H489" s="310">
        <f>SUM(H507+H497+H490+H501+H504)</f>
        <v>43785.547999999988</v>
      </c>
    </row>
    <row r="490" spans="1:8" ht="16.5" thickBot="1" x14ac:dyDescent="0.25">
      <c r="A490" s="31"/>
      <c r="B490" s="26" t="s">
        <v>125</v>
      </c>
      <c r="C490" s="15" t="s">
        <v>75</v>
      </c>
      <c r="D490" s="15" t="s">
        <v>117</v>
      </c>
      <c r="E490" s="32">
        <v>1920202590</v>
      </c>
      <c r="F490" s="27"/>
      <c r="G490" s="303">
        <f>SUM(G491:G496)</f>
        <v>2550.9499999999998</v>
      </c>
      <c r="H490" s="303">
        <f>SUM(H491:H496)</f>
        <v>2550.9499999999998</v>
      </c>
    </row>
    <row r="491" spans="1:8" ht="48" thickBot="1" x14ac:dyDescent="0.25">
      <c r="A491" s="55" t="s">
        <v>30</v>
      </c>
      <c r="B491" s="28" t="s">
        <v>125</v>
      </c>
      <c r="C491" s="7" t="s">
        <v>75</v>
      </c>
      <c r="D491" s="7" t="s">
        <v>117</v>
      </c>
      <c r="E491" s="37">
        <v>1920202590</v>
      </c>
      <c r="F491" s="28" t="s">
        <v>80</v>
      </c>
      <c r="G491" s="149">
        <v>800</v>
      </c>
      <c r="H491" s="149">
        <v>800</v>
      </c>
    </row>
    <row r="492" spans="1:8" ht="79.5" thickBot="1" x14ac:dyDescent="0.25">
      <c r="A492" s="39" t="s">
        <v>10</v>
      </c>
      <c r="B492" s="28" t="s">
        <v>125</v>
      </c>
      <c r="C492" s="7" t="s">
        <v>75</v>
      </c>
      <c r="D492" s="7" t="s">
        <v>117</v>
      </c>
      <c r="E492" s="37">
        <v>1920202590</v>
      </c>
      <c r="F492" s="28" t="s">
        <v>528</v>
      </c>
      <c r="G492" s="149">
        <v>240</v>
      </c>
      <c r="H492" s="149">
        <v>240</v>
      </c>
    </row>
    <row r="493" spans="1:8" ht="32.25" thickBot="1" x14ac:dyDescent="0.25">
      <c r="A493" s="39" t="s">
        <v>13</v>
      </c>
      <c r="B493" s="28" t="s">
        <v>125</v>
      </c>
      <c r="C493" s="7" t="s">
        <v>75</v>
      </c>
      <c r="D493" s="7" t="s">
        <v>117</v>
      </c>
      <c r="E493" s="37">
        <v>1920202590</v>
      </c>
      <c r="F493" s="7" t="s">
        <v>121</v>
      </c>
      <c r="G493" s="3">
        <v>182</v>
      </c>
      <c r="H493" s="3">
        <v>182</v>
      </c>
    </row>
    <row r="494" spans="1:8" ht="16.5" thickBot="1" x14ac:dyDescent="0.25">
      <c r="A494" s="39" t="s">
        <v>562</v>
      </c>
      <c r="B494" s="28" t="s">
        <v>125</v>
      </c>
      <c r="C494" s="7" t="s">
        <v>75</v>
      </c>
      <c r="D494" s="7" t="s">
        <v>117</v>
      </c>
      <c r="E494" s="37">
        <v>1920202590</v>
      </c>
      <c r="F494" s="7" t="s">
        <v>547</v>
      </c>
      <c r="G494" s="3">
        <v>683</v>
      </c>
      <c r="H494" s="3">
        <v>683</v>
      </c>
    </row>
    <row r="495" spans="1:8" ht="48" thickBot="1" x14ac:dyDescent="0.25">
      <c r="A495" s="174" t="s">
        <v>542</v>
      </c>
      <c r="B495" s="217" t="s">
        <v>125</v>
      </c>
      <c r="C495" s="190" t="s">
        <v>75</v>
      </c>
      <c r="D495" s="190" t="s">
        <v>117</v>
      </c>
      <c r="E495" s="311" t="s">
        <v>670</v>
      </c>
      <c r="F495" s="190" t="s">
        <v>543</v>
      </c>
      <c r="G495" s="189">
        <v>494.95</v>
      </c>
      <c r="H495" s="189">
        <v>494.95</v>
      </c>
    </row>
    <row r="496" spans="1:8" ht="32.25" thickBot="1" x14ac:dyDescent="0.25">
      <c r="A496" s="275" t="s">
        <v>48</v>
      </c>
      <c r="B496" s="28" t="s">
        <v>125</v>
      </c>
      <c r="C496" s="7" t="s">
        <v>75</v>
      </c>
      <c r="D496" s="7" t="s">
        <v>117</v>
      </c>
      <c r="E496" s="37">
        <v>1920202590</v>
      </c>
      <c r="F496" s="7" t="s">
        <v>120</v>
      </c>
      <c r="G496" s="3">
        <v>151</v>
      </c>
      <c r="H496" s="3">
        <v>151</v>
      </c>
    </row>
    <row r="497" spans="1:8" ht="142.5" thickBot="1" x14ac:dyDescent="0.25">
      <c r="A497" s="172" t="s">
        <v>64</v>
      </c>
      <c r="B497" s="26" t="s">
        <v>125</v>
      </c>
      <c r="C497" s="8" t="s">
        <v>75</v>
      </c>
      <c r="D497" s="8" t="s">
        <v>117</v>
      </c>
      <c r="E497" s="4">
        <v>1920206590</v>
      </c>
      <c r="F497" s="2"/>
      <c r="G497" s="1">
        <f>SUM(G498:G500)</f>
        <v>36218</v>
      </c>
      <c r="H497" s="1">
        <f>SUM(H498:H500)</f>
        <v>36218</v>
      </c>
    </row>
    <row r="498" spans="1:8" ht="48" thickBot="1" x14ac:dyDescent="0.25">
      <c r="A498" s="5" t="s">
        <v>56</v>
      </c>
      <c r="B498" s="28" t="s">
        <v>125</v>
      </c>
      <c r="C498" s="7" t="s">
        <v>75</v>
      </c>
      <c r="D498" s="7" t="s">
        <v>117</v>
      </c>
      <c r="E498" s="3">
        <v>1920206590</v>
      </c>
      <c r="F498" s="3">
        <v>111</v>
      </c>
      <c r="G498" s="3">
        <v>27264</v>
      </c>
      <c r="H498" s="3">
        <v>27264</v>
      </c>
    </row>
    <row r="499" spans="1:8" ht="79.5" thickBot="1" x14ac:dyDescent="0.25">
      <c r="A499" s="39" t="s">
        <v>10</v>
      </c>
      <c r="B499" s="28" t="s">
        <v>125</v>
      </c>
      <c r="C499" s="7" t="s">
        <v>75</v>
      </c>
      <c r="D499" s="7" t="s">
        <v>117</v>
      </c>
      <c r="E499" s="3">
        <v>1920206590</v>
      </c>
      <c r="F499" s="3">
        <v>119</v>
      </c>
      <c r="G499" s="3">
        <v>8234</v>
      </c>
      <c r="H499" s="3">
        <v>8234</v>
      </c>
    </row>
    <row r="500" spans="1:8" ht="32.25" thickBot="1" x14ac:dyDescent="0.25">
      <c r="A500" s="39" t="s">
        <v>13</v>
      </c>
      <c r="B500" s="28" t="s">
        <v>125</v>
      </c>
      <c r="C500" s="7" t="s">
        <v>75</v>
      </c>
      <c r="D500" s="7" t="s">
        <v>117</v>
      </c>
      <c r="E500" s="3">
        <v>1920206590</v>
      </c>
      <c r="F500" s="3">
        <v>244</v>
      </c>
      <c r="G500" s="3">
        <v>720</v>
      </c>
      <c r="H500" s="3">
        <v>720</v>
      </c>
    </row>
    <row r="501" spans="1:8" ht="95.25" thickBot="1" x14ac:dyDescent="0.25">
      <c r="A501" s="340" t="s">
        <v>576</v>
      </c>
      <c r="B501" s="217" t="s">
        <v>125</v>
      </c>
      <c r="C501" s="190" t="s">
        <v>75</v>
      </c>
      <c r="D501" s="190" t="s">
        <v>117</v>
      </c>
      <c r="E501" s="200" t="s">
        <v>580</v>
      </c>
      <c r="F501" s="189"/>
      <c r="G501" s="189">
        <f>SUM(G502:G503)</f>
        <v>1874.88</v>
      </c>
      <c r="H501" s="189">
        <f>SUM(H502:H503)</f>
        <v>1874.88</v>
      </c>
    </row>
    <row r="502" spans="1:8" ht="48" thickBot="1" x14ac:dyDescent="0.25">
      <c r="A502" s="39" t="s">
        <v>230</v>
      </c>
      <c r="B502" s="28" t="s">
        <v>125</v>
      </c>
      <c r="C502" s="7" t="s">
        <v>75</v>
      </c>
      <c r="D502" s="7" t="s">
        <v>117</v>
      </c>
      <c r="E502" s="204" t="s">
        <v>580</v>
      </c>
      <c r="F502" s="3">
        <v>111</v>
      </c>
      <c r="G502" s="3">
        <v>1440</v>
      </c>
      <c r="H502" s="3">
        <v>1440</v>
      </c>
    </row>
    <row r="503" spans="1:8" ht="79.5" thickBot="1" x14ac:dyDescent="0.25">
      <c r="A503" s="39" t="s">
        <v>10</v>
      </c>
      <c r="B503" s="28" t="s">
        <v>125</v>
      </c>
      <c r="C503" s="7" t="s">
        <v>75</v>
      </c>
      <c r="D503" s="7" t="s">
        <v>117</v>
      </c>
      <c r="E503" s="204" t="s">
        <v>580</v>
      </c>
      <c r="F503" s="3">
        <v>119</v>
      </c>
      <c r="G503" s="3">
        <v>434.88</v>
      </c>
      <c r="H503" s="3">
        <v>434.88</v>
      </c>
    </row>
    <row r="504" spans="1:8" ht="63.75" thickBot="1" x14ac:dyDescent="0.3">
      <c r="A504" s="359" t="s">
        <v>613</v>
      </c>
      <c r="B504" s="217" t="s">
        <v>125</v>
      </c>
      <c r="C504" s="190" t="s">
        <v>75</v>
      </c>
      <c r="D504" s="190" t="s">
        <v>117</v>
      </c>
      <c r="E504" s="200" t="s">
        <v>624</v>
      </c>
      <c r="F504" s="189"/>
      <c r="G504" s="189">
        <f>SUM(G505:G506)</f>
        <v>199.2</v>
      </c>
      <c r="H504" s="189">
        <f>SUM(H505:H506)</f>
        <v>199.2</v>
      </c>
    </row>
    <row r="505" spans="1:8" ht="48" thickBot="1" x14ac:dyDescent="0.25">
      <c r="A505" s="39" t="s">
        <v>230</v>
      </c>
      <c r="B505" s="28" t="s">
        <v>125</v>
      </c>
      <c r="C505" s="7" t="s">
        <v>75</v>
      </c>
      <c r="D505" s="7" t="s">
        <v>117</v>
      </c>
      <c r="E505" s="204" t="s">
        <v>624</v>
      </c>
      <c r="F505" s="3">
        <v>111</v>
      </c>
      <c r="G505" s="3">
        <v>153</v>
      </c>
      <c r="H505" s="3">
        <v>153</v>
      </c>
    </row>
    <row r="506" spans="1:8" ht="79.5" thickBot="1" x14ac:dyDescent="0.25">
      <c r="A506" s="39" t="s">
        <v>10</v>
      </c>
      <c r="B506" s="28" t="s">
        <v>125</v>
      </c>
      <c r="C506" s="7" t="s">
        <v>75</v>
      </c>
      <c r="D506" s="7" t="s">
        <v>117</v>
      </c>
      <c r="E506" s="204" t="s">
        <v>580</v>
      </c>
      <c r="F506" s="3">
        <v>119</v>
      </c>
      <c r="G506" s="3">
        <v>46.2</v>
      </c>
      <c r="H506" s="3">
        <v>46.2</v>
      </c>
    </row>
    <row r="507" spans="1:8" ht="79.5" thickBot="1" x14ac:dyDescent="0.25">
      <c r="A507" s="178" t="s">
        <v>578</v>
      </c>
      <c r="B507" s="341" t="s">
        <v>125</v>
      </c>
      <c r="C507" s="341" t="s">
        <v>75</v>
      </c>
      <c r="D507" s="341" t="s">
        <v>117</v>
      </c>
      <c r="E507" s="200" t="s">
        <v>579</v>
      </c>
      <c r="F507" s="342"/>
      <c r="G507" s="342">
        <v>2875.7150000000001</v>
      </c>
      <c r="H507" s="342">
        <v>2942.518</v>
      </c>
    </row>
    <row r="508" spans="1:8" ht="32.25" thickBot="1" x14ac:dyDescent="0.25">
      <c r="A508" s="39" t="s">
        <v>13</v>
      </c>
      <c r="B508" s="28" t="s">
        <v>125</v>
      </c>
      <c r="C508" s="7" t="s">
        <v>75</v>
      </c>
      <c r="D508" s="7" t="s">
        <v>117</v>
      </c>
      <c r="E508" s="204" t="s">
        <v>579</v>
      </c>
      <c r="F508" s="3">
        <v>244</v>
      </c>
      <c r="G508" s="343">
        <v>2875.7150000000001</v>
      </c>
      <c r="H508" s="343">
        <v>2942.518</v>
      </c>
    </row>
    <row r="509" spans="1:8" ht="16.5" thickBot="1" x14ac:dyDescent="0.25">
      <c r="A509" s="148" t="s">
        <v>126</v>
      </c>
      <c r="B509" s="146" t="s">
        <v>127</v>
      </c>
      <c r="C509" s="146" t="s">
        <v>75</v>
      </c>
      <c r="D509" s="146" t="s">
        <v>117</v>
      </c>
      <c r="E509" s="146"/>
      <c r="F509" s="146"/>
      <c r="G509" s="147">
        <f>SUM(G523+G516+G510+G520)</f>
        <v>14886.473</v>
      </c>
      <c r="H509" s="147">
        <f>SUM(H523+H516+H510+H520)</f>
        <v>14898.485999999999</v>
      </c>
    </row>
    <row r="510" spans="1:8" ht="16.5" thickBot="1" x14ac:dyDescent="0.25">
      <c r="A510" s="31"/>
      <c r="B510" s="26" t="s">
        <v>127</v>
      </c>
      <c r="C510" s="15" t="s">
        <v>75</v>
      </c>
      <c r="D510" s="15" t="s">
        <v>117</v>
      </c>
      <c r="E510" s="32">
        <v>1920202590</v>
      </c>
      <c r="F510" s="27"/>
      <c r="G510" s="53">
        <f>SUM(G511:G515)</f>
        <v>827</v>
      </c>
      <c r="H510" s="53">
        <f>SUM(H511:H515)</f>
        <v>827</v>
      </c>
    </row>
    <row r="511" spans="1:8" ht="48" thickBot="1" x14ac:dyDescent="0.25">
      <c r="A511" s="55" t="s">
        <v>30</v>
      </c>
      <c r="B511" s="28" t="s">
        <v>127</v>
      </c>
      <c r="C511" s="7" t="s">
        <v>75</v>
      </c>
      <c r="D511" s="7" t="s">
        <v>117</v>
      </c>
      <c r="E511" s="37">
        <v>1920202590</v>
      </c>
      <c r="F511" s="28" t="s">
        <v>80</v>
      </c>
      <c r="G511" s="149">
        <v>350</v>
      </c>
      <c r="H511" s="149">
        <v>350</v>
      </c>
    </row>
    <row r="512" spans="1:8" ht="79.5" thickBot="1" x14ac:dyDescent="0.25">
      <c r="A512" s="39" t="s">
        <v>10</v>
      </c>
      <c r="B512" s="28" t="s">
        <v>127</v>
      </c>
      <c r="C512" s="7" t="s">
        <v>75</v>
      </c>
      <c r="D512" s="7" t="s">
        <v>117</v>
      </c>
      <c r="E512" s="37">
        <v>1920202590</v>
      </c>
      <c r="F512" s="7" t="s">
        <v>528</v>
      </c>
      <c r="G512" s="149">
        <v>106</v>
      </c>
      <c r="H512" s="149">
        <v>106</v>
      </c>
    </row>
    <row r="513" spans="1:8" ht="32.25" thickBot="1" x14ac:dyDescent="0.25">
      <c r="A513" s="39" t="s">
        <v>13</v>
      </c>
      <c r="B513" s="28" t="s">
        <v>127</v>
      </c>
      <c r="C513" s="7" t="s">
        <v>75</v>
      </c>
      <c r="D513" s="7" t="s">
        <v>117</v>
      </c>
      <c r="E513" s="37">
        <v>1920202590</v>
      </c>
      <c r="F513" s="7" t="s">
        <v>121</v>
      </c>
      <c r="G513" s="3">
        <v>63</v>
      </c>
      <c r="H513" s="3">
        <v>63</v>
      </c>
    </row>
    <row r="514" spans="1:8" ht="16.5" thickBot="1" x14ac:dyDescent="0.25">
      <c r="A514" s="39" t="s">
        <v>562</v>
      </c>
      <c r="B514" s="28" t="s">
        <v>127</v>
      </c>
      <c r="C514" s="7" t="s">
        <v>75</v>
      </c>
      <c r="D514" s="7" t="s">
        <v>117</v>
      </c>
      <c r="E514" s="37">
        <v>1920202590</v>
      </c>
      <c r="F514" s="7" t="s">
        <v>547</v>
      </c>
      <c r="G514" s="3">
        <v>195</v>
      </c>
      <c r="H514" s="3">
        <v>195</v>
      </c>
    </row>
    <row r="515" spans="1:8" ht="32.25" thickBot="1" x14ac:dyDescent="0.25">
      <c r="A515" s="275" t="s">
        <v>48</v>
      </c>
      <c r="B515" s="28" t="s">
        <v>127</v>
      </c>
      <c r="C515" s="7" t="s">
        <v>75</v>
      </c>
      <c r="D515" s="7" t="s">
        <v>117</v>
      </c>
      <c r="E515" s="37">
        <v>1920202590</v>
      </c>
      <c r="F515" s="7" t="s">
        <v>120</v>
      </c>
      <c r="G515" s="3">
        <v>113</v>
      </c>
      <c r="H515" s="3">
        <v>113</v>
      </c>
    </row>
    <row r="516" spans="1:8" ht="142.5" thickBot="1" x14ac:dyDescent="0.25">
      <c r="A516" s="172" t="s">
        <v>64</v>
      </c>
      <c r="B516" s="26" t="s">
        <v>127</v>
      </c>
      <c r="C516" s="8" t="s">
        <v>75</v>
      </c>
      <c r="D516" s="8" t="s">
        <v>117</v>
      </c>
      <c r="E516" s="4">
        <v>1920206590</v>
      </c>
      <c r="F516" s="2"/>
      <c r="G516" s="1">
        <f>SUM(G517:G519)</f>
        <v>12683</v>
      </c>
      <c r="H516" s="1">
        <f>SUM(H517:H519)</f>
        <v>12683</v>
      </c>
    </row>
    <row r="517" spans="1:8" ht="48" thickBot="1" x14ac:dyDescent="0.25">
      <c r="A517" s="5" t="s">
        <v>56</v>
      </c>
      <c r="B517" s="28" t="s">
        <v>127</v>
      </c>
      <c r="C517" s="7" t="s">
        <v>75</v>
      </c>
      <c r="D517" s="7" t="s">
        <v>117</v>
      </c>
      <c r="E517" s="3">
        <v>1920206590</v>
      </c>
      <c r="F517" s="3">
        <v>111</v>
      </c>
      <c r="G517" s="3">
        <v>9660</v>
      </c>
      <c r="H517" s="3">
        <v>9660</v>
      </c>
    </row>
    <row r="518" spans="1:8" ht="79.5" thickBot="1" x14ac:dyDescent="0.25">
      <c r="A518" s="39" t="s">
        <v>10</v>
      </c>
      <c r="B518" s="28" t="s">
        <v>127</v>
      </c>
      <c r="C518" s="7" t="s">
        <v>75</v>
      </c>
      <c r="D518" s="7" t="s">
        <v>117</v>
      </c>
      <c r="E518" s="3">
        <v>1920206590</v>
      </c>
      <c r="F518" s="3">
        <v>119</v>
      </c>
      <c r="G518" s="3">
        <v>2917</v>
      </c>
      <c r="H518" s="3">
        <v>2917</v>
      </c>
    </row>
    <row r="519" spans="1:8" ht="32.25" thickBot="1" x14ac:dyDescent="0.25">
      <c r="A519" s="39" t="s">
        <v>13</v>
      </c>
      <c r="B519" s="28" t="s">
        <v>127</v>
      </c>
      <c r="C519" s="7" t="s">
        <v>75</v>
      </c>
      <c r="D519" s="7" t="s">
        <v>117</v>
      </c>
      <c r="E519" s="3">
        <v>1920206590</v>
      </c>
      <c r="F519" s="3">
        <v>244</v>
      </c>
      <c r="G519" s="3">
        <v>106</v>
      </c>
      <c r="H519" s="3">
        <v>106</v>
      </c>
    </row>
    <row r="520" spans="1:8" ht="95.25" thickBot="1" x14ac:dyDescent="0.25">
      <c r="A520" s="340" t="s">
        <v>576</v>
      </c>
      <c r="B520" s="217" t="s">
        <v>127</v>
      </c>
      <c r="C520" s="190" t="s">
        <v>75</v>
      </c>
      <c r="D520" s="190" t="s">
        <v>117</v>
      </c>
      <c r="E520" s="200" t="s">
        <v>580</v>
      </c>
      <c r="F520" s="189"/>
      <c r="G520" s="189">
        <f>SUM(G521:G522)</f>
        <v>859.31999999999994</v>
      </c>
      <c r="H520" s="189">
        <f>SUM(H521:H522)</f>
        <v>859.31999999999994</v>
      </c>
    </row>
    <row r="521" spans="1:8" ht="48" thickBot="1" x14ac:dyDescent="0.25">
      <c r="A521" s="39" t="s">
        <v>230</v>
      </c>
      <c r="B521" s="28" t="s">
        <v>127</v>
      </c>
      <c r="C521" s="7" t="s">
        <v>75</v>
      </c>
      <c r="D521" s="7" t="s">
        <v>117</v>
      </c>
      <c r="E521" s="204" t="s">
        <v>580</v>
      </c>
      <c r="F521" s="3">
        <v>111</v>
      </c>
      <c r="G521" s="3">
        <v>660</v>
      </c>
      <c r="H521" s="3">
        <v>660</v>
      </c>
    </row>
    <row r="522" spans="1:8" ht="79.5" thickBot="1" x14ac:dyDescent="0.25">
      <c r="A522" s="39" t="s">
        <v>10</v>
      </c>
      <c r="B522" s="28" t="s">
        <v>127</v>
      </c>
      <c r="C522" s="7" t="s">
        <v>75</v>
      </c>
      <c r="D522" s="7" t="s">
        <v>117</v>
      </c>
      <c r="E522" s="204" t="s">
        <v>580</v>
      </c>
      <c r="F522" s="3">
        <v>119</v>
      </c>
      <c r="G522" s="3">
        <v>199.32</v>
      </c>
      <c r="H522" s="3">
        <v>199.32</v>
      </c>
    </row>
    <row r="523" spans="1:8" ht="79.5" thickBot="1" x14ac:dyDescent="0.25">
      <c r="A523" s="178" t="s">
        <v>578</v>
      </c>
      <c r="B523" s="341" t="s">
        <v>127</v>
      </c>
      <c r="C523" s="341" t="s">
        <v>75</v>
      </c>
      <c r="D523" s="341" t="s">
        <v>117</v>
      </c>
      <c r="E523" s="200" t="s">
        <v>579</v>
      </c>
      <c r="F523" s="342"/>
      <c r="G523" s="342">
        <v>517.15300000000002</v>
      </c>
      <c r="H523" s="342">
        <v>529.16600000000005</v>
      </c>
    </row>
    <row r="524" spans="1:8" ht="32.25" thickBot="1" x14ac:dyDescent="0.25">
      <c r="A524" s="39" t="s">
        <v>13</v>
      </c>
      <c r="B524" s="28" t="s">
        <v>127</v>
      </c>
      <c r="C524" s="7" t="s">
        <v>75</v>
      </c>
      <c r="D524" s="7" t="s">
        <v>117</v>
      </c>
      <c r="E524" s="204" t="s">
        <v>579</v>
      </c>
      <c r="F524" s="3">
        <v>244</v>
      </c>
      <c r="G524" s="343">
        <v>517.15300000000002</v>
      </c>
      <c r="H524" s="343">
        <v>529.16600000000005</v>
      </c>
    </row>
    <row r="525" spans="1:8" ht="32.25" thickBot="1" x14ac:dyDescent="0.25">
      <c r="A525" s="148" t="s">
        <v>128</v>
      </c>
      <c r="B525" s="146" t="s">
        <v>129</v>
      </c>
      <c r="C525" s="146" t="s">
        <v>75</v>
      </c>
      <c r="D525" s="146" t="s">
        <v>117</v>
      </c>
      <c r="E525" s="146"/>
      <c r="F525" s="146"/>
      <c r="G525" s="147">
        <f>SUM(G539+G532+G526+G536)</f>
        <v>16278.675999999999</v>
      </c>
      <c r="H525" s="147">
        <f>SUM(H539+H532+H526+H536)</f>
        <v>16288.975</v>
      </c>
    </row>
    <row r="526" spans="1:8" ht="16.5" thickBot="1" x14ac:dyDescent="0.25">
      <c r="A526" s="31"/>
      <c r="B526" s="26" t="s">
        <v>129</v>
      </c>
      <c r="C526" s="15" t="s">
        <v>75</v>
      </c>
      <c r="D526" s="15" t="s">
        <v>117</v>
      </c>
      <c r="E526" s="32">
        <v>1920202590</v>
      </c>
      <c r="F526" s="27"/>
      <c r="G526" s="53">
        <f>SUM(G527:G531)</f>
        <v>1354</v>
      </c>
      <c r="H526" s="53">
        <f>SUM(H527:H531)</f>
        <v>1354</v>
      </c>
    </row>
    <row r="527" spans="1:8" ht="48" thickBot="1" x14ac:dyDescent="0.25">
      <c r="A527" s="55" t="s">
        <v>30</v>
      </c>
      <c r="B527" s="28" t="s">
        <v>129</v>
      </c>
      <c r="C527" s="7" t="s">
        <v>75</v>
      </c>
      <c r="D527" s="7" t="s">
        <v>117</v>
      </c>
      <c r="E527" s="37">
        <v>1920202590</v>
      </c>
      <c r="F527" s="28" t="s">
        <v>80</v>
      </c>
      <c r="G527" s="149">
        <v>350</v>
      </c>
      <c r="H527" s="149">
        <v>350</v>
      </c>
    </row>
    <row r="528" spans="1:8" ht="79.5" thickBot="1" x14ac:dyDescent="0.25">
      <c r="A528" s="39" t="s">
        <v>10</v>
      </c>
      <c r="B528" s="28" t="s">
        <v>129</v>
      </c>
      <c r="C528" s="7" t="s">
        <v>75</v>
      </c>
      <c r="D528" s="7" t="s">
        <v>117</v>
      </c>
      <c r="E528" s="37">
        <v>1920202590</v>
      </c>
      <c r="F528" s="28" t="s">
        <v>528</v>
      </c>
      <c r="G528" s="149">
        <v>106</v>
      </c>
      <c r="H528" s="149">
        <v>106</v>
      </c>
    </row>
    <row r="529" spans="1:8" ht="32.25" thickBot="1" x14ac:dyDescent="0.25">
      <c r="A529" s="39" t="s">
        <v>13</v>
      </c>
      <c r="B529" s="28" t="s">
        <v>129</v>
      </c>
      <c r="C529" s="7" t="s">
        <v>75</v>
      </c>
      <c r="D529" s="7" t="s">
        <v>117</v>
      </c>
      <c r="E529" s="37">
        <v>1920202590</v>
      </c>
      <c r="F529" s="7" t="s">
        <v>121</v>
      </c>
      <c r="G529" s="3">
        <v>247</v>
      </c>
      <c r="H529" s="3">
        <v>247</v>
      </c>
    </row>
    <row r="530" spans="1:8" ht="16.5" thickBot="1" x14ac:dyDescent="0.25">
      <c r="A530" s="39" t="s">
        <v>562</v>
      </c>
      <c r="B530" s="28" t="s">
        <v>129</v>
      </c>
      <c r="C530" s="7" t="s">
        <v>75</v>
      </c>
      <c r="D530" s="7" t="s">
        <v>117</v>
      </c>
      <c r="E530" s="37">
        <v>1920202590</v>
      </c>
      <c r="F530" s="7" t="s">
        <v>547</v>
      </c>
      <c r="G530" s="3">
        <v>487</v>
      </c>
      <c r="H530" s="3">
        <v>487</v>
      </c>
    </row>
    <row r="531" spans="1:8" ht="32.25" thickBot="1" x14ac:dyDescent="0.25">
      <c r="A531" s="275" t="s">
        <v>48</v>
      </c>
      <c r="B531" s="28" t="s">
        <v>129</v>
      </c>
      <c r="C531" s="7" t="s">
        <v>75</v>
      </c>
      <c r="D531" s="7" t="s">
        <v>117</v>
      </c>
      <c r="E531" s="37">
        <v>1920202590</v>
      </c>
      <c r="F531" s="7" t="s">
        <v>120</v>
      </c>
      <c r="G531" s="3">
        <v>164</v>
      </c>
      <c r="H531" s="3">
        <v>164</v>
      </c>
    </row>
    <row r="532" spans="1:8" ht="142.5" thickBot="1" x14ac:dyDescent="0.25">
      <c r="A532" s="172" t="s">
        <v>64</v>
      </c>
      <c r="B532" s="26" t="s">
        <v>129</v>
      </c>
      <c r="C532" s="8" t="s">
        <v>75</v>
      </c>
      <c r="D532" s="8" t="s">
        <v>117</v>
      </c>
      <c r="E532" s="4">
        <v>1920206590</v>
      </c>
      <c r="F532" s="2"/>
      <c r="G532" s="1">
        <f>SUM(G533:G535)</f>
        <v>13622</v>
      </c>
      <c r="H532" s="1">
        <f>SUM(H533:H535)</f>
        <v>13622</v>
      </c>
    </row>
    <row r="533" spans="1:8" ht="48" thickBot="1" x14ac:dyDescent="0.25">
      <c r="A533" s="5" t="s">
        <v>56</v>
      </c>
      <c r="B533" s="28" t="s">
        <v>129</v>
      </c>
      <c r="C533" s="7" t="s">
        <v>75</v>
      </c>
      <c r="D533" s="7" t="s">
        <v>117</v>
      </c>
      <c r="E533" s="3">
        <v>1920206590</v>
      </c>
      <c r="F533" s="3">
        <v>111</v>
      </c>
      <c r="G533" s="3">
        <v>10392</v>
      </c>
      <c r="H533" s="3">
        <v>10392</v>
      </c>
    </row>
    <row r="534" spans="1:8" ht="79.5" thickBot="1" x14ac:dyDescent="0.25">
      <c r="A534" s="39" t="s">
        <v>10</v>
      </c>
      <c r="B534" s="28" t="s">
        <v>129</v>
      </c>
      <c r="C534" s="7" t="s">
        <v>75</v>
      </c>
      <c r="D534" s="7" t="s">
        <v>117</v>
      </c>
      <c r="E534" s="3">
        <v>1920206590</v>
      </c>
      <c r="F534" s="3">
        <v>119</v>
      </c>
      <c r="G534" s="3">
        <v>3138</v>
      </c>
      <c r="H534" s="3">
        <v>3138</v>
      </c>
    </row>
    <row r="535" spans="1:8" ht="32.25" thickBot="1" x14ac:dyDescent="0.25">
      <c r="A535" s="39" t="s">
        <v>13</v>
      </c>
      <c r="B535" s="28" t="s">
        <v>129</v>
      </c>
      <c r="C535" s="7" t="s">
        <v>75</v>
      </c>
      <c r="D535" s="7" t="s">
        <v>117</v>
      </c>
      <c r="E535" s="3">
        <v>1920206590</v>
      </c>
      <c r="F535" s="3">
        <v>244</v>
      </c>
      <c r="G535" s="3">
        <v>92</v>
      </c>
      <c r="H535" s="3">
        <v>92</v>
      </c>
    </row>
    <row r="536" spans="1:8" ht="95.25" thickBot="1" x14ac:dyDescent="0.25">
      <c r="A536" s="340" t="s">
        <v>576</v>
      </c>
      <c r="B536" s="217" t="s">
        <v>129</v>
      </c>
      <c r="C536" s="190" t="s">
        <v>75</v>
      </c>
      <c r="D536" s="190" t="s">
        <v>117</v>
      </c>
      <c r="E536" s="200" t="s">
        <v>580</v>
      </c>
      <c r="F536" s="189"/>
      <c r="G536" s="189">
        <f>SUM(G537:G538)</f>
        <v>859.31999999999994</v>
      </c>
      <c r="H536" s="189">
        <f>SUM(H537:H538)</f>
        <v>859.31999999999994</v>
      </c>
    </row>
    <row r="537" spans="1:8" ht="48" thickBot="1" x14ac:dyDescent="0.25">
      <c r="A537" s="39" t="s">
        <v>230</v>
      </c>
      <c r="B537" s="28" t="s">
        <v>129</v>
      </c>
      <c r="C537" s="7" t="s">
        <v>75</v>
      </c>
      <c r="D537" s="7" t="s">
        <v>117</v>
      </c>
      <c r="E537" s="204" t="s">
        <v>580</v>
      </c>
      <c r="F537" s="3">
        <v>111</v>
      </c>
      <c r="G537" s="3">
        <v>660</v>
      </c>
      <c r="H537" s="3">
        <v>660</v>
      </c>
    </row>
    <row r="538" spans="1:8" ht="79.5" thickBot="1" x14ac:dyDescent="0.25">
      <c r="A538" s="39" t="s">
        <v>10</v>
      </c>
      <c r="B538" s="28" t="s">
        <v>129</v>
      </c>
      <c r="C538" s="7" t="s">
        <v>75</v>
      </c>
      <c r="D538" s="7" t="s">
        <v>117</v>
      </c>
      <c r="E538" s="204" t="s">
        <v>580</v>
      </c>
      <c r="F538" s="3">
        <v>119</v>
      </c>
      <c r="G538" s="3">
        <v>199.32</v>
      </c>
      <c r="H538" s="3">
        <v>199.32</v>
      </c>
    </row>
    <row r="539" spans="1:8" ht="79.5" thickBot="1" x14ac:dyDescent="0.25">
      <c r="A539" s="178" t="s">
        <v>578</v>
      </c>
      <c r="B539" s="341" t="s">
        <v>129</v>
      </c>
      <c r="C539" s="341" t="s">
        <v>75</v>
      </c>
      <c r="D539" s="341" t="s">
        <v>117</v>
      </c>
      <c r="E539" s="200" t="s">
        <v>579</v>
      </c>
      <c r="F539" s="342"/>
      <c r="G539" s="342">
        <v>443.35599999999999</v>
      </c>
      <c r="H539" s="342">
        <v>453.65499999999997</v>
      </c>
    </row>
    <row r="540" spans="1:8" ht="32.25" thickBot="1" x14ac:dyDescent="0.25">
      <c r="A540" s="39" t="s">
        <v>13</v>
      </c>
      <c r="B540" s="28" t="s">
        <v>129</v>
      </c>
      <c r="C540" s="7" t="s">
        <v>75</v>
      </c>
      <c r="D540" s="7" t="s">
        <v>117</v>
      </c>
      <c r="E540" s="204" t="s">
        <v>579</v>
      </c>
      <c r="F540" s="3">
        <v>244</v>
      </c>
      <c r="G540" s="343">
        <v>443.35599999999999</v>
      </c>
      <c r="H540" s="343">
        <v>453.65499999999997</v>
      </c>
    </row>
    <row r="541" spans="1:8" ht="16.5" thickBot="1" x14ac:dyDescent="0.25">
      <c r="A541" s="148" t="s">
        <v>130</v>
      </c>
      <c r="B541" s="146" t="s">
        <v>131</v>
      </c>
      <c r="C541" s="146" t="s">
        <v>75</v>
      </c>
      <c r="D541" s="146" t="s">
        <v>117</v>
      </c>
      <c r="E541" s="146"/>
      <c r="F541" s="146"/>
      <c r="G541" s="147">
        <f>SUM(G552+G548+G542+G555)</f>
        <v>13696.021000000001</v>
      </c>
      <c r="H541" s="147">
        <f>SUM(H552+H548+H542+H555)</f>
        <v>13702.540999999999</v>
      </c>
    </row>
    <row r="542" spans="1:8" ht="16.5" thickBot="1" x14ac:dyDescent="0.25">
      <c r="A542" s="31"/>
      <c r="B542" s="26" t="s">
        <v>131</v>
      </c>
      <c r="C542" s="15" t="s">
        <v>75</v>
      </c>
      <c r="D542" s="15" t="s">
        <v>117</v>
      </c>
      <c r="E542" s="32">
        <v>1920202590</v>
      </c>
      <c r="F542" s="27"/>
      <c r="G542" s="53">
        <f>SUM(G543:G547)</f>
        <v>935</v>
      </c>
      <c r="H542" s="53">
        <f>SUM(H543:H547)</f>
        <v>935</v>
      </c>
    </row>
    <row r="543" spans="1:8" ht="48" thickBot="1" x14ac:dyDescent="0.25">
      <c r="A543" s="55" t="s">
        <v>30</v>
      </c>
      <c r="B543" s="28" t="s">
        <v>131</v>
      </c>
      <c r="C543" s="7" t="s">
        <v>75</v>
      </c>
      <c r="D543" s="7" t="s">
        <v>117</v>
      </c>
      <c r="E543" s="37">
        <v>1920202590</v>
      </c>
      <c r="F543" s="28" t="s">
        <v>80</v>
      </c>
      <c r="G543" s="149">
        <v>290</v>
      </c>
      <c r="H543" s="149">
        <v>290</v>
      </c>
    </row>
    <row r="544" spans="1:8" ht="79.5" thickBot="1" x14ac:dyDescent="0.25">
      <c r="A544" s="39" t="s">
        <v>10</v>
      </c>
      <c r="B544" s="28" t="s">
        <v>131</v>
      </c>
      <c r="C544" s="7" t="s">
        <v>75</v>
      </c>
      <c r="D544" s="7" t="s">
        <v>117</v>
      </c>
      <c r="E544" s="37">
        <v>1920202590</v>
      </c>
      <c r="F544" s="292" t="s">
        <v>528</v>
      </c>
      <c r="G544" s="149">
        <v>87</v>
      </c>
      <c r="H544" s="149">
        <v>87</v>
      </c>
    </row>
    <row r="545" spans="1:8" ht="32.25" thickBot="1" x14ac:dyDescent="0.25">
      <c r="A545" s="39" t="s">
        <v>13</v>
      </c>
      <c r="B545" s="28" t="s">
        <v>131</v>
      </c>
      <c r="C545" s="7" t="s">
        <v>75</v>
      </c>
      <c r="D545" s="7" t="s">
        <v>117</v>
      </c>
      <c r="E545" s="37">
        <v>1920202590</v>
      </c>
      <c r="F545" s="7" t="s">
        <v>121</v>
      </c>
      <c r="G545" s="3">
        <v>90</v>
      </c>
      <c r="H545" s="3">
        <v>90</v>
      </c>
    </row>
    <row r="546" spans="1:8" ht="16.5" thickBot="1" x14ac:dyDescent="0.25">
      <c r="A546" s="39" t="s">
        <v>562</v>
      </c>
      <c r="B546" s="28" t="s">
        <v>131</v>
      </c>
      <c r="C546" s="7" t="s">
        <v>75</v>
      </c>
      <c r="D546" s="7" t="s">
        <v>117</v>
      </c>
      <c r="E546" s="37">
        <v>1920202590</v>
      </c>
      <c r="F546" s="7" t="s">
        <v>547</v>
      </c>
      <c r="G546" s="3">
        <v>312</v>
      </c>
      <c r="H546" s="3">
        <v>312</v>
      </c>
    </row>
    <row r="547" spans="1:8" ht="32.25" thickBot="1" x14ac:dyDescent="0.25">
      <c r="A547" s="275" t="s">
        <v>48</v>
      </c>
      <c r="B547" s="28" t="s">
        <v>131</v>
      </c>
      <c r="C547" s="7" t="s">
        <v>75</v>
      </c>
      <c r="D547" s="7" t="s">
        <v>117</v>
      </c>
      <c r="E547" s="37">
        <v>1920202590</v>
      </c>
      <c r="F547" s="7" t="s">
        <v>120</v>
      </c>
      <c r="G547" s="3">
        <v>156</v>
      </c>
      <c r="H547" s="3">
        <v>156</v>
      </c>
    </row>
    <row r="548" spans="1:8" ht="142.5" thickBot="1" x14ac:dyDescent="0.25">
      <c r="A548" s="172" t="s">
        <v>64</v>
      </c>
      <c r="B548" s="26" t="s">
        <v>131</v>
      </c>
      <c r="C548" s="8" t="s">
        <v>75</v>
      </c>
      <c r="D548" s="8" t="s">
        <v>117</v>
      </c>
      <c r="E548" s="4">
        <v>1920206590</v>
      </c>
      <c r="F548" s="2"/>
      <c r="G548" s="1">
        <f>SUM(G549:G551)</f>
        <v>11621</v>
      </c>
      <c r="H548" s="1">
        <f>SUM(H549:H551)</f>
        <v>11621</v>
      </c>
    </row>
    <row r="549" spans="1:8" ht="48" thickBot="1" x14ac:dyDescent="0.25">
      <c r="A549" s="5" t="s">
        <v>56</v>
      </c>
      <c r="B549" s="28" t="s">
        <v>131</v>
      </c>
      <c r="C549" s="7" t="s">
        <v>75</v>
      </c>
      <c r="D549" s="7" t="s">
        <v>117</v>
      </c>
      <c r="E549" s="3">
        <v>1920206590</v>
      </c>
      <c r="F549" s="3">
        <v>111</v>
      </c>
      <c r="G549" s="3">
        <v>8844</v>
      </c>
      <c r="H549" s="3">
        <v>8844</v>
      </c>
    </row>
    <row r="550" spans="1:8" ht="79.5" thickBot="1" x14ac:dyDescent="0.25">
      <c r="A550" s="39" t="s">
        <v>10</v>
      </c>
      <c r="B550" s="28" t="s">
        <v>131</v>
      </c>
      <c r="C550" s="7" t="s">
        <v>75</v>
      </c>
      <c r="D550" s="7" t="s">
        <v>117</v>
      </c>
      <c r="E550" s="3">
        <v>1920206590</v>
      </c>
      <c r="F550" s="3">
        <v>119</v>
      </c>
      <c r="G550" s="3">
        <v>2671</v>
      </c>
      <c r="H550" s="3">
        <v>2671</v>
      </c>
    </row>
    <row r="551" spans="1:8" ht="32.25" thickBot="1" x14ac:dyDescent="0.25">
      <c r="A551" s="39" t="s">
        <v>13</v>
      </c>
      <c r="B551" s="28" t="s">
        <v>131</v>
      </c>
      <c r="C551" s="7" t="s">
        <v>75</v>
      </c>
      <c r="D551" s="7" t="s">
        <v>117</v>
      </c>
      <c r="E551" s="3">
        <v>1920206590</v>
      </c>
      <c r="F551" s="3">
        <v>244</v>
      </c>
      <c r="G551" s="3">
        <v>106</v>
      </c>
      <c r="H551" s="3">
        <v>106</v>
      </c>
    </row>
    <row r="552" spans="1:8" ht="95.25" thickBot="1" x14ac:dyDescent="0.25">
      <c r="A552" s="340" t="s">
        <v>576</v>
      </c>
      <c r="B552" s="217" t="s">
        <v>131</v>
      </c>
      <c r="C552" s="190" t="s">
        <v>75</v>
      </c>
      <c r="D552" s="190" t="s">
        <v>117</v>
      </c>
      <c r="E552" s="200" t="s">
        <v>580</v>
      </c>
      <c r="F552" s="189"/>
      <c r="G552" s="189">
        <f>SUM(G553:G554)</f>
        <v>859.31999999999994</v>
      </c>
      <c r="H552" s="189">
        <f>SUM(H553:H554)</f>
        <v>859.31999999999994</v>
      </c>
    </row>
    <row r="553" spans="1:8" ht="48" thickBot="1" x14ac:dyDescent="0.25">
      <c r="A553" s="39" t="s">
        <v>230</v>
      </c>
      <c r="B553" s="28" t="s">
        <v>131</v>
      </c>
      <c r="C553" s="7" t="s">
        <v>75</v>
      </c>
      <c r="D553" s="7" t="s">
        <v>117</v>
      </c>
      <c r="E553" s="204" t="s">
        <v>580</v>
      </c>
      <c r="F553" s="3">
        <v>111</v>
      </c>
      <c r="G553" s="3">
        <v>660</v>
      </c>
      <c r="H553" s="3">
        <v>660</v>
      </c>
    </row>
    <row r="554" spans="1:8" ht="79.5" thickBot="1" x14ac:dyDescent="0.25">
      <c r="A554" s="39" t="s">
        <v>10</v>
      </c>
      <c r="B554" s="28" t="s">
        <v>131</v>
      </c>
      <c r="C554" s="7" t="s">
        <v>75</v>
      </c>
      <c r="D554" s="7" t="s">
        <v>117</v>
      </c>
      <c r="E554" s="204" t="s">
        <v>580</v>
      </c>
      <c r="F554" s="3">
        <v>119</v>
      </c>
      <c r="G554" s="3">
        <v>199.32</v>
      </c>
      <c r="H554" s="3">
        <v>199.32</v>
      </c>
    </row>
    <row r="555" spans="1:8" ht="79.5" thickBot="1" x14ac:dyDescent="0.25">
      <c r="A555" s="178" t="s">
        <v>578</v>
      </c>
      <c r="B555" s="341" t="s">
        <v>131</v>
      </c>
      <c r="C555" s="341" t="s">
        <v>75</v>
      </c>
      <c r="D555" s="341" t="s">
        <v>117</v>
      </c>
      <c r="E555" s="200" t="s">
        <v>579</v>
      </c>
      <c r="F555" s="342"/>
      <c r="G555" s="342">
        <v>280.70100000000002</v>
      </c>
      <c r="H555" s="342">
        <v>287.221</v>
      </c>
    </row>
    <row r="556" spans="1:8" ht="32.25" thickBot="1" x14ac:dyDescent="0.25">
      <c r="A556" s="39" t="s">
        <v>13</v>
      </c>
      <c r="B556" s="28" t="s">
        <v>131</v>
      </c>
      <c r="C556" s="7" t="s">
        <v>75</v>
      </c>
      <c r="D556" s="7" t="s">
        <v>117</v>
      </c>
      <c r="E556" s="204" t="s">
        <v>579</v>
      </c>
      <c r="F556" s="3">
        <v>244</v>
      </c>
      <c r="G556" s="343">
        <v>280.70100000000002</v>
      </c>
      <c r="H556" s="343">
        <v>287.221</v>
      </c>
    </row>
    <row r="557" spans="1:8" ht="16.5" thickBot="1" x14ac:dyDescent="0.25">
      <c r="A557" s="148" t="s">
        <v>132</v>
      </c>
      <c r="B557" s="146" t="s">
        <v>133</v>
      </c>
      <c r="C557" s="146" t="s">
        <v>75</v>
      </c>
      <c r="D557" s="146" t="s">
        <v>117</v>
      </c>
      <c r="E557" s="146"/>
      <c r="F557" s="146"/>
      <c r="G557" s="147">
        <f>SUM(G571+G564+G558+G568)</f>
        <v>13155.473</v>
      </c>
      <c r="H557" s="147">
        <f>SUM(H571+H564+H558+H568)</f>
        <v>13161.171</v>
      </c>
    </row>
    <row r="558" spans="1:8" ht="16.5" thickBot="1" x14ac:dyDescent="0.25">
      <c r="A558" s="31"/>
      <c r="B558" s="26" t="s">
        <v>133</v>
      </c>
      <c r="C558" s="15" t="s">
        <v>75</v>
      </c>
      <c r="D558" s="15" t="s">
        <v>117</v>
      </c>
      <c r="E558" s="32">
        <v>1920202590</v>
      </c>
      <c r="F558" s="27"/>
      <c r="G558" s="53">
        <f>SUM(G559:G563)</f>
        <v>896</v>
      </c>
      <c r="H558" s="53">
        <f>SUM(H559:H563)</f>
        <v>896</v>
      </c>
    </row>
    <row r="559" spans="1:8" ht="48" thickBot="1" x14ac:dyDescent="0.25">
      <c r="A559" s="55" t="s">
        <v>30</v>
      </c>
      <c r="B559" s="28" t="s">
        <v>133</v>
      </c>
      <c r="C559" s="7" t="s">
        <v>75</v>
      </c>
      <c r="D559" s="7" t="s">
        <v>117</v>
      </c>
      <c r="E559" s="37">
        <v>1920202590</v>
      </c>
      <c r="F559" s="28" t="s">
        <v>80</v>
      </c>
      <c r="G559" s="149">
        <v>290</v>
      </c>
      <c r="H559" s="149">
        <v>290</v>
      </c>
    </row>
    <row r="560" spans="1:8" ht="79.5" thickBot="1" x14ac:dyDescent="0.25">
      <c r="A560" s="39" t="s">
        <v>10</v>
      </c>
      <c r="B560" s="28" t="s">
        <v>133</v>
      </c>
      <c r="C560" s="7" t="s">
        <v>75</v>
      </c>
      <c r="D560" s="7" t="s">
        <v>117</v>
      </c>
      <c r="E560" s="37">
        <v>1920202590</v>
      </c>
      <c r="F560" s="28" t="s">
        <v>528</v>
      </c>
      <c r="G560" s="149">
        <v>87</v>
      </c>
      <c r="H560" s="149">
        <v>87</v>
      </c>
    </row>
    <row r="561" spans="1:8" ht="32.25" thickBot="1" x14ac:dyDescent="0.25">
      <c r="A561" s="39" t="s">
        <v>13</v>
      </c>
      <c r="B561" s="28" t="s">
        <v>133</v>
      </c>
      <c r="C561" s="7" t="s">
        <v>75</v>
      </c>
      <c r="D561" s="7" t="s">
        <v>117</v>
      </c>
      <c r="E561" s="37">
        <v>1920202590</v>
      </c>
      <c r="F561" s="7" t="s">
        <v>121</v>
      </c>
      <c r="G561" s="3">
        <v>136</v>
      </c>
      <c r="H561" s="3">
        <v>136</v>
      </c>
    </row>
    <row r="562" spans="1:8" ht="16.5" thickBot="1" x14ac:dyDescent="0.25">
      <c r="A562" s="39" t="s">
        <v>562</v>
      </c>
      <c r="B562" s="28" t="s">
        <v>133</v>
      </c>
      <c r="C562" s="7" t="s">
        <v>75</v>
      </c>
      <c r="D562" s="7" t="s">
        <v>117</v>
      </c>
      <c r="E562" s="37">
        <v>1920202590</v>
      </c>
      <c r="F562" s="7" t="s">
        <v>547</v>
      </c>
      <c r="G562" s="3">
        <v>275</v>
      </c>
      <c r="H562" s="3">
        <v>275</v>
      </c>
    </row>
    <row r="563" spans="1:8" ht="32.25" thickBot="1" x14ac:dyDescent="0.25">
      <c r="A563" s="275" t="s">
        <v>48</v>
      </c>
      <c r="B563" s="28" t="s">
        <v>133</v>
      </c>
      <c r="C563" s="7" t="s">
        <v>75</v>
      </c>
      <c r="D563" s="7" t="s">
        <v>117</v>
      </c>
      <c r="E563" s="37">
        <v>1920202590</v>
      </c>
      <c r="F563" s="7" t="s">
        <v>120</v>
      </c>
      <c r="G563" s="3">
        <v>108</v>
      </c>
      <c r="H563" s="3">
        <v>108</v>
      </c>
    </row>
    <row r="564" spans="1:8" ht="142.5" thickBot="1" x14ac:dyDescent="0.25">
      <c r="A564" s="172" t="s">
        <v>64</v>
      </c>
      <c r="B564" s="26" t="s">
        <v>133</v>
      </c>
      <c r="C564" s="8" t="s">
        <v>75</v>
      </c>
      <c r="D564" s="8" t="s">
        <v>117</v>
      </c>
      <c r="E564" s="4">
        <v>1920206590</v>
      </c>
      <c r="F564" s="2"/>
      <c r="G564" s="1">
        <f>SUM(G565:G567)</f>
        <v>11233</v>
      </c>
      <c r="H564" s="1">
        <f>SUM(H565:H567)</f>
        <v>11233</v>
      </c>
    </row>
    <row r="565" spans="1:8" ht="48" thickBot="1" x14ac:dyDescent="0.25">
      <c r="A565" s="5" t="s">
        <v>56</v>
      </c>
      <c r="B565" s="28" t="s">
        <v>133</v>
      </c>
      <c r="C565" s="7" t="s">
        <v>75</v>
      </c>
      <c r="D565" s="7" t="s">
        <v>117</v>
      </c>
      <c r="E565" s="3">
        <v>1920206590</v>
      </c>
      <c r="F565" s="3">
        <v>111</v>
      </c>
      <c r="G565" s="3">
        <v>8580</v>
      </c>
      <c r="H565" s="3">
        <v>8580</v>
      </c>
    </row>
    <row r="566" spans="1:8" ht="79.5" thickBot="1" x14ac:dyDescent="0.25">
      <c r="A566" s="39" t="s">
        <v>10</v>
      </c>
      <c r="B566" s="28" t="s">
        <v>133</v>
      </c>
      <c r="C566" s="7" t="s">
        <v>75</v>
      </c>
      <c r="D566" s="7" t="s">
        <v>117</v>
      </c>
      <c r="E566" s="3">
        <v>1920206590</v>
      </c>
      <c r="F566" s="3">
        <v>119</v>
      </c>
      <c r="G566" s="3">
        <v>2591</v>
      </c>
      <c r="H566" s="3">
        <v>2591</v>
      </c>
    </row>
    <row r="567" spans="1:8" ht="32.25" thickBot="1" x14ac:dyDescent="0.25">
      <c r="A567" s="39" t="s">
        <v>13</v>
      </c>
      <c r="B567" s="28" t="s">
        <v>133</v>
      </c>
      <c r="C567" s="7" t="s">
        <v>75</v>
      </c>
      <c r="D567" s="7" t="s">
        <v>117</v>
      </c>
      <c r="E567" s="3">
        <v>1920206590</v>
      </c>
      <c r="F567" s="3">
        <v>244</v>
      </c>
      <c r="G567" s="3">
        <v>62</v>
      </c>
      <c r="H567" s="3">
        <v>62</v>
      </c>
    </row>
    <row r="568" spans="1:8" ht="95.25" thickBot="1" x14ac:dyDescent="0.25">
      <c r="A568" s="340" t="s">
        <v>576</v>
      </c>
      <c r="B568" s="217" t="s">
        <v>133</v>
      </c>
      <c r="C568" s="190" t="s">
        <v>75</v>
      </c>
      <c r="D568" s="190" t="s">
        <v>117</v>
      </c>
      <c r="E568" s="200" t="s">
        <v>580</v>
      </c>
      <c r="F568" s="189"/>
      <c r="G568" s="189">
        <f>SUM(G569:G570)</f>
        <v>781.2</v>
      </c>
      <c r="H568" s="189">
        <f>SUM(H569:H570)</f>
        <v>781.2</v>
      </c>
    </row>
    <row r="569" spans="1:8" ht="48" thickBot="1" x14ac:dyDescent="0.25">
      <c r="A569" s="39" t="s">
        <v>230</v>
      </c>
      <c r="B569" s="28" t="s">
        <v>133</v>
      </c>
      <c r="C569" s="7" t="s">
        <v>75</v>
      </c>
      <c r="D569" s="7" t="s">
        <v>117</v>
      </c>
      <c r="E569" s="204" t="s">
        <v>580</v>
      </c>
      <c r="F569" s="3">
        <v>111</v>
      </c>
      <c r="G569" s="3">
        <v>600</v>
      </c>
      <c r="H569" s="3">
        <v>600</v>
      </c>
    </row>
    <row r="570" spans="1:8" ht="79.5" thickBot="1" x14ac:dyDescent="0.25">
      <c r="A570" s="39" t="s">
        <v>10</v>
      </c>
      <c r="B570" s="28" t="s">
        <v>133</v>
      </c>
      <c r="C570" s="7" t="s">
        <v>75</v>
      </c>
      <c r="D570" s="7" t="s">
        <v>117</v>
      </c>
      <c r="E570" s="204" t="s">
        <v>580</v>
      </c>
      <c r="F570" s="3">
        <v>119</v>
      </c>
      <c r="G570" s="3">
        <v>181.2</v>
      </c>
      <c r="H570" s="3">
        <v>181.2</v>
      </c>
    </row>
    <row r="571" spans="1:8" ht="79.5" thickBot="1" x14ac:dyDescent="0.25">
      <c r="A571" s="178" t="s">
        <v>578</v>
      </c>
      <c r="B571" s="341" t="s">
        <v>133</v>
      </c>
      <c r="C571" s="341" t="s">
        <v>75</v>
      </c>
      <c r="D571" s="341" t="s">
        <v>117</v>
      </c>
      <c r="E571" s="200" t="s">
        <v>579</v>
      </c>
      <c r="F571" s="342"/>
      <c r="G571" s="342">
        <v>245.273</v>
      </c>
      <c r="H571" s="342">
        <v>250.971</v>
      </c>
    </row>
    <row r="572" spans="1:8" ht="32.25" thickBot="1" x14ac:dyDescent="0.25">
      <c r="A572" s="39" t="s">
        <v>13</v>
      </c>
      <c r="B572" s="28" t="s">
        <v>133</v>
      </c>
      <c r="C572" s="7" t="s">
        <v>75</v>
      </c>
      <c r="D572" s="7" t="s">
        <v>117</v>
      </c>
      <c r="E572" s="204" t="s">
        <v>579</v>
      </c>
      <c r="F572" s="3">
        <v>244</v>
      </c>
      <c r="G572" s="343">
        <v>245.273</v>
      </c>
      <c r="H572" s="343">
        <v>250.971</v>
      </c>
    </row>
    <row r="573" spans="1:8" ht="32.25" thickBot="1" x14ac:dyDescent="0.25">
      <c r="A573" s="148" t="s">
        <v>134</v>
      </c>
      <c r="B573" s="146" t="s">
        <v>135</v>
      </c>
      <c r="C573" s="146" t="s">
        <v>75</v>
      </c>
      <c r="D573" s="146" t="s">
        <v>117</v>
      </c>
      <c r="E573" s="146"/>
      <c r="F573" s="146"/>
      <c r="G573" s="310">
        <f>SUM(G588+G581+G574+G585)</f>
        <v>14226.686</v>
      </c>
      <c r="H573" s="310">
        <f>SUM(H588+H581+H574+H585)</f>
        <v>14233.483</v>
      </c>
    </row>
    <row r="574" spans="1:8" ht="16.5" thickBot="1" x14ac:dyDescent="0.25">
      <c r="A574" s="31"/>
      <c r="B574" s="26" t="s">
        <v>135</v>
      </c>
      <c r="C574" s="15" t="s">
        <v>75</v>
      </c>
      <c r="D574" s="15" t="s">
        <v>117</v>
      </c>
      <c r="E574" s="32">
        <v>1920202590</v>
      </c>
      <c r="F574" s="27"/>
      <c r="G574" s="303">
        <f>SUM(G575:G580)</f>
        <v>965</v>
      </c>
      <c r="H574" s="303">
        <f>SUM(H575:H580)</f>
        <v>965</v>
      </c>
    </row>
    <row r="575" spans="1:8" ht="48" thickBot="1" x14ac:dyDescent="0.25">
      <c r="A575" s="55" t="s">
        <v>30</v>
      </c>
      <c r="B575" s="28" t="s">
        <v>135</v>
      </c>
      <c r="C575" s="7" t="s">
        <v>75</v>
      </c>
      <c r="D575" s="7" t="s">
        <v>117</v>
      </c>
      <c r="E575" s="37">
        <v>1920202590</v>
      </c>
      <c r="F575" s="28" t="s">
        <v>80</v>
      </c>
      <c r="G575" s="149">
        <v>280</v>
      </c>
      <c r="H575" s="149">
        <v>280</v>
      </c>
    </row>
    <row r="576" spans="1:8" ht="79.5" thickBot="1" x14ac:dyDescent="0.25">
      <c r="A576" s="39" t="s">
        <v>10</v>
      </c>
      <c r="B576" s="28" t="s">
        <v>135</v>
      </c>
      <c r="C576" s="7" t="s">
        <v>75</v>
      </c>
      <c r="D576" s="7" t="s">
        <v>117</v>
      </c>
      <c r="E576" s="37">
        <v>1920202590</v>
      </c>
      <c r="F576" s="28" t="s">
        <v>528</v>
      </c>
      <c r="G576" s="149">
        <v>85</v>
      </c>
      <c r="H576" s="149">
        <v>85</v>
      </c>
    </row>
    <row r="577" spans="1:8" ht="32.25" thickBot="1" x14ac:dyDescent="0.25">
      <c r="A577" s="39" t="s">
        <v>13</v>
      </c>
      <c r="B577" s="28" t="s">
        <v>135</v>
      </c>
      <c r="C577" s="7" t="s">
        <v>75</v>
      </c>
      <c r="D577" s="7" t="s">
        <v>117</v>
      </c>
      <c r="E577" s="37">
        <v>1920202590</v>
      </c>
      <c r="F577" s="7" t="s">
        <v>121</v>
      </c>
      <c r="G577" s="3">
        <v>109</v>
      </c>
      <c r="H577" s="3">
        <v>109</v>
      </c>
    </row>
    <row r="578" spans="1:8" ht="16.5" thickBot="1" x14ac:dyDescent="0.25">
      <c r="A578" s="39" t="s">
        <v>562</v>
      </c>
      <c r="B578" s="28" t="s">
        <v>135</v>
      </c>
      <c r="C578" s="7" t="s">
        <v>75</v>
      </c>
      <c r="D578" s="7" t="s">
        <v>117</v>
      </c>
      <c r="E578" s="37">
        <v>1920202590</v>
      </c>
      <c r="F578" s="7" t="s">
        <v>547</v>
      </c>
      <c r="G578" s="3">
        <v>230</v>
      </c>
      <c r="H578" s="3">
        <v>230</v>
      </c>
    </row>
    <row r="579" spans="1:8" ht="48" thickBot="1" x14ac:dyDescent="0.25">
      <c r="A579" s="174" t="s">
        <v>542</v>
      </c>
      <c r="B579" s="217" t="s">
        <v>135</v>
      </c>
      <c r="C579" s="190" t="s">
        <v>75</v>
      </c>
      <c r="D579" s="190" t="s">
        <v>117</v>
      </c>
      <c r="E579" s="311" t="s">
        <v>670</v>
      </c>
      <c r="F579" s="190" t="s">
        <v>543</v>
      </c>
      <c r="G579" s="189">
        <v>100</v>
      </c>
      <c r="H579" s="189">
        <v>100</v>
      </c>
    </row>
    <row r="580" spans="1:8" ht="32.25" thickBot="1" x14ac:dyDescent="0.25">
      <c r="A580" s="275" t="s">
        <v>48</v>
      </c>
      <c r="B580" s="28" t="s">
        <v>135</v>
      </c>
      <c r="C580" s="7" t="s">
        <v>75</v>
      </c>
      <c r="D580" s="7" t="s">
        <v>117</v>
      </c>
      <c r="E580" s="37">
        <v>1920202590</v>
      </c>
      <c r="F580" s="7" t="s">
        <v>120</v>
      </c>
      <c r="G580" s="3">
        <v>161</v>
      </c>
      <c r="H580" s="3">
        <v>161</v>
      </c>
    </row>
    <row r="581" spans="1:8" ht="142.5" thickBot="1" x14ac:dyDescent="0.25">
      <c r="A581" s="172" t="s">
        <v>64</v>
      </c>
      <c r="B581" s="26" t="s">
        <v>135</v>
      </c>
      <c r="C581" s="8" t="s">
        <v>75</v>
      </c>
      <c r="D581" s="8" t="s">
        <v>117</v>
      </c>
      <c r="E581" s="4">
        <v>1920206590</v>
      </c>
      <c r="F581" s="2"/>
      <c r="G581" s="1">
        <f>SUM(G582:G584)</f>
        <v>12266</v>
      </c>
      <c r="H581" s="1">
        <f>SUM(H582:H584)</f>
        <v>12266</v>
      </c>
    </row>
    <row r="582" spans="1:8" ht="48" thickBot="1" x14ac:dyDescent="0.25">
      <c r="A582" s="5" t="s">
        <v>56</v>
      </c>
      <c r="B582" s="28" t="s">
        <v>135</v>
      </c>
      <c r="C582" s="7" t="s">
        <v>75</v>
      </c>
      <c r="D582" s="7" t="s">
        <v>117</v>
      </c>
      <c r="E582" s="3">
        <v>1920206590</v>
      </c>
      <c r="F582" s="3">
        <v>111</v>
      </c>
      <c r="G582" s="3">
        <v>9360</v>
      </c>
      <c r="H582" s="3">
        <v>9360</v>
      </c>
    </row>
    <row r="583" spans="1:8" ht="79.5" thickBot="1" x14ac:dyDescent="0.25">
      <c r="A583" s="39" t="s">
        <v>10</v>
      </c>
      <c r="B583" s="28" t="s">
        <v>135</v>
      </c>
      <c r="C583" s="7" t="s">
        <v>75</v>
      </c>
      <c r="D583" s="7" t="s">
        <v>117</v>
      </c>
      <c r="E583" s="3">
        <v>1920206590</v>
      </c>
      <c r="F583" s="3">
        <v>119</v>
      </c>
      <c r="G583" s="3">
        <v>2827</v>
      </c>
      <c r="H583" s="3">
        <v>2827</v>
      </c>
    </row>
    <row r="584" spans="1:8" ht="32.25" thickBot="1" x14ac:dyDescent="0.25">
      <c r="A584" s="39" t="s">
        <v>13</v>
      </c>
      <c r="B584" s="28" t="s">
        <v>135</v>
      </c>
      <c r="C584" s="7" t="s">
        <v>75</v>
      </c>
      <c r="D584" s="7" t="s">
        <v>117</v>
      </c>
      <c r="E584" s="3">
        <v>1920206590</v>
      </c>
      <c r="F584" s="3">
        <v>244</v>
      </c>
      <c r="G584" s="3">
        <v>79</v>
      </c>
      <c r="H584" s="3">
        <v>79</v>
      </c>
    </row>
    <row r="585" spans="1:8" ht="95.25" thickBot="1" x14ac:dyDescent="0.25">
      <c r="A585" s="340" t="s">
        <v>576</v>
      </c>
      <c r="B585" s="217" t="s">
        <v>135</v>
      </c>
      <c r="C585" s="190" t="s">
        <v>75</v>
      </c>
      <c r="D585" s="190" t="s">
        <v>117</v>
      </c>
      <c r="E585" s="200" t="s">
        <v>580</v>
      </c>
      <c r="F585" s="189"/>
      <c r="G585" s="189">
        <f>SUM(G586:G587)</f>
        <v>703.08</v>
      </c>
      <c r="H585" s="189">
        <f>SUM(H586:H587)</f>
        <v>703.08</v>
      </c>
    </row>
    <row r="586" spans="1:8" ht="48" thickBot="1" x14ac:dyDescent="0.25">
      <c r="A586" s="39" t="s">
        <v>230</v>
      </c>
      <c r="B586" s="28" t="s">
        <v>135</v>
      </c>
      <c r="C586" s="7" t="s">
        <v>75</v>
      </c>
      <c r="D586" s="7" t="s">
        <v>117</v>
      </c>
      <c r="E586" s="204" t="s">
        <v>580</v>
      </c>
      <c r="F586" s="3">
        <v>111</v>
      </c>
      <c r="G586" s="3">
        <v>540</v>
      </c>
      <c r="H586" s="3">
        <v>540</v>
      </c>
    </row>
    <row r="587" spans="1:8" ht="79.5" thickBot="1" x14ac:dyDescent="0.25">
      <c r="A587" s="39" t="s">
        <v>10</v>
      </c>
      <c r="B587" s="28" t="s">
        <v>135</v>
      </c>
      <c r="C587" s="7" t="s">
        <v>75</v>
      </c>
      <c r="D587" s="7" t="s">
        <v>117</v>
      </c>
      <c r="E587" s="204" t="s">
        <v>580</v>
      </c>
      <c r="F587" s="3">
        <v>119</v>
      </c>
      <c r="G587" s="3">
        <v>163.08000000000001</v>
      </c>
      <c r="H587" s="3">
        <v>163.08000000000001</v>
      </c>
    </row>
    <row r="588" spans="1:8" ht="79.5" thickBot="1" x14ac:dyDescent="0.25">
      <c r="A588" s="178" t="s">
        <v>578</v>
      </c>
      <c r="B588" s="341" t="s">
        <v>135</v>
      </c>
      <c r="C588" s="341" t="s">
        <v>75</v>
      </c>
      <c r="D588" s="341" t="s">
        <v>117</v>
      </c>
      <c r="E588" s="200" t="s">
        <v>579</v>
      </c>
      <c r="F588" s="342"/>
      <c r="G588" s="342">
        <v>292.60599999999999</v>
      </c>
      <c r="H588" s="342">
        <v>299.40300000000002</v>
      </c>
    </row>
    <row r="589" spans="1:8" ht="32.25" thickBot="1" x14ac:dyDescent="0.25">
      <c r="A589" s="39" t="s">
        <v>13</v>
      </c>
      <c r="B589" s="28" t="s">
        <v>135</v>
      </c>
      <c r="C589" s="7" t="s">
        <v>75</v>
      </c>
      <c r="D589" s="7" t="s">
        <v>117</v>
      </c>
      <c r="E589" s="204" t="s">
        <v>579</v>
      </c>
      <c r="F589" s="3">
        <v>244</v>
      </c>
      <c r="G589" s="343">
        <v>292.60599999999999</v>
      </c>
      <c r="H589" s="343">
        <v>299.40300000000002</v>
      </c>
    </row>
    <row r="590" spans="1:8" ht="16.5" thickBot="1" x14ac:dyDescent="0.25">
      <c r="A590" s="148" t="s">
        <v>136</v>
      </c>
      <c r="B590" s="146" t="s">
        <v>137</v>
      </c>
      <c r="C590" s="146" t="s">
        <v>75</v>
      </c>
      <c r="D590" s="146" t="s">
        <v>117</v>
      </c>
      <c r="E590" s="146"/>
      <c r="F590" s="146"/>
      <c r="G590" s="310">
        <f>SUM(G608+G598+G591+G602+G605)</f>
        <v>17401.117999999999</v>
      </c>
      <c r="H590" s="310">
        <f>SUM(H608+H598+H591+H602+H605)</f>
        <v>17412.651000000002</v>
      </c>
    </row>
    <row r="591" spans="1:8" ht="16.5" thickBot="1" x14ac:dyDescent="0.25">
      <c r="A591" s="31"/>
      <c r="B591" s="26" t="s">
        <v>137</v>
      </c>
      <c r="C591" s="15" t="s">
        <v>75</v>
      </c>
      <c r="D591" s="15" t="s">
        <v>117</v>
      </c>
      <c r="E591" s="32">
        <v>1920202590</v>
      </c>
      <c r="F591" s="27"/>
      <c r="G591" s="303">
        <f>SUM(G592:G597)</f>
        <v>954</v>
      </c>
      <c r="H591" s="303">
        <f>SUM(H592:H597)</f>
        <v>954</v>
      </c>
    </row>
    <row r="592" spans="1:8" ht="48" thickBot="1" x14ac:dyDescent="0.25">
      <c r="A592" s="55" t="s">
        <v>30</v>
      </c>
      <c r="B592" s="28" t="s">
        <v>137</v>
      </c>
      <c r="C592" s="7" t="s">
        <v>75</v>
      </c>
      <c r="D592" s="7" t="s">
        <v>117</v>
      </c>
      <c r="E592" s="37">
        <v>1920202590</v>
      </c>
      <c r="F592" s="28" t="s">
        <v>80</v>
      </c>
      <c r="G592" s="149">
        <v>290</v>
      </c>
      <c r="H592" s="149">
        <v>290</v>
      </c>
    </row>
    <row r="593" spans="1:8" ht="79.5" thickBot="1" x14ac:dyDescent="0.25">
      <c r="A593" s="39" t="s">
        <v>10</v>
      </c>
      <c r="B593" s="28" t="s">
        <v>137</v>
      </c>
      <c r="C593" s="7" t="s">
        <v>75</v>
      </c>
      <c r="D593" s="7" t="s">
        <v>117</v>
      </c>
      <c r="E593" s="37">
        <v>1920202590</v>
      </c>
      <c r="F593" s="292" t="s">
        <v>528</v>
      </c>
      <c r="G593" s="149">
        <v>87</v>
      </c>
      <c r="H593" s="149">
        <v>87</v>
      </c>
    </row>
    <row r="594" spans="1:8" ht="32.25" thickBot="1" x14ac:dyDescent="0.25">
      <c r="A594" s="39" t="s">
        <v>13</v>
      </c>
      <c r="B594" s="28" t="s">
        <v>137</v>
      </c>
      <c r="C594" s="7" t="s">
        <v>75</v>
      </c>
      <c r="D594" s="7" t="s">
        <v>117</v>
      </c>
      <c r="E594" s="37">
        <v>1920202590</v>
      </c>
      <c r="F594" s="7" t="s">
        <v>121</v>
      </c>
      <c r="G594" s="3">
        <v>286</v>
      </c>
      <c r="H594" s="3">
        <v>286</v>
      </c>
    </row>
    <row r="595" spans="1:8" ht="16.5" thickBot="1" x14ac:dyDescent="0.25">
      <c r="A595" s="39" t="s">
        <v>562</v>
      </c>
      <c r="B595" s="28" t="s">
        <v>137</v>
      </c>
      <c r="C595" s="7" t="s">
        <v>75</v>
      </c>
      <c r="D595" s="7" t="s">
        <v>117</v>
      </c>
      <c r="E595" s="37">
        <v>1920202590</v>
      </c>
      <c r="F595" s="7" t="s">
        <v>547</v>
      </c>
      <c r="G595" s="3">
        <v>98</v>
      </c>
      <c r="H595" s="3">
        <v>98</v>
      </c>
    </row>
    <row r="596" spans="1:8" ht="48" thickBot="1" x14ac:dyDescent="0.25">
      <c r="A596" s="174" t="s">
        <v>542</v>
      </c>
      <c r="B596" s="217" t="s">
        <v>137</v>
      </c>
      <c r="C596" s="190" t="s">
        <v>75</v>
      </c>
      <c r="D596" s="190" t="s">
        <v>117</v>
      </c>
      <c r="E596" s="311" t="s">
        <v>670</v>
      </c>
      <c r="F596" s="190" t="s">
        <v>543</v>
      </c>
      <c r="G596" s="189">
        <v>100</v>
      </c>
      <c r="H596" s="189">
        <v>100</v>
      </c>
    </row>
    <row r="597" spans="1:8" ht="32.25" thickBot="1" x14ac:dyDescent="0.25">
      <c r="A597" s="275" t="s">
        <v>48</v>
      </c>
      <c r="B597" s="28" t="s">
        <v>137</v>
      </c>
      <c r="C597" s="7" t="s">
        <v>75</v>
      </c>
      <c r="D597" s="7" t="s">
        <v>117</v>
      </c>
      <c r="E597" s="37">
        <v>1920202590</v>
      </c>
      <c r="F597" s="7" t="s">
        <v>120</v>
      </c>
      <c r="G597" s="3">
        <v>93</v>
      </c>
      <c r="H597" s="3">
        <v>93</v>
      </c>
    </row>
    <row r="598" spans="1:8" ht="142.5" thickBot="1" x14ac:dyDescent="0.25">
      <c r="A598" s="172" t="s">
        <v>64</v>
      </c>
      <c r="B598" s="26" t="s">
        <v>137</v>
      </c>
      <c r="C598" s="8" t="s">
        <v>75</v>
      </c>
      <c r="D598" s="8" t="s">
        <v>117</v>
      </c>
      <c r="E598" s="4">
        <v>1920206590</v>
      </c>
      <c r="F598" s="2"/>
      <c r="G598" s="1">
        <f>SUM(G599:G601)</f>
        <v>14991</v>
      </c>
      <c r="H598" s="1">
        <f>SUM(H599:H601)</f>
        <v>14991</v>
      </c>
    </row>
    <row r="599" spans="1:8" ht="48" thickBot="1" x14ac:dyDescent="0.25">
      <c r="A599" s="5" t="s">
        <v>56</v>
      </c>
      <c r="B599" s="28" t="s">
        <v>137</v>
      </c>
      <c r="C599" s="7" t="s">
        <v>75</v>
      </c>
      <c r="D599" s="7" t="s">
        <v>117</v>
      </c>
      <c r="E599" s="3">
        <v>1920206590</v>
      </c>
      <c r="F599" s="3">
        <v>111</v>
      </c>
      <c r="G599" s="3">
        <v>11400</v>
      </c>
      <c r="H599" s="3">
        <v>11400</v>
      </c>
    </row>
    <row r="600" spans="1:8" ht="79.5" thickBot="1" x14ac:dyDescent="0.25">
      <c r="A600" s="39" t="s">
        <v>10</v>
      </c>
      <c r="B600" s="28" t="s">
        <v>137</v>
      </c>
      <c r="C600" s="7" t="s">
        <v>75</v>
      </c>
      <c r="D600" s="7" t="s">
        <v>117</v>
      </c>
      <c r="E600" s="3">
        <v>1920206590</v>
      </c>
      <c r="F600" s="3">
        <v>119</v>
      </c>
      <c r="G600" s="3">
        <v>3443</v>
      </c>
      <c r="H600" s="3">
        <v>3443</v>
      </c>
    </row>
    <row r="601" spans="1:8" ht="32.25" thickBot="1" x14ac:dyDescent="0.25">
      <c r="A601" s="39" t="s">
        <v>13</v>
      </c>
      <c r="B601" s="28" t="s">
        <v>137</v>
      </c>
      <c r="C601" s="7" t="s">
        <v>75</v>
      </c>
      <c r="D601" s="7" t="s">
        <v>117</v>
      </c>
      <c r="E601" s="3">
        <v>1920206590</v>
      </c>
      <c r="F601" s="3">
        <v>244</v>
      </c>
      <c r="G601" s="3">
        <v>148</v>
      </c>
      <c r="H601" s="3">
        <v>148</v>
      </c>
    </row>
    <row r="602" spans="1:8" ht="95.25" thickBot="1" x14ac:dyDescent="0.25">
      <c r="A602" s="340" t="s">
        <v>576</v>
      </c>
      <c r="B602" s="341" t="s">
        <v>137</v>
      </c>
      <c r="C602" s="175" t="s">
        <v>75</v>
      </c>
      <c r="D602" s="175" t="s">
        <v>117</v>
      </c>
      <c r="E602" s="240" t="s">
        <v>580</v>
      </c>
      <c r="F602" s="180"/>
      <c r="G602" s="180">
        <f>SUM(G603:G604)</f>
        <v>859.31999999999994</v>
      </c>
      <c r="H602" s="180">
        <f>SUM(H603:H604)</f>
        <v>859.31999999999994</v>
      </c>
    </row>
    <row r="603" spans="1:8" ht="48" thickBot="1" x14ac:dyDescent="0.25">
      <c r="A603" s="39" t="s">
        <v>230</v>
      </c>
      <c r="B603" s="28" t="s">
        <v>137</v>
      </c>
      <c r="C603" s="7" t="s">
        <v>75</v>
      </c>
      <c r="D603" s="7" t="s">
        <v>117</v>
      </c>
      <c r="E603" s="204" t="s">
        <v>580</v>
      </c>
      <c r="F603" s="3">
        <v>111</v>
      </c>
      <c r="G603" s="3">
        <v>660</v>
      </c>
      <c r="H603" s="3">
        <v>660</v>
      </c>
    </row>
    <row r="604" spans="1:8" ht="79.5" thickBot="1" x14ac:dyDescent="0.25">
      <c r="A604" s="39" t="s">
        <v>10</v>
      </c>
      <c r="B604" s="28" t="s">
        <v>137</v>
      </c>
      <c r="C604" s="7" t="s">
        <v>75</v>
      </c>
      <c r="D604" s="7" t="s">
        <v>117</v>
      </c>
      <c r="E604" s="204" t="s">
        <v>580</v>
      </c>
      <c r="F604" s="3">
        <v>119</v>
      </c>
      <c r="G604" s="3">
        <v>199.32</v>
      </c>
      <c r="H604" s="3">
        <v>199.32</v>
      </c>
    </row>
    <row r="605" spans="1:8" ht="63.75" thickBot="1" x14ac:dyDescent="0.3">
      <c r="A605" s="359" t="s">
        <v>613</v>
      </c>
      <c r="B605" s="217" t="s">
        <v>137</v>
      </c>
      <c r="C605" s="190" t="s">
        <v>75</v>
      </c>
      <c r="D605" s="190" t="s">
        <v>117</v>
      </c>
      <c r="E605" s="200" t="s">
        <v>624</v>
      </c>
      <c r="F605" s="189"/>
      <c r="G605" s="189">
        <f>SUM(G606:G607)</f>
        <v>100.3</v>
      </c>
      <c r="H605" s="189">
        <f>SUM(H606:H607)</f>
        <v>100.3</v>
      </c>
    </row>
    <row r="606" spans="1:8" ht="48" thickBot="1" x14ac:dyDescent="0.25">
      <c r="A606" s="39" t="s">
        <v>230</v>
      </c>
      <c r="B606" s="28" t="s">
        <v>137</v>
      </c>
      <c r="C606" s="7" t="s">
        <v>75</v>
      </c>
      <c r="D606" s="7" t="s">
        <v>117</v>
      </c>
      <c r="E606" s="204" t="s">
        <v>624</v>
      </c>
      <c r="F606" s="3">
        <v>111</v>
      </c>
      <c r="G606" s="3">
        <v>77</v>
      </c>
      <c r="H606" s="3">
        <v>77</v>
      </c>
    </row>
    <row r="607" spans="1:8" ht="79.5" thickBot="1" x14ac:dyDescent="0.25">
      <c r="A607" s="39" t="s">
        <v>10</v>
      </c>
      <c r="B607" s="28" t="s">
        <v>137</v>
      </c>
      <c r="C607" s="7" t="s">
        <v>75</v>
      </c>
      <c r="D607" s="7" t="s">
        <v>117</v>
      </c>
      <c r="E607" s="204" t="s">
        <v>624</v>
      </c>
      <c r="F607" s="3">
        <v>119</v>
      </c>
      <c r="G607" s="3">
        <v>23.3</v>
      </c>
      <c r="H607" s="3">
        <v>23.3</v>
      </c>
    </row>
    <row r="608" spans="1:8" ht="79.5" thickBot="1" x14ac:dyDescent="0.25">
      <c r="A608" s="178" t="s">
        <v>578</v>
      </c>
      <c r="B608" s="341" t="s">
        <v>137</v>
      </c>
      <c r="C608" s="341" t="s">
        <v>75</v>
      </c>
      <c r="D608" s="341" t="s">
        <v>117</v>
      </c>
      <c r="E608" s="200" t="s">
        <v>579</v>
      </c>
      <c r="F608" s="342"/>
      <c r="G608" s="342">
        <v>496.49799999999999</v>
      </c>
      <c r="H608" s="342">
        <v>508.03100000000001</v>
      </c>
    </row>
    <row r="609" spans="1:8" ht="32.25" thickBot="1" x14ac:dyDescent="0.25">
      <c r="A609" s="39" t="s">
        <v>13</v>
      </c>
      <c r="B609" s="28" t="s">
        <v>137</v>
      </c>
      <c r="C609" s="7" t="s">
        <v>75</v>
      </c>
      <c r="D609" s="7" t="s">
        <v>117</v>
      </c>
      <c r="E609" s="204" t="s">
        <v>579</v>
      </c>
      <c r="F609" s="3">
        <v>244</v>
      </c>
      <c r="G609" s="343">
        <v>496.49799999999999</v>
      </c>
      <c r="H609" s="343">
        <v>508.03100000000001</v>
      </c>
    </row>
    <row r="610" spans="1:8" ht="32.25" thickBot="1" x14ac:dyDescent="0.25">
      <c r="A610" s="148" t="s">
        <v>138</v>
      </c>
      <c r="B610" s="146" t="s">
        <v>139</v>
      </c>
      <c r="C610" s="146" t="s">
        <v>75</v>
      </c>
      <c r="D610" s="146" t="s">
        <v>117</v>
      </c>
      <c r="E610" s="146"/>
      <c r="F610" s="146"/>
      <c r="G610" s="310">
        <f>SUM(G625+G618+G611+G622)</f>
        <v>5974.9889999999996</v>
      </c>
      <c r="H610" s="310">
        <f>SUM(H625+H618+H611+H622)</f>
        <v>5984.8069999999998</v>
      </c>
    </row>
    <row r="611" spans="1:8" ht="16.5" thickBot="1" x14ac:dyDescent="0.25">
      <c r="A611" s="31"/>
      <c r="B611" s="26" t="s">
        <v>139</v>
      </c>
      <c r="C611" s="15" t="s">
        <v>75</v>
      </c>
      <c r="D611" s="15" t="s">
        <v>117</v>
      </c>
      <c r="E611" s="32">
        <v>1920202590</v>
      </c>
      <c r="F611" s="27"/>
      <c r="G611" s="303">
        <f>SUM(G612:G617)</f>
        <v>975</v>
      </c>
      <c r="H611" s="303">
        <f>SUM(H612:H617)</f>
        <v>975</v>
      </c>
    </row>
    <row r="612" spans="1:8" ht="48" thickBot="1" x14ac:dyDescent="0.25">
      <c r="A612" s="55" t="s">
        <v>30</v>
      </c>
      <c r="B612" s="28" t="s">
        <v>139</v>
      </c>
      <c r="C612" s="7" t="s">
        <v>75</v>
      </c>
      <c r="D612" s="7" t="s">
        <v>117</v>
      </c>
      <c r="E612" s="37">
        <v>1920202590</v>
      </c>
      <c r="F612" s="28" t="s">
        <v>80</v>
      </c>
      <c r="G612" s="149">
        <v>280</v>
      </c>
      <c r="H612" s="149">
        <v>280</v>
      </c>
    </row>
    <row r="613" spans="1:8" ht="79.5" thickBot="1" x14ac:dyDescent="0.25">
      <c r="A613" s="39" t="s">
        <v>10</v>
      </c>
      <c r="B613" s="28" t="s">
        <v>139</v>
      </c>
      <c r="C613" s="7" t="s">
        <v>75</v>
      </c>
      <c r="D613" s="7" t="s">
        <v>117</v>
      </c>
      <c r="E613" s="37">
        <v>1920202590</v>
      </c>
      <c r="F613" s="28" t="s">
        <v>528</v>
      </c>
      <c r="G613" s="149">
        <v>85</v>
      </c>
      <c r="H613" s="149">
        <v>85</v>
      </c>
    </row>
    <row r="614" spans="1:8" ht="32.25" thickBot="1" x14ac:dyDescent="0.25">
      <c r="A614" s="39" t="s">
        <v>13</v>
      </c>
      <c r="B614" s="28" t="s">
        <v>139</v>
      </c>
      <c r="C614" s="7" t="s">
        <v>75</v>
      </c>
      <c r="D614" s="7" t="s">
        <v>117</v>
      </c>
      <c r="E614" s="37">
        <v>1920202590</v>
      </c>
      <c r="F614" s="7" t="s">
        <v>121</v>
      </c>
      <c r="G614" s="3">
        <v>422</v>
      </c>
      <c r="H614" s="3">
        <v>422</v>
      </c>
    </row>
    <row r="615" spans="1:8" ht="16.5" thickBot="1" x14ac:dyDescent="0.25">
      <c r="A615" s="39" t="s">
        <v>562</v>
      </c>
      <c r="B615" s="28" t="s">
        <v>139</v>
      </c>
      <c r="C615" s="7" t="s">
        <v>75</v>
      </c>
      <c r="D615" s="7" t="s">
        <v>117</v>
      </c>
      <c r="E615" s="37">
        <v>1920202590</v>
      </c>
      <c r="F615" s="7" t="s">
        <v>547</v>
      </c>
      <c r="G615" s="3">
        <v>64</v>
      </c>
      <c r="H615" s="3">
        <v>64</v>
      </c>
    </row>
    <row r="616" spans="1:8" ht="48" thickBot="1" x14ac:dyDescent="0.25">
      <c r="A616" s="174" t="s">
        <v>542</v>
      </c>
      <c r="B616" s="217" t="s">
        <v>139</v>
      </c>
      <c r="C616" s="190" t="s">
        <v>75</v>
      </c>
      <c r="D616" s="190" t="s">
        <v>117</v>
      </c>
      <c r="E616" s="311" t="s">
        <v>670</v>
      </c>
      <c r="F616" s="190" t="s">
        <v>543</v>
      </c>
      <c r="G616" s="189">
        <v>100</v>
      </c>
      <c r="H616" s="189">
        <v>100</v>
      </c>
    </row>
    <row r="617" spans="1:8" ht="32.25" thickBot="1" x14ac:dyDescent="0.25">
      <c r="A617" s="275" t="s">
        <v>48</v>
      </c>
      <c r="B617" s="28" t="s">
        <v>139</v>
      </c>
      <c r="C617" s="7" t="s">
        <v>75</v>
      </c>
      <c r="D617" s="7" t="s">
        <v>117</v>
      </c>
      <c r="E617" s="37">
        <v>1920202590</v>
      </c>
      <c r="F617" s="7" t="s">
        <v>120</v>
      </c>
      <c r="G617" s="3">
        <v>24</v>
      </c>
      <c r="H617" s="3">
        <v>24</v>
      </c>
    </row>
    <row r="618" spans="1:8" ht="142.5" thickBot="1" x14ac:dyDescent="0.25">
      <c r="A618" s="172" t="s">
        <v>64</v>
      </c>
      <c r="B618" s="26" t="s">
        <v>139</v>
      </c>
      <c r="C618" s="8" t="s">
        <v>75</v>
      </c>
      <c r="D618" s="8" t="s">
        <v>117</v>
      </c>
      <c r="E618" s="4">
        <v>1920206590</v>
      </c>
      <c r="F618" s="2"/>
      <c r="G618" s="1">
        <f>SUM(G619:G621)</f>
        <v>4343</v>
      </c>
      <c r="H618" s="1">
        <f>SUM(H619:H621)</f>
        <v>4343</v>
      </c>
    </row>
    <row r="619" spans="1:8" ht="48" thickBot="1" x14ac:dyDescent="0.25">
      <c r="A619" s="5" t="s">
        <v>56</v>
      </c>
      <c r="B619" s="28" t="s">
        <v>139</v>
      </c>
      <c r="C619" s="7" t="s">
        <v>75</v>
      </c>
      <c r="D619" s="7" t="s">
        <v>117</v>
      </c>
      <c r="E619" s="3">
        <v>1920206590</v>
      </c>
      <c r="F619" s="3">
        <v>111</v>
      </c>
      <c r="G619" s="3">
        <v>3300</v>
      </c>
      <c r="H619" s="3">
        <v>3300</v>
      </c>
    </row>
    <row r="620" spans="1:8" ht="79.5" thickBot="1" x14ac:dyDescent="0.25">
      <c r="A620" s="39" t="s">
        <v>10</v>
      </c>
      <c r="B620" s="28" t="s">
        <v>139</v>
      </c>
      <c r="C620" s="7" t="s">
        <v>75</v>
      </c>
      <c r="D620" s="7" t="s">
        <v>117</v>
      </c>
      <c r="E620" s="3">
        <v>1920206590</v>
      </c>
      <c r="F620" s="3">
        <v>119</v>
      </c>
      <c r="G620" s="3">
        <v>997</v>
      </c>
      <c r="H620" s="3">
        <v>997</v>
      </c>
    </row>
    <row r="621" spans="1:8" ht="32.25" thickBot="1" x14ac:dyDescent="0.25">
      <c r="A621" s="39" t="s">
        <v>13</v>
      </c>
      <c r="B621" s="28" t="s">
        <v>139</v>
      </c>
      <c r="C621" s="7" t="s">
        <v>75</v>
      </c>
      <c r="D621" s="7" t="s">
        <v>117</v>
      </c>
      <c r="E621" s="3">
        <v>1920206590</v>
      </c>
      <c r="F621" s="3">
        <v>244</v>
      </c>
      <c r="G621" s="3">
        <v>46</v>
      </c>
      <c r="H621" s="3">
        <v>46</v>
      </c>
    </row>
    <row r="622" spans="1:8" ht="95.25" thickBot="1" x14ac:dyDescent="0.25">
      <c r="A622" s="340" t="s">
        <v>576</v>
      </c>
      <c r="B622" s="217" t="s">
        <v>139</v>
      </c>
      <c r="C622" s="190" t="s">
        <v>75</v>
      </c>
      <c r="D622" s="190" t="s">
        <v>117</v>
      </c>
      <c r="E622" s="200" t="s">
        <v>580</v>
      </c>
      <c r="F622" s="189"/>
      <c r="G622" s="189">
        <f>SUM(G623:G624)</f>
        <v>234.36</v>
      </c>
      <c r="H622" s="189">
        <f>SUM(H623:H624)</f>
        <v>234.36</v>
      </c>
    </row>
    <row r="623" spans="1:8" ht="48" thickBot="1" x14ac:dyDescent="0.25">
      <c r="A623" s="39" t="s">
        <v>230</v>
      </c>
      <c r="B623" s="28" t="s">
        <v>139</v>
      </c>
      <c r="C623" s="7" t="s">
        <v>75</v>
      </c>
      <c r="D623" s="7" t="s">
        <v>117</v>
      </c>
      <c r="E623" s="204" t="s">
        <v>580</v>
      </c>
      <c r="F623" s="3">
        <v>111</v>
      </c>
      <c r="G623" s="3">
        <v>180</v>
      </c>
      <c r="H623" s="3">
        <v>180</v>
      </c>
    </row>
    <row r="624" spans="1:8" ht="79.5" thickBot="1" x14ac:dyDescent="0.25">
      <c r="A624" s="39" t="s">
        <v>10</v>
      </c>
      <c r="B624" s="28" t="s">
        <v>139</v>
      </c>
      <c r="C624" s="7" t="s">
        <v>75</v>
      </c>
      <c r="D624" s="7" t="s">
        <v>117</v>
      </c>
      <c r="E624" s="204" t="s">
        <v>580</v>
      </c>
      <c r="F624" s="3">
        <v>119</v>
      </c>
      <c r="G624" s="3">
        <v>54.36</v>
      </c>
      <c r="H624" s="3">
        <v>54.36</v>
      </c>
    </row>
    <row r="625" spans="1:8" ht="79.5" thickBot="1" x14ac:dyDescent="0.25">
      <c r="A625" s="178" t="s">
        <v>578</v>
      </c>
      <c r="B625" s="341" t="s">
        <v>139</v>
      </c>
      <c r="C625" s="341" t="s">
        <v>75</v>
      </c>
      <c r="D625" s="341" t="s">
        <v>117</v>
      </c>
      <c r="E625" s="200" t="s">
        <v>579</v>
      </c>
      <c r="F625" s="342"/>
      <c r="G625" s="342">
        <v>422.62900000000002</v>
      </c>
      <c r="H625" s="342">
        <v>432.447</v>
      </c>
    </row>
    <row r="626" spans="1:8" ht="32.25" thickBot="1" x14ac:dyDescent="0.25">
      <c r="A626" s="39" t="s">
        <v>13</v>
      </c>
      <c r="B626" s="28" t="s">
        <v>139</v>
      </c>
      <c r="C626" s="7" t="s">
        <v>75</v>
      </c>
      <c r="D626" s="7" t="s">
        <v>117</v>
      </c>
      <c r="E626" s="204" t="s">
        <v>579</v>
      </c>
      <c r="F626" s="3">
        <v>244</v>
      </c>
      <c r="G626" s="343">
        <v>422.62900000000002</v>
      </c>
      <c r="H626" s="343">
        <v>432.447</v>
      </c>
    </row>
    <row r="627" spans="1:8" ht="16.5" thickBot="1" x14ac:dyDescent="0.25">
      <c r="A627" s="148" t="s">
        <v>140</v>
      </c>
      <c r="B627" s="146" t="s">
        <v>141</v>
      </c>
      <c r="C627" s="146" t="s">
        <v>75</v>
      </c>
      <c r="D627" s="146" t="s">
        <v>117</v>
      </c>
      <c r="E627" s="146"/>
      <c r="F627" s="146"/>
      <c r="G627" s="310">
        <f>SUM(G645+G635+G628+G639+G642)</f>
        <v>16496.236000000001</v>
      </c>
      <c r="H627" s="310">
        <f>SUM(H645+H635+H628+H639+H642)</f>
        <v>16515.460999999999</v>
      </c>
    </row>
    <row r="628" spans="1:8" ht="16.5" thickBot="1" x14ac:dyDescent="0.25">
      <c r="A628" s="31"/>
      <c r="B628" s="26" t="s">
        <v>141</v>
      </c>
      <c r="C628" s="15" t="s">
        <v>75</v>
      </c>
      <c r="D628" s="15" t="s">
        <v>117</v>
      </c>
      <c r="E628" s="32">
        <v>1920202590</v>
      </c>
      <c r="F628" s="26"/>
      <c r="G628" s="303">
        <f>SUM(G629:G634)</f>
        <v>1328</v>
      </c>
      <c r="H628" s="303">
        <f>SUM(H629:H634)</f>
        <v>1328</v>
      </c>
    </row>
    <row r="629" spans="1:8" ht="48" thickBot="1" x14ac:dyDescent="0.25">
      <c r="A629" s="55" t="s">
        <v>30</v>
      </c>
      <c r="B629" s="28" t="s">
        <v>141</v>
      </c>
      <c r="C629" s="7" t="s">
        <v>75</v>
      </c>
      <c r="D629" s="7" t="s">
        <v>117</v>
      </c>
      <c r="E629" s="37">
        <v>1920202590</v>
      </c>
      <c r="F629" s="28" t="s">
        <v>80</v>
      </c>
      <c r="G629" s="149">
        <v>350</v>
      </c>
      <c r="H629" s="149">
        <v>350</v>
      </c>
    </row>
    <row r="630" spans="1:8" ht="79.5" thickBot="1" x14ac:dyDescent="0.25">
      <c r="A630" s="39" t="s">
        <v>10</v>
      </c>
      <c r="B630" s="28" t="s">
        <v>141</v>
      </c>
      <c r="C630" s="7" t="s">
        <v>75</v>
      </c>
      <c r="D630" s="7" t="s">
        <v>117</v>
      </c>
      <c r="E630" s="37">
        <v>1920202590</v>
      </c>
      <c r="F630" s="28" t="s">
        <v>528</v>
      </c>
      <c r="G630" s="149">
        <v>105</v>
      </c>
      <c r="H630" s="149">
        <v>105</v>
      </c>
    </row>
    <row r="631" spans="1:8" ht="32.25" thickBot="1" x14ac:dyDescent="0.25">
      <c r="A631" s="39" t="s">
        <v>13</v>
      </c>
      <c r="B631" s="28" t="s">
        <v>141</v>
      </c>
      <c r="C631" s="7" t="s">
        <v>75</v>
      </c>
      <c r="D631" s="7" t="s">
        <v>117</v>
      </c>
      <c r="E631" s="37">
        <v>1920202590</v>
      </c>
      <c r="F631" s="7" t="s">
        <v>121</v>
      </c>
      <c r="G631" s="3">
        <v>308</v>
      </c>
      <c r="H631" s="3">
        <v>308</v>
      </c>
    </row>
    <row r="632" spans="1:8" ht="16.5" thickBot="1" x14ac:dyDescent="0.25">
      <c r="A632" s="39" t="s">
        <v>562</v>
      </c>
      <c r="B632" s="28" t="s">
        <v>141</v>
      </c>
      <c r="C632" s="7" t="s">
        <v>75</v>
      </c>
      <c r="D632" s="7" t="s">
        <v>117</v>
      </c>
      <c r="E632" s="37">
        <v>1920202590</v>
      </c>
      <c r="F632" s="7" t="s">
        <v>547</v>
      </c>
      <c r="G632" s="3">
        <v>277</v>
      </c>
      <c r="H632" s="3">
        <v>277</v>
      </c>
    </row>
    <row r="633" spans="1:8" ht="48" thickBot="1" x14ac:dyDescent="0.25">
      <c r="A633" s="174" t="s">
        <v>542</v>
      </c>
      <c r="B633" s="217" t="s">
        <v>141</v>
      </c>
      <c r="C633" s="190" t="s">
        <v>75</v>
      </c>
      <c r="D633" s="190" t="s">
        <v>117</v>
      </c>
      <c r="E633" s="311" t="s">
        <v>670</v>
      </c>
      <c r="F633" s="190" t="s">
        <v>543</v>
      </c>
      <c r="G633" s="189">
        <v>100</v>
      </c>
      <c r="H633" s="189">
        <v>100</v>
      </c>
    </row>
    <row r="634" spans="1:8" ht="32.25" thickBot="1" x14ac:dyDescent="0.25">
      <c r="A634" s="275" t="s">
        <v>48</v>
      </c>
      <c r="B634" s="28" t="s">
        <v>141</v>
      </c>
      <c r="C634" s="7" t="s">
        <v>75</v>
      </c>
      <c r="D634" s="7" t="s">
        <v>117</v>
      </c>
      <c r="E634" s="37">
        <v>1920202590</v>
      </c>
      <c r="F634" s="7" t="s">
        <v>120</v>
      </c>
      <c r="G634" s="3">
        <v>188</v>
      </c>
      <c r="H634" s="3">
        <v>188</v>
      </c>
    </row>
    <row r="635" spans="1:8" ht="142.5" thickBot="1" x14ac:dyDescent="0.25">
      <c r="A635" s="172" t="s">
        <v>64</v>
      </c>
      <c r="B635" s="26" t="s">
        <v>141</v>
      </c>
      <c r="C635" s="8" t="s">
        <v>75</v>
      </c>
      <c r="D635" s="8" t="s">
        <v>117</v>
      </c>
      <c r="E635" s="4">
        <v>1920206590</v>
      </c>
      <c r="F635" s="2"/>
      <c r="G635" s="1">
        <f>SUM(G636:G638)</f>
        <v>13381</v>
      </c>
      <c r="H635" s="1">
        <f>SUM(H636:H638)</f>
        <v>13381</v>
      </c>
    </row>
    <row r="636" spans="1:8" ht="48" thickBot="1" x14ac:dyDescent="0.25">
      <c r="A636" s="5" t="s">
        <v>56</v>
      </c>
      <c r="B636" s="28" t="s">
        <v>141</v>
      </c>
      <c r="C636" s="7" t="s">
        <v>75</v>
      </c>
      <c r="D636" s="7" t="s">
        <v>117</v>
      </c>
      <c r="E636" s="3">
        <v>1920206590</v>
      </c>
      <c r="F636" s="3">
        <v>111</v>
      </c>
      <c r="G636" s="3">
        <v>10116</v>
      </c>
      <c r="H636" s="3">
        <v>10116</v>
      </c>
    </row>
    <row r="637" spans="1:8" ht="79.5" thickBot="1" x14ac:dyDescent="0.25">
      <c r="A637" s="39" t="s">
        <v>10</v>
      </c>
      <c r="B637" s="28" t="s">
        <v>141</v>
      </c>
      <c r="C637" s="7" t="s">
        <v>75</v>
      </c>
      <c r="D637" s="7" t="s">
        <v>117</v>
      </c>
      <c r="E637" s="3">
        <v>1920206590</v>
      </c>
      <c r="F637" s="3">
        <v>119</v>
      </c>
      <c r="G637" s="3">
        <v>3055</v>
      </c>
      <c r="H637" s="3">
        <v>3055</v>
      </c>
    </row>
    <row r="638" spans="1:8" ht="32.25" thickBot="1" x14ac:dyDescent="0.25">
      <c r="A638" s="39" t="s">
        <v>13</v>
      </c>
      <c r="B638" s="28" t="s">
        <v>141</v>
      </c>
      <c r="C638" s="7" t="s">
        <v>75</v>
      </c>
      <c r="D638" s="7" t="s">
        <v>117</v>
      </c>
      <c r="E638" s="3">
        <v>1920206590</v>
      </c>
      <c r="F638" s="3">
        <v>244</v>
      </c>
      <c r="G638" s="3">
        <v>210</v>
      </c>
      <c r="H638" s="3">
        <v>210</v>
      </c>
    </row>
    <row r="639" spans="1:8" ht="95.25" thickBot="1" x14ac:dyDescent="0.25">
      <c r="A639" s="340" t="s">
        <v>576</v>
      </c>
      <c r="B639" s="217" t="s">
        <v>141</v>
      </c>
      <c r="C639" s="190" t="s">
        <v>75</v>
      </c>
      <c r="D639" s="190" t="s">
        <v>117</v>
      </c>
      <c r="E639" s="200" t="s">
        <v>580</v>
      </c>
      <c r="F639" s="189"/>
      <c r="G639" s="189">
        <f>SUM(G640:G641)</f>
        <v>859.31999999999994</v>
      </c>
      <c r="H639" s="189">
        <f>SUM(H640:H641)</f>
        <v>859.31999999999994</v>
      </c>
    </row>
    <row r="640" spans="1:8" ht="48" thickBot="1" x14ac:dyDescent="0.25">
      <c r="A640" s="39" t="s">
        <v>230</v>
      </c>
      <c r="B640" s="28" t="s">
        <v>141</v>
      </c>
      <c r="C640" s="7" t="s">
        <v>75</v>
      </c>
      <c r="D640" s="7" t="s">
        <v>117</v>
      </c>
      <c r="E640" s="204" t="s">
        <v>580</v>
      </c>
      <c r="F640" s="3">
        <v>111</v>
      </c>
      <c r="G640" s="3">
        <v>660</v>
      </c>
      <c r="H640" s="3">
        <v>660</v>
      </c>
    </row>
    <row r="641" spans="1:8" ht="79.5" thickBot="1" x14ac:dyDescent="0.25">
      <c r="A641" s="39" t="s">
        <v>10</v>
      </c>
      <c r="B641" s="28" t="s">
        <v>141</v>
      </c>
      <c r="C641" s="7" t="s">
        <v>75</v>
      </c>
      <c r="D641" s="7" t="s">
        <v>117</v>
      </c>
      <c r="E641" s="204" t="s">
        <v>580</v>
      </c>
      <c r="F641" s="3">
        <v>119</v>
      </c>
      <c r="G641" s="3">
        <v>199.32</v>
      </c>
      <c r="H641" s="3">
        <v>199.32</v>
      </c>
    </row>
    <row r="642" spans="1:8" ht="63.75" thickBot="1" x14ac:dyDescent="0.3">
      <c r="A642" s="359" t="s">
        <v>613</v>
      </c>
      <c r="B642" s="217" t="s">
        <v>141</v>
      </c>
      <c r="C642" s="190" t="s">
        <v>75</v>
      </c>
      <c r="D642" s="190" t="s">
        <v>117</v>
      </c>
      <c r="E642" s="200" t="s">
        <v>624</v>
      </c>
      <c r="F642" s="189"/>
      <c r="G642" s="189">
        <f>SUM(G643:G644)</f>
        <v>100.3</v>
      </c>
      <c r="H642" s="189">
        <f>SUM(H643:H644)</f>
        <v>100.3</v>
      </c>
    </row>
    <row r="643" spans="1:8" ht="48" thickBot="1" x14ac:dyDescent="0.25">
      <c r="A643" s="39" t="s">
        <v>230</v>
      </c>
      <c r="B643" s="28" t="s">
        <v>141</v>
      </c>
      <c r="C643" s="7" t="s">
        <v>75</v>
      </c>
      <c r="D643" s="7" t="s">
        <v>117</v>
      </c>
      <c r="E643" s="204" t="s">
        <v>624</v>
      </c>
      <c r="F643" s="3">
        <v>111</v>
      </c>
      <c r="G643" s="3">
        <v>77</v>
      </c>
      <c r="H643" s="3">
        <v>77</v>
      </c>
    </row>
    <row r="644" spans="1:8" ht="79.5" thickBot="1" x14ac:dyDescent="0.25">
      <c r="A644" s="39" t="s">
        <v>10</v>
      </c>
      <c r="B644" s="28" t="s">
        <v>141</v>
      </c>
      <c r="C644" s="7" t="s">
        <v>75</v>
      </c>
      <c r="D644" s="7" t="s">
        <v>117</v>
      </c>
      <c r="E644" s="204" t="s">
        <v>624</v>
      </c>
      <c r="F644" s="3">
        <v>119</v>
      </c>
      <c r="G644" s="3">
        <v>23.3</v>
      </c>
      <c r="H644" s="3">
        <v>23.3</v>
      </c>
    </row>
    <row r="645" spans="1:8" ht="79.5" thickBot="1" x14ac:dyDescent="0.25">
      <c r="A645" s="178" t="s">
        <v>578</v>
      </c>
      <c r="B645" s="341" t="s">
        <v>141</v>
      </c>
      <c r="C645" s="341" t="s">
        <v>75</v>
      </c>
      <c r="D645" s="341" t="s">
        <v>117</v>
      </c>
      <c r="E645" s="200" t="s">
        <v>579</v>
      </c>
      <c r="F645" s="342"/>
      <c r="G645" s="342">
        <v>827.61599999999999</v>
      </c>
      <c r="H645" s="342">
        <v>846.84100000000001</v>
      </c>
    </row>
    <row r="646" spans="1:8" ht="32.25" thickBot="1" x14ac:dyDescent="0.25">
      <c r="A646" s="39" t="s">
        <v>13</v>
      </c>
      <c r="B646" s="28" t="s">
        <v>141</v>
      </c>
      <c r="C646" s="7" t="s">
        <v>75</v>
      </c>
      <c r="D646" s="7" t="s">
        <v>117</v>
      </c>
      <c r="E646" s="204" t="s">
        <v>579</v>
      </c>
      <c r="F646" s="3">
        <v>244</v>
      </c>
      <c r="G646" s="343">
        <v>827.61599999999999</v>
      </c>
      <c r="H646" s="343">
        <v>846.84100000000001</v>
      </c>
    </row>
    <row r="647" spans="1:8" ht="16.5" thickBot="1" x14ac:dyDescent="0.25">
      <c r="A647" s="148" t="s">
        <v>142</v>
      </c>
      <c r="B647" s="146" t="s">
        <v>143</v>
      </c>
      <c r="C647" s="146" t="s">
        <v>75</v>
      </c>
      <c r="D647" s="146" t="s">
        <v>117</v>
      </c>
      <c r="E647" s="146"/>
      <c r="F647" s="146"/>
      <c r="G647" s="147">
        <f>SUM(G658+G654+G648+G661)</f>
        <v>11821.857</v>
      </c>
      <c r="H647" s="147">
        <f>SUM(H658+H654+H648+H661)</f>
        <v>11827.625</v>
      </c>
    </row>
    <row r="648" spans="1:8" ht="16.5" thickBot="1" x14ac:dyDescent="0.25">
      <c r="A648" s="31"/>
      <c r="B648" s="26" t="s">
        <v>143</v>
      </c>
      <c r="C648" s="15" t="s">
        <v>75</v>
      </c>
      <c r="D648" s="15" t="s">
        <v>117</v>
      </c>
      <c r="E648" s="32">
        <v>1920202590</v>
      </c>
      <c r="F648" s="27"/>
      <c r="G648" s="53">
        <f>SUM(G649:G653)</f>
        <v>956</v>
      </c>
      <c r="H648" s="53">
        <f>SUM(H649:H653)</f>
        <v>956</v>
      </c>
    </row>
    <row r="649" spans="1:8" ht="48" thickBot="1" x14ac:dyDescent="0.25">
      <c r="A649" s="55" t="s">
        <v>30</v>
      </c>
      <c r="B649" s="28" t="s">
        <v>143</v>
      </c>
      <c r="C649" s="7" t="s">
        <v>75</v>
      </c>
      <c r="D649" s="7" t="s">
        <v>117</v>
      </c>
      <c r="E649" s="37">
        <v>1920202590</v>
      </c>
      <c r="F649" s="28" t="s">
        <v>80</v>
      </c>
      <c r="G649" s="149">
        <v>280</v>
      </c>
      <c r="H649" s="149">
        <v>280</v>
      </c>
    </row>
    <row r="650" spans="1:8" ht="79.5" thickBot="1" x14ac:dyDescent="0.25">
      <c r="A650" s="39" t="s">
        <v>10</v>
      </c>
      <c r="B650" s="28" t="s">
        <v>143</v>
      </c>
      <c r="C650" s="7" t="s">
        <v>75</v>
      </c>
      <c r="D650" s="7" t="s">
        <v>117</v>
      </c>
      <c r="E650" s="37">
        <v>1920202590</v>
      </c>
      <c r="F650" s="28" t="s">
        <v>528</v>
      </c>
      <c r="G650" s="149">
        <v>84</v>
      </c>
      <c r="H650" s="149">
        <v>84</v>
      </c>
    </row>
    <row r="651" spans="1:8" ht="32.25" thickBot="1" x14ac:dyDescent="0.25">
      <c r="A651" s="39" t="s">
        <v>13</v>
      </c>
      <c r="B651" s="28" t="s">
        <v>143</v>
      </c>
      <c r="C651" s="7" t="s">
        <v>75</v>
      </c>
      <c r="D651" s="7" t="s">
        <v>117</v>
      </c>
      <c r="E651" s="37">
        <v>1920202590</v>
      </c>
      <c r="F651" s="7" t="s">
        <v>121</v>
      </c>
      <c r="G651" s="3">
        <v>303</v>
      </c>
      <c r="H651" s="3">
        <v>303</v>
      </c>
    </row>
    <row r="652" spans="1:8" ht="16.5" thickBot="1" x14ac:dyDescent="0.25">
      <c r="A652" s="39" t="s">
        <v>562</v>
      </c>
      <c r="B652" s="28" t="s">
        <v>143</v>
      </c>
      <c r="C652" s="7" t="s">
        <v>75</v>
      </c>
      <c r="D652" s="7" t="s">
        <v>117</v>
      </c>
      <c r="E652" s="37">
        <v>1920202590</v>
      </c>
      <c r="F652" s="7" t="s">
        <v>547</v>
      </c>
      <c r="G652" s="3">
        <v>160</v>
      </c>
      <c r="H652" s="3">
        <v>160</v>
      </c>
    </row>
    <row r="653" spans="1:8" ht="32.25" thickBot="1" x14ac:dyDescent="0.25">
      <c r="A653" s="275" t="s">
        <v>48</v>
      </c>
      <c r="B653" s="28" t="s">
        <v>143</v>
      </c>
      <c r="C653" s="7" t="s">
        <v>75</v>
      </c>
      <c r="D653" s="7" t="s">
        <v>117</v>
      </c>
      <c r="E653" s="37">
        <v>1920202590</v>
      </c>
      <c r="F653" s="7" t="s">
        <v>120</v>
      </c>
      <c r="G653" s="3">
        <v>129</v>
      </c>
      <c r="H653" s="3">
        <v>129</v>
      </c>
    </row>
    <row r="654" spans="1:8" ht="142.5" thickBot="1" x14ac:dyDescent="0.25">
      <c r="A654" s="172" t="s">
        <v>64</v>
      </c>
      <c r="B654" s="26" t="s">
        <v>143</v>
      </c>
      <c r="C654" s="8" t="s">
        <v>75</v>
      </c>
      <c r="D654" s="8" t="s">
        <v>117</v>
      </c>
      <c r="E654" s="4">
        <v>1920206590</v>
      </c>
      <c r="F654" s="2"/>
      <c r="G654" s="1">
        <f>SUM(G655:G657)</f>
        <v>9965</v>
      </c>
      <c r="H654" s="1">
        <f>SUM(H655:H657)</f>
        <v>9965</v>
      </c>
    </row>
    <row r="655" spans="1:8" ht="48" thickBot="1" x14ac:dyDescent="0.25">
      <c r="A655" s="5" t="s">
        <v>56</v>
      </c>
      <c r="B655" s="28" t="s">
        <v>143</v>
      </c>
      <c r="C655" s="7" t="s">
        <v>75</v>
      </c>
      <c r="D655" s="7" t="s">
        <v>117</v>
      </c>
      <c r="E655" s="3">
        <v>1920206590</v>
      </c>
      <c r="F655" s="3">
        <v>111</v>
      </c>
      <c r="G655" s="3">
        <v>7608</v>
      </c>
      <c r="H655" s="3">
        <v>7608</v>
      </c>
    </row>
    <row r="656" spans="1:8" ht="79.5" thickBot="1" x14ac:dyDescent="0.25">
      <c r="A656" s="39" t="s">
        <v>10</v>
      </c>
      <c r="B656" s="28" t="s">
        <v>143</v>
      </c>
      <c r="C656" s="7" t="s">
        <v>75</v>
      </c>
      <c r="D656" s="7" t="s">
        <v>117</v>
      </c>
      <c r="E656" s="3">
        <v>1920206590</v>
      </c>
      <c r="F656" s="3">
        <v>119</v>
      </c>
      <c r="G656" s="3">
        <v>2297</v>
      </c>
      <c r="H656" s="3">
        <v>2297</v>
      </c>
    </row>
    <row r="657" spans="1:8" ht="32.25" thickBot="1" x14ac:dyDescent="0.25">
      <c r="A657" s="39" t="s">
        <v>13</v>
      </c>
      <c r="B657" s="28" t="s">
        <v>143</v>
      </c>
      <c r="C657" s="7" t="s">
        <v>75</v>
      </c>
      <c r="D657" s="7" t="s">
        <v>117</v>
      </c>
      <c r="E657" s="3">
        <v>1920206590</v>
      </c>
      <c r="F657" s="3">
        <v>244</v>
      </c>
      <c r="G657" s="3">
        <v>60</v>
      </c>
      <c r="H657" s="3">
        <v>60</v>
      </c>
    </row>
    <row r="658" spans="1:8" ht="95.25" thickBot="1" x14ac:dyDescent="0.25">
      <c r="A658" s="340" t="s">
        <v>576</v>
      </c>
      <c r="B658" s="217" t="s">
        <v>143</v>
      </c>
      <c r="C658" s="190" t="s">
        <v>75</v>
      </c>
      <c r="D658" s="190" t="s">
        <v>117</v>
      </c>
      <c r="E658" s="200" t="s">
        <v>580</v>
      </c>
      <c r="F658" s="189"/>
      <c r="G658" s="189">
        <f>SUM(G659:G660)</f>
        <v>652.572</v>
      </c>
      <c r="H658" s="189">
        <f>SUM(H659:H660)</f>
        <v>652.572</v>
      </c>
    </row>
    <row r="659" spans="1:8" ht="48" thickBot="1" x14ac:dyDescent="0.25">
      <c r="A659" s="39" t="s">
        <v>230</v>
      </c>
      <c r="B659" s="28" t="s">
        <v>143</v>
      </c>
      <c r="C659" s="7" t="s">
        <v>75</v>
      </c>
      <c r="D659" s="7" t="s">
        <v>117</v>
      </c>
      <c r="E659" s="204" t="s">
        <v>580</v>
      </c>
      <c r="F659" s="3">
        <v>111</v>
      </c>
      <c r="G659" s="3">
        <v>502</v>
      </c>
      <c r="H659" s="3">
        <v>502</v>
      </c>
    </row>
    <row r="660" spans="1:8" ht="79.5" thickBot="1" x14ac:dyDescent="0.25">
      <c r="A660" s="39" t="s">
        <v>10</v>
      </c>
      <c r="B660" s="28" t="s">
        <v>143</v>
      </c>
      <c r="C660" s="7" t="s">
        <v>75</v>
      </c>
      <c r="D660" s="7" t="s">
        <v>117</v>
      </c>
      <c r="E660" s="204" t="s">
        <v>580</v>
      </c>
      <c r="F660" s="3">
        <v>119</v>
      </c>
      <c r="G660" s="3">
        <v>150.572</v>
      </c>
      <c r="H660" s="3">
        <v>150.572</v>
      </c>
    </row>
    <row r="661" spans="1:8" ht="79.5" thickBot="1" x14ac:dyDescent="0.25">
      <c r="A661" s="178" t="s">
        <v>578</v>
      </c>
      <c r="B661" s="341" t="s">
        <v>143</v>
      </c>
      <c r="C661" s="341" t="s">
        <v>75</v>
      </c>
      <c r="D661" s="341" t="s">
        <v>117</v>
      </c>
      <c r="E661" s="200" t="s">
        <v>579</v>
      </c>
      <c r="F661" s="342"/>
      <c r="G661" s="342">
        <v>248.285</v>
      </c>
      <c r="H661" s="342">
        <v>254.053</v>
      </c>
    </row>
    <row r="662" spans="1:8" ht="32.25" thickBot="1" x14ac:dyDescent="0.25">
      <c r="A662" s="39" t="s">
        <v>13</v>
      </c>
      <c r="B662" s="28" t="s">
        <v>143</v>
      </c>
      <c r="C662" s="7" t="s">
        <v>75</v>
      </c>
      <c r="D662" s="7" t="s">
        <v>117</v>
      </c>
      <c r="E662" s="204" t="s">
        <v>579</v>
      </c>
      <c r="F662" s="3">
        <v>244</v>
      </c>
      <c r="G662" s="343">
        <v>248.285</v>
      </c>
      <c r="H662" s="343">
        <v>254.053</v>
      </c>
    </row>
    <row r="663" spans="1:8" ht="16.5" thickBot="1" x14ac:dyDescent="0.25">
      <c r="A663" s="148" t="s">
        <v>144</v>
      </c>
      <c r="B663" s="366" t="s">
        <v>145</v>
      </c>
      <c r="C663" s="366" t="s">
        <v>75</v>
      </c>
      <c r="D663" s="366"/>
      <c r="E663" s="367"/>
      <c r="F663" s="367"/>
      <c r="G663" s="368">
        <f>SUM(G664+G684)</f>
        <v>27364.759000000002</v>
      </c>
      <c r="H663" s="368">
        <f>SUM(H664+H684)</f>
        <v>27395.100999999999</v>
      </c>
    </row>
    <row r="664" spans="1:8" ht="16.5" thickBot="1" x14ac:dyDescent="0.25">
      <c r="A664" s="148"/>
      <c r="B664" s="146" t="s">
        <v>145</v>
      </c>
      <c r="C664" s="146" t="s">
        <v>75</v>
      </c>
      <c r="D664" s="146" t="s">
        <v>117</v>
      </c>
      <c r="E664" s="146"/>
      <c r="F664" s="146"/>
      <c r="G664" s="214">
        <f>SUM(G682+G672+G665+G676+G679)</f>
        <v>27037.395</v>
      </c>
      <c r="H664" s="214">
        <f>SUM(H682+H672+H665+H676+H679)</f>
        <v>27067.736999999997</v>
      </c>
    </row>
    <row r="665" spans="1:8" ht="16.5" thickBot="1" x14ac:dyDescent="0.25">
      <c r="A665" s="31"/>
      <c r="B665" s="26" t="s">
        <v>145</v>
      </c>
      <c r="C665" s="15" t="s">
        <v>75</v>
      </c>
      <c r="D665" s="15" t="s">
        <v>117</v>
      </c>
      <c r="E665" s="32">
        <v>1920202590</v>
      </c>
      <c r="F665" s="27"/>
      <c r="G665" s="364">
        <f>SUM(G666:G671)</f>
        <v>3087.99</v>
      </c>
      <c r="H665" s="364">
        <f>SUM(H666:H671)</f>
        <v>3087.99</v>
      </c>
    </row>
    <row r="666" spans="1:8" ht="48" thickBot="1" x14ac:dyDescent="0.25">
      <c r="A666" s="55" t="s">
        <v>30</v>
      </c>
      <c r="B666" s="28" t="s">
        <v>145</v>
      </c>
      <c r="C666" s="7" t="s">
        <v>75</v>
      </c>
      <c r="D666" s="7" t="s">
        <v>117</v>
      </c>
      <c r="E666" s="37">
        <v>1920202590</v>
      </c>
      <c r="F666" s="28" t="s">
        <v>80</v>
      </c>
      <c r="G666" s="149">
        <v>800</v>
      </c>
      <c r="H666" s="149">
        <v>800</v>
      </c>
    </row>
    <row r="667" spans="1:8" ht="79.5" thickBot="1" x14ac:dyDescent="0.25">
      <c r="A667" s="39" t="s">
        <v>10</v>
      </c>
      <c r="B667" s="28" t="s">
        <v>145</v>
      </c>
      <c r="C667" s="7" t="s">
        <v>75</v>
      </c>
      <c r="D667" s="7" t="s">
        <v>117</v>
      </c>
      <c r="E667" s="37">
        <v>1920202590</v>
      </c>
      <c r="F667" s="28" t="s">
        <v>528</v>
      </c>
      <c r="G667" s="149">
        <v>240</v>
      </c>
      <c r="H667" s="149">
        <v>240</v>
      </c>
    </row>
    <row r="668" spans="1:8" ht="32.25" thickBot="1" x14ac:dyDescent="0.25">
      <c r="A668" s="39" t="s">
        <v>13</v>
      </c>
      <c r="B668" s="28" t="s">
        <v>145</v>
      </c>
      <c r="C668" s="7" t="s">
        <v>75</v>
      </c>
      <c r="D668" s="7" t="s">
        <v>117</v>
      </c>
      <c r="E668" s="37">
        <v>1920202590</v>
      </c>
      <c r="F668" s="7" t="s">
        <v>121</v>
      </c>
      <c r="G668" s="3">
        <v>276</v>
      </c>
      <c r="H668" s="3">
        <v>276</v>
      </c>
    </row>
    <row r="669" spans="1:8" ht="16.5" thickBot="1" x14ac:dyDescent="0.25">
      <c r="A669" s="39" t="s">
        <v>562</v>
      </c>
      <c r="B669" s="28" t="s">
        <v>145</v>
      </c>
      <c r="C669" s="7" t="s">
        <v>75</v>
      </c>
      <c r="D669" s="7" t="s">
        <v>117</v>
      </c>
      <c r="E669" s="37">
        <v>1920202590</v>
      </c>
      <c r="F669" s="7" t="s">
        <v>547</v>
      </c>
      <c r="G669" s="3">
        <v>1120</v>
      </c>
      <c r="H669" s="3">
        <v>1120</v>
      </c>
    </row>
    <row r="670" spans="1:8" ht="48" thickBot="1" x14ac:dyDescent="0.25">
      <c r="A670" s="174" t="s">
        <v>542</v>
      </c>
      <c r="B670" s="217" t="s">
        <v>145</v>
      </c>
      <c r="C670" s="190" t="s">
        <v>75</v>
      </c>
      <c r="D670" s="190" t="s">
        <v>117</v>
      </c>
      <c r="E670" s="311" t="s">
        <v>670</v>
      </c>
      <c r="F670" s="190" t="s">
        <v>543</v>
      </c>
      <c r="G670" s="189">
        <v>398.99</v>
      </c>
      <c r="H670" s="189">
        <v>398.99</v>
      </c>
    </row>
    <row r="671" spans="1:8" ht="32.25" thickBot="1" x14ac:dyDescent="0.25">
      <c r="A671" s="275" t="s">
        <v>48</v>
      </c>
      <c r="B671" s="28" t="s">
        <v>145</v>
      </c>
      <c r="C671" s="7" t="s">
        <v>75</v>
      </c>
      <c r="D671" s="7" t="s">
        <v>117</v>
      </c>
      <c r="E671" s="37">
        <v>1920202590</v>
      </c>
      <c r="F671" s="7" t="s">
        <v>120</v>
      </c>
      <c r="G671" s="3">
        <v>253</v>
      </c>
      <c r="H671" s="3">
        <v>253</v>
      </c>
    </row>
    <row r="672" spans="1:8" ht="142.5" thickBot="1" x14ac:dyDescent="0.25">
      <c r="A672" s="172" t="s">
        <v>64</v>
      </c>
      <c r="B672" s="26" t="s">
        <v>145</v>
      </c>
      <c r="C672" s="8" t="s">
        <v>75</v>
      </c>
      <c r="D672" s="8" t="s">
        <v>117</v>
      </c>
      <c r="E672" s="4">
        <v>1920206590</v>
      </c>
      <c r="F672" s="2"/>
      <c r="G672" s="1">
        <f>SUM(G673:G675)</f>
        <v>21293</v>
      </c>
      <c r="H672" s="1">
        <f>SUM(H673:H675)</f>
        <v>21293</v>
      </c>
    </row>
    <row r="673" spans="1:8" ht="48" thickBot="1" x14ac:dyDescent="0.25">
      <c r="A673" s="5" t="s">
        <v>56</v>
      </c>
      <c r="B673" s="28" t="s">
        <v>145</v>
      </c>
      <c r="C673" s="7" t="s">
        <v>75</v>
      </c>
      <c r="D673" s="7" t="s">
        <v>117</v>
      </c>
      <c r="E673" s="3">
        <v>1920206590</v>
      </c>
      <c r="F673" s="3">
        <v>111</v>
      </c>
      <c r="G673" s="3">
        <v>16104</v>
      </c>
      <c r="H673" s="3">
        <v>16104</v>
      </c>
    </row>
    <row r="674" spans="1:8" ht="79.5" thickBot="1" x14ac:dyDescent="0.25">
      <c r="A674" s="39" t="s">
        <v>10</v>
      </c>
      <c r="B674" s="28" t="s">
        <v>145</v>
      </c>
      <c r="C674" s="7" t="s">
        <v>75</v>
      </c>
      <c r="D674" s="7" t="s">
        <v>117</v>
      </c>
      <c r="E674" s="3">
        <v>1920206590</v>
      </c>
      <c r="F674" s="3">
        <v>119</v>
      </c>
      <c r="G674" s="3">
        <v>4863</v>
      </c>
      <c r="H674" s="3">
        <v>4863</v>
      </c>
    </row>
    <row r="675" spans="1:8" ht="32.25" thickBot="1" x14ac:dyDescent="0.25">
      <c r="A675" s="39" t="s">
        <v>13</v>
      </c>
      <c r="B675" s="28" t="s">
        <v>145</v>
      </c>
      <c r="C675" s="7" t="s">
        <v>75</v>
      </c>
      <c r="D675" s="7" t="s">
        <v>117</v>
      </c>
      <c r="E675" s="3">
        <v>1920206590</v>
      </c>
      <c r="F675" s="3">
        <v>244</v>
      </c>
      <c r="G675" s="3">
        <v>326</v>
      </c>
      <c r="H675" s="3">
        <v>326</v>
      </c>
    </row>
    <row r="676" spans="1:8" ht="95.25" thickBot="1" x14ac:dyDescent="0.25">
      <c r="A676" s="340" t="s">
        <v>576</v>
      </c>
      <c r="B676" s="217" t="s">
        <v>145</v>
      </c>
      <c r="C676" s="190" t="s">
        <v>75</v>
      </c>
      <c r="D676" s="190" t="s">
        <v>117</v>
      </c>
      <c r="E676" s="200" t="s">
        <v>580</v>
      </c>
      <c r="F676" s="189"/>
      <c r="G676" s="189">
        <f>SUM(G677:G678)</f>
        <v>1249.92</v>
      </c>
      <c r="H676" s="189">
        <f>SUM(H677:H678)</f>
        <v>1249.92</v>
      </c>
    </row>
    <row r="677" spans="1:8" ht="48" thickBot="1" x14ac:dyDescent="0.25">
      <c r="A677" s="39" t="s">
        <v>230</v>
      </c>
      <c r="B677" s="28" t="s">
        <v>145</v>
      </c>
      <c r="C677" s="7" t="s">
        <v>75</v>
      </c>
      <c r="D677" s="7" t="s">
        <v>117</v>
      </c>
      <c r="E677" s="204" t="s">
        <v>580</v>
      </c>
      <c r="F677" s="3">
        <v>111</v>
      </c>
      <c r="G677" s="3">
        <v>960</v>
      </c>
      <c r="H677" s="3">
        <v>960</v>
      </c>
    </row>
    <row r="678" spans="1:8" ht="79.5" thickBot="1" x14ac:dyDescent="0.25">
      <c r="A678" s="39" t="s">
        <v>10</v>
      </c>
      <c r="B678" s="28" t="s">
        <v>145</v>
      </c>
      <c r="C678" s="7" t="s">
        <v>75</v>
      </c>
      <c r="D678" s="7" t="s">
        <v>117</v>
      </c>
      <c r="E678" s="204" t="s">
        <v>580</v>
      </c>
      <c r="F678" s="3">
        <v>119</v>
      </c>
      <c r="G678" s="3">
        <v>289.92</v>
      </c>
      <c r="H678" s="3">
        <v>289.92</v>
      </c>
    </row>
    <row r="679" spans="1:8" ht="63.75" thickBot="1" x14ac:dyDescent="0.3">
      <c r="A679" s="359" t="s">
        <v>613</v>
      </c>
      <c r="B679" s="217" t="s">
        <v>145</v>
      </c>
      <c r="C679" s="190" t="s">
        <v>75</v>
      </c>
      <c r="D679" s="190" t="s">
        <v>117</v>
      </c>
      <c r="E679" s="200" t="s">
        <v>624</v>
      </c>
      <c r="F679" s="189"/>
      <c r="G679" s="189">
        <f>SUM(G680:G681)</f>
        <v>100.3</v>
      </c>
      <c r="H679" s="189">
        <f>SUM(H680:H681)</f>
        <v>100.3</v>
      </c>
    </row>
    <row r="680" spans="1:8" ht="48" thickBot="1" x14ac:dyDescent="0.25">
      <c r="A680" s="39" t="s">
        <v>230</v>
      </c>
      <c r="B680" s="28" t="s">
        <v>145</v>
      </c>
      <c r="C680" s="7" t="s">
        <v>75</v>
      </c>
      <c r="D680" s="7" t="s">
        <v>117</v>
      </c>
      <c r="E680" s="204" t="s">
        <v>624</v>
      </c>
      <c r="F680" s="3">
        <v>111</v>
      </c>
      <c r="G680" s="3">
        <v>77</v>
      </c>
      <c r="H680" s="3">
        <v>77</v>
      </c>
    </row>
    <row r="681" spans="1:8" ht="79.5" thickBot="1" x14ac:dyDescent="0.25">
      <c r="A681" s="39" t="s">
        <v>10</v>
      </c>
      <c r="B681" s="28" t="s">
        <v>145</v>
      </c>
      <c r="C681" s="7" t="s">
        <v>75</v>
      </c>
      <c r="D681" s="7" t="s">
        <v>117</v>
      </c>
      <c r="E681" s="204" t="s">
        <v>624</v>
      </c>
      <c r="F681" s="3">
        <v>119</v>
      </c>
      <c r="G681" s="3">
        <v>23.3</v>
      </c>
      <c r="H681" s="3">
        <v>23.3</v>
      </c>
    </row>
    <row r="682" spans="1:8" ht="79.5" thickBot="1" x14ac:dyDescent="0.25">
      <c r="A682" s="178" t="s">
        <v>578</v>
      </c>
      <c r="B682" s="341" t="s">
        <v>145</v>
      </c>
      <c r="C682" s="341" t="s">
        <v>75</v>
      </c>
      <c r="D682" s="341" t="s">
        <v>117</v>
      </c>
      <c r="E682" s="200" t="s">
        <v>579</v>
      </c>
      <c r="F682" s="342"/>
      <c r="G682" s="342">
        <v>1306.1849999999999</v>
      </c>
      <c r="H682" s="342">
        <v>1336.527</v>
      </c>
    </row>
    <row r="683" spans="1:8" ht="32.25" thickBot="1" x14ac:dyDescent="0.25">
      <c r="A683" s="39" t="s">
        <v>13</v>
      </c>
      <c r="B683" s="28" t="s">
        <v>145</v>
      </c>
      <c r="C683" s="7" t="s">
        <v>75</v>
      </c>
      <c r="D683" s="7" t="s">
        <v>117</v>
      </c>
      <c r="E683" s="204" t="s">
        <v>579</v>
      </c>
      <c r="F683" s="3">
        <v>244</v>
      </c>
      <c r="G683" s="343">
        <v>1306.1849999999999</v>
      </c>
      <c r="H683" s="343">
        <v>1336.527</v>
      </c>
    </row>
    <row r="684" spans="1:8" ht="32.25" thickBot="1" x14ac:dyDescent="0.25">
      <c r="A684" s="178" t="s">
        <v>26</v>
      </c>
      <c r="B684" s="217" t="s">
        <v>145</v>
      </c>
      <c r="C684" s="190" t="s">
        <v>75</v>
      </c>
      <c r="D684" s="190" t="s">
        <v>75</v>
      </c>
      <c r="E684" s="200"/>
      <c r="F684" s="189"/>
      <c r="G684" s="365">
        <f>SUM(G688:G690)</f>
        <v>327.36400000000003</v>
      </c>
      <c r="H684" s="365">
        <f>SUM(H688:H690)</f>
        <v>327.36400000000003</v>
      </c>
    </row>
    <row r="685" spans="1:8" ht="48" thickBot="1" x14ac:dyDescent="0.25">
      <c r="A685" s="178" t="s">
        <v>609</v>
      </c>
      <c r="B685" s="217" t="s">
        <v>145</v>
      </c>
      <c r="C685" s="190" t="s">
        <v>75</v>
      </c>
      <c r="D685" s="190" t="s">
        <v>75</v>
      </c>
      <c r="E685" s="200">
        <v>19</v>
      </c>
      <c r="F685" s="189"/>
      <c r="G685" s="365">
        <f>SUM(G688:G690)</f>
        <v>327.36400000000003</v>
      </c>
      <c r="H685" s="365">
        <f>SUM(H688:H690)</f>
        <v>327.36400000000003</v>
      </c>
    </row>
    <row r="686" spans="1:8" ht="48" thickBot="1" x14ac:dyDescent="0.25">
      <c r="A686" s="52" t="s">
        <v>610</v>
      </c>
      <c r="B686" s="28" t="s">
        <v>145</v>
      </c>
      <c r="C686" s="7" t="s">
        <v>75</v>
      </c>
      <c r="D686" s="7" t="s">
        <v>75</v>
      </c>
      <c r="E686" s="20" t="s">
        <v>611</v>
      </c>
      <c r="F686" s="3"/>
      <c r="G686" s="343">
        <f>SUM(G688:G690)</f>
        <v>327.36400000000003</v>
      </c>
      <c r="H686" s="343">
        <f>SUM(H688:H690)</f>
        <v>327.36400000000003</v>
      </c>
    </row>
    <row r="687" spans="1:8" ht="32.25" thickBot="1" x14ac:dyDescent="0.25">
      <c r="A687" s="358" t="s">
        <v>229</v>
      </c>
      <c r="B687" s="28" t="s">
        <v>145</v>
      </c>
      <c r="C687" s="7" t="s">
        <v>75</v>
      </c>
      <c r="D687" s="7" t="s">
        <v>75</v>
      </c>
      <c r="E687" s="20">
        <v>1971099980</v>
      </c>
      <c r="F687" s="3"/>
      <c r="G687" s="343">
        <f>SUM(G688:G690)</f>
        <v>327.36400000000003</v>
      </c>
      <c r="H687" s="343">
        <f>SUM(H688:H690)</f>
        <v>327.36400000000003</v>
      </c>
    </row>
    <row r="688" spans="1:8" ht="48" thickBot="1" x14ac:dyDescent="0.25">
      <c r="A688" s="39" t="s">
        <v>230</v>
      </c>
      <c r="B688" s="28" t="s">
        <v>145</v>
      </c>
      <c r="C688" s="7" t="s">
        <v>75</v>
      </c>
      <c r="D688" s="7" t="s">
        <v>75</v>
      </c>
      <c r="E688" s="20">
        <v>1971099980</v>
      </c>
      <c r="F688" s="3">
        <v>111</v>
      </c>
      <c r="G688" s="343">
        <v>150</v>
      </c>
      <c r="H688" s="343">
        <v>150</v>
      </c>
    </row>
    <row r="689" spans="1:8" ht="79.5" thickBot="1" x14ac:dyDescent="0.25">
      <c r="A689" s="39" t="s">
        <v>10</v>
      </c>
      <c r="B689" s="28" t="s">
        <v>145</v>
      </c>
      <c r="C689" s="7" t="s">
        <v>75</v>
      </c>
      <c r="D689" s="7" t="s">
        <v>75</v>
      </c>
      <c r="E689" s="20">
        <v>1971099980</v>
      </c>
      <c r="F689" s="3">
        <v>119</v>
      </c>
      <c r="G689" s="343">
        <v>45</v>
      </c>
      <c r="H689" s="343">
        <v>45</v>
      </c>
    </row>
    <row r="690" spans="1:8" ht="32.25" thickBot="1" x14ac:dyDescent="0.25">
      <c r="A690" s="39" t="s">
        <v>13</v>
      </c>
      <c r="B690" s="28" t="s">
        <v>145</v>
      </c>
      <c r="C690" s="7" t="s">
        <v>75</v>
      </c>
      <c r="D690" s="7" t="s">
        <v>75</v>
      </c>
      <c r="E690" s="20">
        <v>1971099980</v>
      </c>
      <c r="F690" s="3">
        <v>244</v>
      </c>
      <c r="G690" s="343">
        <v>132.364</v>
      </c>
      <c r="H690" s="343">
        <v>132.364</v>
      </c>
    </row>
    <row r="691" spans="1:8" ht="16.5" thickBot="1" x14ac:dyDescent="0.25">
      <c r="A691" s="148" t="s">
        <v>146</v>
      </c>
      <c r="B691" s="146" t="s">
        <v>147</v>
      </c>
      <c r="C691" s="146" t="s">
        <v>75</v>
      </c>
      <c r="D691" s="146" t="s">
        <v>117</v>
      </c>
      <c r="E691" s="146"/>
      <c r="F691" s="146"/>
      <c r="G691" s="310">
        <f>SUM(G705+G698+G692+G702)</f>
        <v>14536.735000000001</v>
      </c>
      <c r="H691" s="310">
        <f>SUM(H705+H698+H692+H702)</f>
        <v>14546.966</v>
      </c>
    </row>
    <row r="692" spans="1:8" ht="16.5" thickBot="1" x14ac:dyDescent="0.25">
      <c r="A692" s="31"/>
      <c r="B692" s="26" t="s">
        <v>147</v>
      </c>
      <c r="C692" s="15" t="s">
        <v>75</v>
      </c>
      <c r="D692" s="15" t="s">
        <v>117</v>
      </c>
      <c r="E692" s="32">
        <v>1920202590</v>
      </c>
      <c r="F692" s="27"/>
      <c r="G692" s="303">
        <f>SUM(G693:G697)</f>
        <v>687</v>
      </c>
      <c r="H692" s="303">
        <f>SUM(H693:H697)</f>
        <v>687</v>
      </c>
    </row>
    <row r="693" spans="1:8" ht="48" thickBot="1" x14ac:dyDescent="0.25">
      <c r="A693" s="5" t="s">
        <v>56</v>
      </c>
      <c r="B693" s="28" t="s">
        <v>147</v>
      </c>
      <c r="C693" s="7" t="s">
        <v>75</v>
      </c>
      <c r="D693" s="7" t="s">
        <v>117</v>
      </c>
      <c r="E693" s="37">
        <v>1920202590</v>
      </c>
      <c r="F693" s="28" t="s">
        <v>80</v>
      </c>
      <c r="G693" s="149">
        <v>280</v>
      </c>
      <c r="H693" s="149">
        <v>280</v>
      </c>
    </row>
    <row r="694" spans="1:8" ht="79.5" thickBot="1" x14ac:dyDescent="0.25">
      <c r="A694" s="39" t="s">
        <v>10</v>
      </c>
      <c r="B694" s="28" t="s">
        <v>147</v>
      </c>
      <c r="C694" s="7" t="s">
        <v>75</v>
      </c>
      <c r="D694" s="7" t="s">
        <v>117</v>
      </c>
      <c r="E694" s="37">
        <v>1920202590</v>
      </c>
      <c r="F694" s="28" t="s">
        <v>528</v>
      </c>
      <c r="G694" s="149">
        <v>85</v>
      </c>
      <c r="H694" s="149">
        <v>85</v>
      </c>
    </row>
    <row r="695" spans="1:8" ht="32.25" thickBot="1" x14ac:dyDescent="0.25">
      <c r="A695" s="39" t="s">
        <v>13</v>
      </c>
      <c r="B695" s="28" t="s">
        <v>147</v>
      </c>
      <c r="C695" s="7" t="s">
        <v>75</v>
      </c>
      <c r="D695" s="7" t="s">
        <v>117</v>
      </c>
      <c r="E695" s="37">
        <v>1920202590</v>
      </c>
      <c r="F695" s="7" t="s">
        <v>121</v>
      </c>
      <c r="G695" s="3">
        <v>95</v>
      </c>
      <c r="H695" s="3">
        <v>95</v>
      </c>
    </row>
    <row r="696" spans="1:8" ht="16.5" thickBot="1" x14ac:dyDescent="0.25">
      <c r="A696" s="39" t="s">
        <v>562</v>
      </c>
      <c r="B696" s="28" t="s">
        <v>147</v>
      </c>
      <c r="C696" s="7" t="s">
        <v>75</v>
      </c>
      <c r="D696" s="7" t="s">
        <v>117</v>
      </c>
      <c r="E696" s="37">
        <v>1920202590</v>
      </c>
      <c r="F696" s="7" t="s">
        <v>547</v>
      </c>
      <c r="G696" s="3">
        <v>183</v>
      </c>
      <c r="H696" s="3">
        <v>183</v>
      </c>
    </row>
    <row r="697" spans="1:8" ht="32.25" thickBot="1" x14ac:dyDescent="0.25">
      <c r="A697" s="275" t="s">
        <v>48</v>
      </c>
      <c r="B697" s="28" t="s">
        <v>147</v>
      </c>
      <c r="C697" s="7" t="s">
        <v>75</v>
      </c>
      <c r="D697" s="7" t="s">
        <v>117</v>
      </c>
      <c r="E697" s="37">
        <v>1920202590</v>
      </c>
      <c r="F697" s="7" t="s">
        <v>120</v>
      </c>
      <c r="G697" s="3">
        <v>44</v>
      </c>
      <c r="H697" s="3">
        <v>44</v>
      </c>
    </row>
    <row r="698" spans="1:8" ht="142.5" thickBot="1" x14ac:dyDescent="0.25">
      <c r="A698" s="172" t="s">
        <v>64</v>
      </c>
      <c r="B698" s="26" t="s">
        <v>147</v>
      </c>
      <c r="C698" s="8" t="s">
        <v>75</v>
      </c>
      <c r="D698" s="8" t="s">
        <v>117</v>
      </c>
      <c r="E698" s="4">
        <v>1920206590</v>
      </c>
      <c r="F698" s="2"/>
      <c r="G698" s="1">
        <f>SUM(G699:G701)</f>
        <v>12550</v>
      </c>
      <c r="H698" s="1">
        <f>SUM(H699:H701)</f>
        <v>12550</v>
      </c>
    </row>
    <row r="699" spans="1:8" ht="48" thickBot="1" x14ac:dyDescent="0.25">
      <c r="A699" s="5" t="s">
        <v>56</v>
      </c>
      <c r="B699" s="28" t="s">
        <v>147</v>
      </c>
      <c r="C699" s="7" t="s">
        <v>75</v>
      </c>
      <c r="D699" s="7" t="s">
        <v>117</v>
      </c>
      <c r="E699" s="3">
        <v>1920206590</v>
      </c>
      <c r="F699" s="3">
        <v>111</v>
      </c>
      <c r="G699" s="3">
        <v>9552</v>
      </c>
      <c r="H699" s="3">
        <v>9552</v>
      </c>
    </row>
    <row r="700" spans="1:8" ht="79.5" thickBot="1" x14ac:dyDescent="0.25">
      <c r="A700" s="39" t="s">
        <v>10</v>
      </c>
      <c r="B700" s="28" t="s">
        <v>147</v>
      </c>
      <c r="C700" s="7" t="s">
        <v>75</v>
      </c>
      <c r="D700" s="7" t="s">
        <v>117</v>
      </c>
      <c r="E700" s="3">
        <v>1920206590</v>
      </c>
      <c r="F700" s="3">
        <v>119</v>
      </c>
      <c r="G700" s="3">
        <v>2884</v>
      </c>
      <c r="H700" s="3">
        <v>2884</v>
      </c>
    </row>
    <row r="701" spans="1:8" ht="32.25" thickBot="1" x14ac:dyDescent="0.25">
      <c r="A701" s="39" t="s">
        <v>13</v>
      </c>
      <c r="B701" s="28" t="s">
        <v>147</v>
      </c>
      <c r="C701" s="7" t="s">
        <v>75</v>
      </c>
      <c r="D701" s="7" t="s">
        <v>117</v>
      </c>
      <c r="E701" s="3">
        <v>1920206590</v>
      </c>
      <c r="F701" s="3">
        <v>244</v>
      </c>
      <c r="G701" s="3">
        <v>114</v>
      </c>
      <c r="H701" s="3">
        <v>114</v>
      </c>
    </row>
    <row r="702" spans="1:8" ht="95.25" thickBot="1" x14ac:dyDescent="0.25">
      <c r="A702" s="340" t="s">
        <v>576</v>
      </c>
      <c r="B702" s="217" t="s">
        <v>147</v>
      </c>
      <c r="C702" s="190" t="s">
        <v>75</v>
      </c>
      <c r="D702" s="190" t="s">
        <v>117</v>
      </c>
      <c r="E702" s="200" t="s">
        <v>580</v>
      </c>
      <c r="F702" s="189"/>
      <c r="G702" s="189">
        <f>SUM(G703:G704)</f>
        <v>859.31999999999994</v>
      </c>
      <c r="H702" s="189">
        <f>SUM(H703:H704)</f>
        <v>859.31999999999994</v>
      </c>
    </row>
    <row r="703" spans="1:8" ht="48" thickBot="1" x14ac:dyDescent="0.25">
      <c r="A703" s="39" t="s">
        <v>230</v>
      </c>
      <c r="B703" s="28" t="s">
        <v>147</v>
      </c>
      <c r="C703" s="7" t="s">
        <v>75</v>
      </c>
      <c r="D703" s="7" t="s">
        <v>117</v>
      </c>
      <c r="E703" s="204" t="s">
        <v>580</v>
      </c>
      <c r="F703" s="3">
        <v>111</v>
      </c>
      <c r="G703" s="3">
        <v>660</v>
      </c>
      <c r="H703" s="3">
        <v>660</v>
      </c>
    </row>
    <row r="704" spans="1:8" ht="79.5" thickBot="1" x14ac:dyDescent="0.25">
      <c r="A704" s="39" t="s">
        <v>10</v>
      </c>
      <c r="B704" s="28" t="s">
        <v>147</v>
      </c>
      <c r="C704" s="7" t="s">
        <v>75</v>
      </c>
      <c r="D704" s="7" t="s">
        <v>117</v>
      </c>
      <c r="E704" s="204" t="s">
        <v>580</v>
      </c>
      <c r="F704" s="3">
        <v>119</v>
      </c>
      <c r="G704" s="3">
        <v>199.32</v>
      </c>
      <c r="H704" s="3">
        <v>199.32</v>
      </c>
    </row>
    <row r="705" spans="1:8" ht="79.5" thickBot="1" x14ac:dyDescent="0.25">
      <c r="A705" s="178" t="s">
        <v>578</v>
      </c>
      <c r="B705" s="341" t="s">
        <v>147</v>
      </c>
      <c r="C705" s="341" t="s">
        <v>75</v>
      </c>
      <c r="D705" s="341" t="s">
        <v>117</v>
      </c>
      <c r="E705" s="200" t="s">
        <v>579</v>
      </c>
      <c r="F705" s="342"/>
      <c r="G705" s="342">
        <v>440.41500000000002</v>
      </c>
      <c r="H705" s="342">
        <v>450.64600000000002</v>
      </c>
    </row>
    <row r="706" spans="1:8" ht="32.25" thickBot="1" x14ac:dyDescent="0.25">
      <c r="A706" s="39" t="s">
        <v>13</v>
      </c>
      <c r="B706" s="28" t="s">
        <v>147</v>
      </c>
      <c r="C706" s="7" t="s">
        <v>75</v>
      </c>
      <c r="D706" s="7" t="s">
        <v>117</v>
      </c>
      <c r="E706" s="204" t="s">
        <v>579</v>
      </c>
      <c r="F706" s="3">
        <v>244</v>
      </c>
      <c r="G706" s="343">
        <v>440.41500000000002</v>
      </c>
      <c r="H706" s="343">
        <v>450.64600000000002</v>
      </c>
    </row>
    <row r="707" spans="1:8" ht="48" thickBot="1" x14ac:dyDescent="0.25">
      <c r="A707" s="148" t="s">
        <v>148</v>
      </c>
      <c r="B707" s="146" t="s">
        <v>149</v>
      </c>
      <c r="C707" s="146" t="s">
        <v>75</v>
      </c>
      <c r="D707" s="146" t="s">
        <v>117</v>
      </c>
      <c r="E707" s="146"/>
      <c r="F707" s="146"/>
      <c r="G707" s="310">
        <f>SUM(G722+G715+G708+G719)</f>
        <v>14710.489</v>
      </c>
      <c r="H707" s="310">
        <f>SUM(H722+H715+H708+H719)</f>
        <v>14719.412999999999</v>
      </c>
    </row>
    <row r="708" spans="1:8" ht="16.5" thickBot="1" x14ac:dyDescent="0.25">
      <c r="A708" s="31"/>
      <c r="B708" s="26" t="s">
        <v>149</v>
      </c>
      <c r="C708" s="15" t="s">
        <v>75</v>
      </c>
      <c r="D708" s="15" t="s">
        <v>117</v>
      </c>
      <c r="E708" s="32">
        <v>1920202590</v>
      </c>
      <c r="F708" s="27"/>
      <c r="G708" s="303">
        <f>SUM(G709:G714)</f>
        <v>815.98</v>
      </c>
      <c r="H708" s="303">
        <f>SUM(H709:H714)</f>
        <v>815.98</v>
      </c>
    </row>
    <row r="709" spans="1:8" ht="48" thickBot="1" x14ac:dyDescent="0.25">
      <c r="A709" s="5" t="s">
        <v>56</v>
      </c>
      <c r="B709" s="28" t="s">
        <v>149</v>
      </c>
      <c r="C709" s="7" t="s">
        <v>75</v>
      </c>
      <c r="D709" s="7" t="s">
        <v>117</v>
      </c>
      <c r="E709" s="37">
        <v>1920202590</v>
      </c>
      <c r="F709" s="28" t="s">
        <v>80</v>
      </c>
      <c r="G709" s="149">
        <v>190</v>
      </c>
      <c r="H709" s="149">
        <v>190</v>
      </c>
    </row>
    <row r="710" spans="1:8" ht="79.5" thickBot="1" x14ac:dyDescent="0.25">
      <c r="A710" s="39" t="s">
        <v>10</v>
      </c>
      <c r="B710" s="28" t="s">
        <v>149</v>
      </c>
      <c r="C710" s="7" t="s">
        <v>75</v>
      </c>
      <c r="D710" s="7" t="s">
        <v>117</v>
      </c>
      <c r="E710" s="37">
        <v>1920202590</v>
      </c>
      <c r="F710" s="28" t="s">
        <v>528</v>
      </c>
      <c r="G710" s="149">
        <v>57</v>
      </c>
      <c r="H710" s="149">
        <v>57</v>
      </c>
    </row>
    <row r="711" spans="1:8" ht="32.25" thickBot="1" x14ac:dyDescent="0.25">
      <c r="A711" s="39" t="s">
        <v>13</v>
      </c>
      <c r="B711" s="28" t="s">
        <v>149</v>
      </c>
      <c r="C711" s="7" t="s">
        <v>75</v>
      </c>
      <c r="D711" s="7" t="s">
        <v>117</v>
      </c>
      <c r="E711" s="37">
        <v>1920202590</v>
      </c>
      <c r="F711" s="7" t="s">
        <v>121</v>
      </c>
      <c r="G711" s="3">
        <v>163</v>
      </c>
      <c r="H711" s="3">
        <v>163</v>
      </c>
    </row>
    <row r="712" spans="1:8" ht="16.5" thickBot="1" x14ac:dyDescent="0.25">
      <c r="A712" s="39" t="s">
        <v>562</v>
      </c>
      <c r="B712" s="28" t="s">
        <v>149</v>
      </c>
      <c r="C712" s="7" t="s">
        <v>75</v>
      </c>
      <c r="D712" s="7" t="s">
        <v>117</v>
      </c>
      <c r="E712" s="37">
        <v>1920202590</v>
      </c>
      <c r="F712" s="7" t="s">
        <v>547</v>
      </c>
      <c r="G712" s="3">
        <v>150</v>
      </c>
      <c r="H712" s="3">
        <v>150</v>
      </c>
    </row>
    <row r="713" spans="1:8" ht="48" thickBot="1" x14ac:dyDescent="0.25">
      <c r="A713" s="174" t="s">
        <v>542</v>
      </c>
      <c r="B713" s="217" t="s">
        <v>149</v>
      </c>
      <c r="C713" s="190" t="s">
        <v>75</v>
      </c>
      <c r="D713" s="190" t="s">
        <v>117</v>
      </c>
      <c r="E713" s="311" t="s">
        <v>670</v>
      </c>
      <c r="F713" s="190" t="s">
        <v>543</v>
      </c>
      <c r="G713" s="189">
        <v>197.98</v>
      </c>
      <c r="H713" s="189">
        <v>197.98</v>
      </c>
    </row>
    <row r="714" spans="1:8" ht="32.25" thickBot="1" x14ac:dyDescent="0.25">
      <c r="A714" s="275" t="s">
        <v>48</v>
      </c>
      <c r="B714" s="28" t="s">
        <v>149</v>
      </c>
      <c r="C714" s="7" t="s">
        <v>75</v>
      </c>
      <c r="D714" s="7" t="s">
        <v>117</v>
      </c>
      <c r="E714" s="37">
        <v>1920202590</v>
      </c>
      <c r="F714" s="7" t="s">
        <v>120</v>
      </c>
      <c r="G714" s="3">
        <v>58</v>
      </c>
      <c r="H714" s="3">
        <v>58</v>
      </c>
    </row>
    <row r="715" spans="1:8" ht="142.5" thickBot="1" x14ac:dyDescent="0.25">
      <c r="A715" s="172" t="s">
        <v>64</v>
      </c>
      <c r="B715" s="26" t="s">
        <v>149</v>
      </c>
      <c r="C715" s="8" t="s">
        <v>75</v>
      </c>
      <c r="D715" s="8" t="s">
        <v>117</v>
      </c>
      <c r="E715" s="4">
        <v>1920206590</v>
      </c>
      <c r="F715" s="2"/>
      <c r="G715" s="1">
        <f>SUM(G716:G718)</f>
        <v>12651</v>
      </c>
      <c r="H715" s="1">
        <f>SUM(H716:H718)</f>
        <v>12651</v>
      </c>
    </row>
    <row r="716" spans="1:8" ht="48" thickBot="1" x14ac:dyDescent="0.25">
      <c r="A716" s="5" t="s">
        <v>56</v>
      </c>
      <c r="B716" s="28" t="s">
        <v>149</v>
      </c>
      <c r="C716" s="7" t="s">
        <v>75</v>
      </c>
      <c r="D716" s="7" t="s">
        <v>117</v>
      </c>
      <c r="E716" s="3">
        <v>1920206590</v>
      </c>
      <c r="F716" s="3">
        <v>111</v>
      </c>
      <c r="G716" s="3">
        <v>9636</v>
      </c>
      <c r="H716" s="3">
        <v>9636</v>
      </c>
    </row>
    <row r="717" spans="1:8" ht="79.5" thickBot="1" x14ac:dyDescent="0.25">
      <c r="A717" s="39" t="s">
        <v>10</v>
      </c>
      <c r="B717" s="28" t="s">
        <v>149</v>
      </c>
      <c r="C717" s="7" t="s">
        <v>75</v>
      </c>
      <c r="D717" s="7" t="s">
        <v>117</v>
      </c>
      <c r="E717" s="3">
        <v>1920206590</v>
      </c>
      <c r="F717" s="3">
        <v>119</v>
      </c>
      <c r="G717" s="3">
        <v>2910</v>
      </c>
      <c r="H717" s="3">
        <v>2910</v>
      </c>
    </row>
    <row r="718" spans="1:8" ht="32.25" thickBot="1" x14ac:dyDescent="0.25">
      <c r="A718" s="39" t="s">
        <v>13</v>
      </c>
      <c r="B718" s="28" t="s">
        <v>149</v>
      </c>
      <c r="C718" s="7" t="s">
        <v>75</v>
      </c>
      <c r="D718" s="7" t="s">
        <v>117</v>
      </c>
      <c r="E718" s="3">
        <v>1920206590</v>
      </c>
      <c r="F718" s="3">
        <v>244</v>
      </c>
      <c r="G718" s="3">
        <v>105</v>
      </c>
      <c r="H718" s="3">
        <v>105</v>
      </c>
    </row>
    <row r="719" spans="1:8" ht="95.25" thickBot="1" x14ac:dyDescent="0.25">
      <c r="A719" s="340" t="s">
        <v>576</v>
      </c>
      <c r="B719" s="217" t="s">
        <v>149</v>
      </c>
      <c r="C719" s="190" t="s">
        <v>75</v>
      </c>
      <c r="D719" s="190" t="s">
        <v>117</v>
      </c>
      <c r="E719" s="200" t="s">
        <v>580</v>
      </c>
      <c r="F719" s="189"/>
      <c r="G719" s="189">
        <f>SUM(G720:G721)</f>
        <v>859.31999999999994</v>
      </c>
      <c r="H719" s="189">
        <f>SUM(H720:H721)</f>
        <v>859.31999999999994</v>
      </c>
    </row>
    <row r="720" spans="1:8" ht="48" thickBot="1" x14ac:dyDescent="0.25">
      <c r="A720" s="39" t="s">
        <v>230</v>
      </c>
      <c r="B720" s="28" t="s">
        <v>149</v>
      </c>
      <c r="C720" s="7" t="s">
        <v>75</v>
      </c>
      <c r="D720" s="7" t="s">
        <v>117</v>
      </c>
      <c r="E720" s="204" t="s">
        <v>580</v>
      </c>
      <c r="F720" s="3">
        <v>111</v>
      </c>
      <c r="G720" s="3">
        <v>660</v>
      </c>
      <c r="H720" s="3">
        <v>660</v>
      </c>
    </row>
    <row r="721" spans="1:8" ht="79.5" thickBot="1" x14ac:dyDescent="0.25">
      <c r="A721" s="39" t="s">
        <v>10</v>
      </c>
      <c r="B721" s="28" t="s">
        <v>149</v>
      </c>
      <c r="C721" s="7" t="s">
        <v>75</v>
      </c>
      <c r="D721" s="7" t="s">
        <v>117</v>
      </c>
      <c r="E721" s="204" t="s">
        <v>580</v>
      </c>
      <c r="F721" s="3">
        <v>119</v>
      </c>
      <c r="G721" s="3">
        <v>199.32</v>
      </c>
      <c r="H721" s="3">
        <v>199.32</v>
      </c>
    </row>
    <row r="722" spans="1:8" ht="79.5" thickBot="1" x14ac:dyDescent="0.25">
      <c r="A722" s="178" t="s">
        <v>578</v>
      </c>
      <c r="B722" s="341" t="s">
        <v>149</v>
      </c>
      <c r="C722" s="341" t="s">
        <v>75</v>
      </c>
      <c r="D722" s="341" t="s">
        <v>117</v>
      </c>
      <c r="E722" s="200" t="s">
        <v>579</v>
      </c>
      <c r="F722" s="342"/>
      <c r="G722" s="342">
        <v>384.18900000000002</v>
      </c>
      <c r="H722" s="342">
        <v>393.113</v>
      </c>
    </row>
    <row r="723" spans="1:8" ht="32.25" thickBot="1" x14ac:dyDescent="0.25">
      <c r="A723" s="39" t="s">
        <v>13</v>
      </c>
      <c r="B723" s="28" t="s">
        <v>149</v>
      </c>
      <c r="C723" s="7" t="s">
        <v>75</v>
      </c>
      <c r="D723" s="7" t="s">
        <v>117</v>
      </c>
      <c r="E723" s="204" t="s">
        <v>579</v>
      </c>
      <c r="F723" s="3">
        <v>244</v>
      </c>
      <c r="G723" s="343">
        <v>384.18900000000002</v>
      </c>
      <c r="H723" s="343">
        <v>393.113</v>
      </c>
    </row>
    <row r="724" spans="1:8" ht="16.5" thickBot="1" x14ac:dyDescent="0.25">
      <c r="A724" s="148" t="s">
        <v>150</v>
      </c>
      <c r="B724" s="146" t="s">
        <v>151</v>
      </c>
      <c r="C724" s="146" t="s">
        <v>75</v>
      </c>
      <c r="D724" s="146" t="s">
        <v>117</v>
      </c>
      <c r="E724" s="146"/>
      <c r="F724" s="146"/>
      <c r="G724" s="310">
        <f>SUM(G742+G732+G725+G736+G739)</f>
        <v>19165.562000000002</v>
      </c>
      <c r="H724" s="310">
        <f>SUM(H742+H732+H725+H736+H739)</f>
        <v>19187.460999999999</v>
      </c>
    </row>
    <row r="725" spans="1:8" ht="16.5" thickBot="1" x14ac:dyDescent="0.25">
      <c r="A725" s="31"/>
      <c r="B725" s="26" t="s">
        <v>151</v>
      </c>
      <c r="C725" s="15" t="s">
        <v>75</v>
      </c>
      <c r="D725" s="15" t="s">
        <v>117</v>
      </c>
      <c r="E725" s="32">
        <v>1920202590</v>
      </c>
      <c r="F725" s="27"/>
      <c r="G725" s="303">
        <f>SUM(G726:G731)</f>
        <v>1535.98</v>
      </c>
      <c r="H725" s="303">
        <f>SUM(H726:H731)</f>
        <v>1535.98</v>
      </c>
    </row>
    <row r="726" spans="1:8" ht="48" thickBot="1" x14ac:dyDescent="0.25">
      <c r="A726" s="5" t="s">
        <v>56</v>
      </c>
      <c r="B726" s="28" t="s">
        <v>151</v>
      </c>
      <c r="C726" s="7" t="s">
        <v>75</v>
      </c>
      <c r="D726" s="7" t="s">
        <v>117</v>
      </c>
      <c r="E726" s="37">
        <v>1920202590</v>
      </c>
      <c r="F726" s="28" t="s">
        <v>80</v>
      </c>
      <c r="G726" s="149">
        <v>540</v>
      </c>
      <c r="H726" s="149">
        <v>540</v>
      </c>
    </row>
    <row r="727" spans="1:8" ht="79.5" thickBot="1" x14ac:dyDescent="0.25">
      <c r="A727" s="39" t="s">
        <v>10</v>
      </c>
      <c r="B727" s="28" t="s">
        <v>151</v>
      </c>
      <c r="C727" s="7" t="s">
        <v>75</v>
      </c>
      <c r="D727" s="7" t="s">
        <v>117</v>
      </c>
      <c r="E727" s="37">
        <v>1920202590</v>
      </c>
      <c r="F727" s="292" t="s">
        <v>528</v>
      </c>
      <c r="G727" s="149">
        <v>163</v>
      </c>
      <c r="H727" s="149">
        <v>163</v>
      </c>
    </row>
    <row r="728" spans="1:8" ht="32.25" thickBot="1" x14ac:dyDescent="0.25">
      <c r="A728" s="39" t="s">
        <v>13</v>
      </c>
      <c r="B728" s="28" t="s">
        <v>151</v>
      </c>
      <c r="C728" s="7" t="s">
        <v>75</v>
      </c>
      <c r="D728" s="7" t="s">
        <v>117</v>
      </c>
      <c r="E728" s="37">
        <v>1920202590</v>
      </c>
      <c r="F728" s="7" t="s">
        <v>121</v>
      </c>
      <c r="G728" s="3">
        <v>235</v>
      </c>
      <c r="H728" s="3">
        <v>235</v>
      </c>
    </row>
    <row r="729" spans="1:8" ht="16.5" thickBot="1" x14ac:dyDescent="0.25">
      <c r="A729" s="39" t="s">
        <v>562</v>
      </c>
      <c r="B729" s="28" t="s">
        <v>151</v>
      </c>
      <c r="C729" s="7" t="s">
        <v>75</v>
      </c>
      <c r="D729" s="7" t="s">
        <v>117</v>
      </c>
      <c r="E729" s="37">
        <v>1920202590</v>
      </c>
      <c r="F729" s="7" t="s">
        <v>547</v>
      </c>
      <c r="G729" s="3">
        <v>178</v>
      </c>
      <c r="H729" s="3">
        <v>178</v>
      </c>
    </row>
    <row r="730" spans="1:8" ht="48" thickBot="1" x14ac:dyDescent="0.25">
      <c r="A730" s="174" t="s">
        <v>542</v>
      </c>
      <c r="B730" s="217" t="s">
        <v>151</v>
      </c>
      <c r="C730" s="190" t="s">
        <v>75</v>
      </c>
      <c r="D730" s="190" t="s">
        <v>117</v>
      </c>
      <c r="E730" s="311" t="s">
        <v>670</v>
      </c>
      <c r="F730" s="190" t="s">
        <v>543</v>
      </c>
      <c r="G730" s="189">
        <v>297.98</v>
      </c>
      <c r="H730" s="189">
        <v>297.98</v>
      </c>
    </row>
    <row r="731" spans="1:8" ht="32.25" thickBot="1" x14ac:dyDescent="0.25">
      <c r="A731" s="275" t="s">
        <v>48</v>
      </c>
      <c r="B731" s="28" t="s">
        <v>151</v>
      </c>
      <c r="C731" s="7" t="s">
        <v>75</v>
      </c>
      <c r="D731" s="7" t="s">
        <v>117</v>
      </c>
      <c r="E731" s="37">
        <v>1920202590</v>
      </c>
      <c r="F731" s="7" t="s">
        <v>120</v>
      </c>
      <c r="G731" s="3">
        <v>122</v>
      </c>
      <c r="H731" s="3">
        <v>122</v>
      </c>
    </row>
    <row r="732" spans="1:8" ht="142.5" thickBot="1" x14ac:dyDescent="0.25">
      <c r="A732" s="172" t="s">
        <v>64</v>
      </c>
      <c r="B732" s="26" t="s">
        <v>151</v>
      </c>
      <c r="C732" s="8" t="s">
        <v>75</v>
      </c>
      <c r="D732" s="8" t="s">
        <v>117</v>
      </c>
      <c r="E732" s="4">
        <v>1920206590</v>
      </c>
      <c r="F732" s="2"/>
      <c r="G732" s="1">
        <f>SUM(G733:G735)</f>
        <v>15571</v>
      </c>
      <c r="H732" s="1">
        <f>SUM(H733:H735)</f>
        <v>15571</v>
      </c>
    </row>
    <row r="733" spans="1:8" ht="48" thickBot="1" x14ac:dyDescent="0.25">
      <c r="A733" s="5" t="s">
        <v>56</v>
      </c>
      <c r="B733" s="28" t="s">
        <v>151</v>
      </c>
      <c r="C733" s="7" t="s">
        <v>75</v>
      </c>
      <c r="D733" s="7" t="s">
        <v>117</v>
      </c>
      <c r="E733" s="3">
        <v>1920206590</v>
      </c>
      <c r="F733" s="3">
        <v>111</v>
      </c>
      <c r="G733" s="3">
        <v>11772</v>
      </c>
      <c r="H733" s="3">
        <v>11772</v>
      </c>
    </row>
    <row r="734" spans="1:8" ht="79.5" thickBot="1" x14ac:dyDescent="0.25">
      <c r="A734" s="39" t="s">
        <v>10</v>
      </c>
      <c r="B734" s="28" t="s">
        <v>151</v>
      </c>
      <c r="C734" s="7" t="s">
        <v>75</v>
      </c>
      <c r="D734" s="7" t="s">
        <v>117</v>
      </c>
      <c r="E734" s="3">
        <v>1920206590</v>
      </c>
      <c r="F734" s="3">
        <v>119</v>
      </c>
      <c r="G734" s="3">
        <v>3555</v>
      </c>
      <c r="H734" s="3">
        <v>3555</v>
      </c>
    </row>
    <row r="735" spans="1:8" ht="32.25" thickBot="1" x14ac:dyDescent="0.25">
      <c r="A735" s="39" t="s">
        <v>13</v>
      </c>
      <c r="B735" s="28" t="s">
        <v>151</v>
      </c>
      <c r="C735" s="7" t="s">
        <v>75</v>
      </c>
      <c r="D735" s="7" t="s">
        <v>117</v>
      </c>
      <c r="E735" s="3">
        <v>1920206590</v>
      </c>
      <c r="F735" s="3">
        <v>244</v>
      </c>
      <c r="G735" s="3">
        <v>244</v>
      </c>
      <c r="H735" s="3">
        <v>244</v>
      </c>
    </row>
    <row r="736" spans="1:8" ht="95.25" thickBot="1" x14ac:dyDescent="0.25">
      <c r="A736" s="340" t="s">
        <v>576</v>
      </c>
      <c r="B736" s="217" t="s">
        <v>151</v>
      </c>
      <c r="C736" s="190" t="s">
        <v>75</v>
      </c>
      <c r="D736" s="190" t="s">
        <v>117</v>
      </c>
      <c r="E736" s="200" t="s">
        <v>580</v>
      </c>
      <c r="F736" s="189"/>
      <c r="G736" s="189">
        <f>SUM(G737:G738)</f>
        <v>1015.56</v>
      </c>
      <c r="H736" s="189">
        <f>SUM(H737:H738)</f>
        <v>1015.56</v>
      </c>
    </row>
    <row r="737" spans="1:8" ht="48" thickBot="1" x14ac:dyDescent="0.25">
      <c r="A737" s="39" t="s">
        <v>230</v>
      </c>
      <c r="B737" s="28" t="s">
        <v>151</v>
      </c>
      <c r="C737" s="7" t="s">
        <v>75</v>
      </c>
      <c r="D737" s="7" t="s">
        <v>117</v>
      </c>
      <c r="E737" s="204" t="s">
        <v>580</v>
      </c>
      <c r="F737" s="3">
        <v>111</v>
      </c>
      <c r="G737" s="3">
        <v>780</v>
      </c>
      <c r="H737" s="3">
        <v>780</v>
      </c>
    </row>
    <row r="738" spans="1:8" ht="79.5" thickBot="1" x14ac:dyDescent="0.25">
      <c r="A738" s="39" t="s">
        <v>10</v>
      </c>
      <c r="B738" s="28" t="s">
        <v>151</v>
      </c>
      <c r="C738" s="7" t="s">
        <v>75</v>
      </c>
      <c r="D738" s="7" t="s">
        <v>117</v>
      </c>
      <c r="E738" s="204" t="s">
        <v>580</v>
      </c>
      <c r="F738" s="3">
        <v>119</v>
      </c>
      <c r="G738" s="3">
        <v>235.56</v>
      </c>
      <c r="H738" s="3">
        <v>235.56</v>
      </c>
    </row>
    <row r="739" spans="1:8" ht="63.75" thickBot="1" x14ac:dyDescent="0.3">
      <c r="A739" s="359" t="s">
        <v>613</v>
      </c>
      <c r="B739" s="217" t="s">
        <v>151</v>
      </c>
      <c r="C739" s="190" t="s">
        <v>75</v>
      </c>
      <c r="D739" s="190" t="s">
        <v>117</v>
      </c>
      <c r="E739" s="200" t="s">
        <v>624</v>
      </c>
      <c r="F739" s="189"/>
      <c r="G739" s="189">
        <f>SUM(G740:G741)</f>
        <v>100.3</v>
      </c>
      <c r="H739" s="189">
        <f>SUM(H740:H741)</f>
        <v>100.3</v>
      </c>
    </row>
    <row r="740" spans="1:8" ht="48" thickBot="1" x14ac:dyDescent="0.25">
      <c r="A740" s="39" t="s">
        <v>230</v>
      </c>
      <c r="B740" s="28" t="s">
        <v>151</v>
      </c>
      <c r="C740" s="7" t="s">
        <v>75</v>
      </c>
      <c r="D740" s="7" t="s">
        <v>117</v>
      </c>
      <c r="E740" s="204" t="s">
        <v>624</v>
      </c>
      <c r="F740" s="3">
        <v>111</v>
      </c>
      <c r="G740" s="3">
        <v>77</v>
      </c>
      <c r="H740" s="3">
        <v>77</v>
      </c>
    </row>
    <row r="741" spans="1:8" ht="79.5" thickBot="1" x14ac:dyDescent="0.25">
      <c r="A741" s="39" t="s">
        <v>10</v>
      </c>
      <c r="B741" s="28" t="s">
        <v>151</v>
      </c>
      <c r="C741" s="7" t="s">
        <v>75</v>
      </c>
      <c r="D741" s="7" t="s">
        <v>117</v>
      </c>
      <c r="E741" s="204" t="s">
        <v>624</v>
      </c>
      <c r="F741" s="3">
        <v>119</v>
      </c>
      <c r="G741" s="3">
        <v>23.3</v>
      </c>
      <c r="H741" s="3">
        <v>23.3</v>
      </c>
    </row>
    <row r="742" spans="1:8" ht="79.5" thickBot="1" x14ac:dyDescent="0.25">
      <c r="A742" s="178" t="s">
        <v>578</v>
      </c>
      <c r="B742" s="341" t="s">
        <v>151</v>
      </c>
      <c r="C742" s="341" t="s">
        <v>75</v>
      </c>
      <c r="D742" s="341" t="s">
        <v>117</v>
      </c>
      <c r="E742" s="200" t="s">
        <v>579</v>
      </c>
      <c r="F742" s="342"/>
      <c r="G742" s="342">
        <v>942.72199999999998</v>
      </c>
      <c r="H742" s="342">
        <v>964.62099999999998</v>
      </c>
    </row>
    <row r="743" spans="1:8" ht="32.25" thickBot="1" x14ac:dyDescent="0.25">
      <c r="A743" s="39" t="s">
        <v>13</v>
      </c>
      <c r="B743" s="28" t="s">
        <v>151</v>
      </c>
      <c r="C743" s="7" t="s">
        <v>75</v>
      </c>
      <c r="D743" s="7" t="s">
        <v>117</v>
      </c>
      <c r="E743" s="204" t="s">
        <v>579</v>
      </c>
      <c r="F743" s="3">
        <v>244</v>
      </c>
      <c r="G743" s="343">
        <v>942.72199999999998</v>
      </c>
      <c r="H743" s="343">
        <v>964.62099999999998</v>
      </c>
    </row>
    <row r="744" spans="1:8" ht="16.5" thickBot="1" x14ac:dyDescent="0.25">
      <c r="A744" s="148" t="s">
        <v>152</v>
      </c>
      <c r="B744" s="146" t="s">
        <v>153</v>
      </c>
      <c r="C744" s="146" t="s">
        <v>75</v>
      </c>
      <c r="D744" s="146" t="s">
        <v>117</v>
      </c>
      <c r="E744" s="146"/>
      <c r="F744" s="146"/>
      <c r="G744" s="147">
        <f>SUM(G758+G751+G745+G755)</f>
        <v>12830.96</v>
      </c>
      <c r="H744" s="147">
        <f>SUM(H758+H751+H745+H755)</f>
        <v>12837.276</v>
      </c>
    </row>
    <row r="745" spans="1:8" ht="16.5" thickBot="1" x14ac:dyDescent="0.25">
      <c r="A745" s="31"/>
      <c r="B745" s="26" t="s">
        <v>153</v>
      </c>
      <c r="C745" s="15" t="s">
        <v>75</v>
      </c>
      <c r="D745" s="15" t="s">
        <v>117</v>
      </c>
      <c r="E745" s="32">
        <v>1920202590</v>
      </c>
      <c r="F745" s="27"/>
      <c r="G745" s="53">
        <f>SUM(G746:G750)</f>
        <v>655</v>
      </c>
      <c r="H745" s="53">
        <f>SUM(H746:H750)</f>
        <v>655</v>
      </c>
    </row>
    <row r="746" spans="1:8" ht="48" thickBot="1" x14ac:dyDescent="0.25">
      <c r="A746" s="5" t="s">
        <v>56</v>
      </c>
      <c r="B746" s="28" t="s">
        <v>153</v>
      </c>
      <c r="C746" s="7" t="s">
        <v>75</v>
      </c>
      <c r="D746" s="7" t="s">
        <v>117</v>
      </c>
      <c r="E746" s="37">
        <v>1920202590</v>
      </c>
      <c r="F746" s="28" t="s">
        <v>80</v>
      </c>
      <c r="G746" s="149">
        <v>280</v>
      </c>
      <c r="H746" s="149">
        <v>280</v>
      </c>
    </row>
    <row r="747" spans="1:8" ht="79.5" thickBot="1" x14ac:dyDescent="0.25">
      <c r="A747" s="39" t="s">
        <v>10</v>
      </c>
      <c r="B747" s="28" t="s">
        <v>153</v>
      </c>
      <c r="C747" s="7" t="s">
        <v>75</v>
      </c>
      <c r="D747" s="7" t="s">
        <v>117</v>
      </c>
      <c r="E747" s="37">
        <v>1920202590</v>
      </c>
      <c r="F747" s="28" t="s">
        <v>528</v>
      </c>
      <c r="G747" s="149">
        <v>84</v>
      </c>
      <c r="H747" s="149">
        <v>84</v>
      </c>
    </row>
    <row r="748" spans="1:8" ht="32.25" thickBot="1" x14ac:dyDescent="0.25">
      <c r="A748" s="39" t="s">
        <v>13</v>
      </c>
      <c r="B748" s="28" t="s">
        <v>153</v>
      </c>
      <c r="C748" s="7" t="s">
        <v>75</v>
      </c>
      <c r="D748" s="7" t="s">
        <v>117</v>
      </c>
      <c r="E748" s="37">
        <v>1920202590</v>
      </c>
      <c r="F748" s="7" t="s">
        <v>121</v>
      </c>
      <c r="G748" s="3">
        <v>183</v>
      </c>
      <c r="H748" s="3">
        <v>183</v>
      </c>
    </row>
    <row r="749" spans="1:8" ht="16.5" thickBot="1" x14ac:dyDescent="0.25">
      <c r="A749" s="39" t="s">
        <v>562</v>
      </c>
      <c r="B749" s="28" t="s">
        <v>153</v>
      </c>
      <c r="C749" s="7" t="s">
        <v>75</v>
      </c>
      <c r="D749" s="7" t="s">
        <v>117</v>
      </c>
      <c r="E749" s="37">
        <v>1920202590</v>
      </c>
      <c r="F749" s="7" t="s">
        <v>547</v>
      </c>
      <c r="G749" s="3">
        <v>75</v>
      </c>
      <c r="H749" s="3">
        <v>75</v>
      </c>
    </row>
    <row r="750" spans="1:8" ht="32.25" thickBot="1" x14ac:dyDescent="0.25">
      <c r="A750" s="275" t="s">
        <v>48</v>
      </c>
      <c r="B750" s="28" t="s">
        <v>153</v>
      </c>
      <c r="C750" s="7" t="s">
        <v>75</v>
      </c>
      <c r="D750" s="7" t="s">
        <v>117</v>
      </c>
      <c r="E750" s="37">
        <v>1920202590</v>
      </c>
      <c r="F750" s="7" t="s">
        <v>120</v>
      </c>
      <c r="G750" s="3">
        <v>33</v>
      </c>
      <c r="H750" s="3">
        <v>33</v>
      </c>
    </row>
    <row r="751" spans="1:8" ht="142.5" thickBot="1" x14ac:dyDescent="0.25">
      <c r="A751" s="172" t="s">
        <v>64</v>
      </c>
      <c r="B751" s="26" t="s">
        <v>153</v>
      </c>
      <c r="C751" s="8" t="s">
        <v>75</v>
      </c>
      <c r="D751" s="8" t="s">
        <v>117</v>
      </c>
      <c r="E751" s="4">
        <v>1920206590</v>
      </c>
      <c r="F751" s="2"/>
      <c r="G751" s="1">
        <f>SUM(G752:G754)</f>
        <v>11201</v>
      </c>
      <c r="H751" s="1">
        <f>SUM(H752:H754)</f>
        <v>11201</v>
      </c>
    </row>
    <row r="752" spans="1:8" ht="48" thickBot="1" x14ac:dyDescent="0.25">
      <c r="A752" s="5" t="s">
        <v>56</v>
      </c>
      <c r="B752" s="28" t="s">
        <v>153</v>
      </c>
      <c r="C752" s="7" t="s">
        <v>75</v>
      </c>
      <c r="D752" s="7" t="s">
        <v>117</v>
      </c>
      <c r="E752" s="3">
        <v>1920206590</v>
      </c>
      <c r="F752" s="3">
        <v>111</v>
      </c>
      <c r="G752" s="3">
        <v>8556</v>
      </c>
      <c r="H752" s="3">
        <v>8556</v>
      </c>
    </row>
    <row r="753" spans="1:8" ht="79.5" thickBot="1" x14ac:dyDescent="0.25">
      <c r="A753" s="39" t="s">
        <v>10</v>
      </c>
      <c r="B753" s="28" t="s">
        <v>153</v>
      </c>
      <c r="C753" s="7" t="s">
        <v>75</v>
      </c>
      <c r="D753" s="7" t="s">
        <v>117</v>
      </c>
      <c r="E753" s="3">
        <v>1920206590</v>
      </c>
      <c r="F753" s="3">
        <v>119</v>
      </c>
      <c r="G753" s="3">
        <v>2584</v>
      </c>
      <c r="H753" s="3">
        <v>2584</v>
      </c>
    </row>
    <row r="754" spans="1:8" ht="32.25" thickBot="1" x14ac:dyDescent="0.25">
      <c r="A754" s="39" t="s">
        <v>13</v>
      </c>
      <c r="B754" s="28" t="s">
        <v>153</v>
      </c>
      <c r="C754" s="7" t="s">
        <v>75</v>
      </c>
      <c r="D754" s="7" t="s">
        <v>117</v>
      </c>
      <c r="E754" s="3">
        <v>1920206590</v>
      </c>
      <c r="F754" s="3">
        <v>244</v>
      </c>
      <c r="G754" s="3">
        <v>61</v>
      </c>
      <c r="H754" s="3">
        <v>61</v>
      </c>
    </row>
    <row r="755" spans="1:8" ht="95.25" thickBot="1" x14ac:dyDescent="0.25">
      <c r="A755" s="340" t="s">
        <v>576</v>
      </c>
      <c r="B755" s="217" t="s">
        <v>153</v>
      </c>
      <c r="C755" s="190" t="s">
        <v>75</v>
      </c>
      <c r="D755" s="190" t="s">
        <v>117</v>
      </c>
      <c r="E755" s="200" t="s">
        <v>580</v>
      </c>
      <c r="F755" s="189"/>
      <c r="G755" s="189">
        <f>SUM(G756:G757)</f>
        <v>703.08</v>
      </c>
      <c r="H755" s="189">
        <f>SUM(H756:H757)</f>
        <v>703.08</v>
      </c>
    </row>
    <row r="756" spans="1:8" ht="48" thickBot="1" x14ac:dyDescent="0.25">
      <c r="A756" s="39" t="s">
        <v>230</v>
      </c>
      <c r="B756" s="28" t="s">
        <v>153</v>
      </c>
      <c r="C756" s="7" t="s">
        <v>75</v>
      </c>
      <c r="D756" s="7" t="s">
        <v>117</v>
      </c>
      <c r="E756" s="204" t="s">
        <v>580</v>
      </c>
      <c r="F756" s="3">
        <v>111</v>
      </c>
      <c r="G756" s="3">
        <v>540</v>
      </c>
      <c r="H756" s="3">
        <v>540</v>
      </c>
    </row>
    <row r="757" spans="1:8" ht="79.5" thickBot="1" x14ac:dyDescent="0.25">
      <c r="A757" s="39" t="s">
        <v>10</v>
      </c>
      <c r="B757" s="28" t="s">
        <v>153</v>
      </c>
      <c r="C757" s="7" t="s">
        <v>75</v>
      </c>
      <c r="D757" s="7" t="s">
        <v>117</v>
      </c>
      <c r="E757" s="204" t="s">
        <v>580</v>
      </c>
      <c r="F757" s="3">
        <v>119</v>
      </c>
      <c r="G757" s="3">
        <v>163.08000000000001</v>
      </c>
      <c r="H757" s="3">
        <v>163.08000000000001</v>
      </c>
    </row>
    <row r="758" spans="1:8" ht="79.5" thickBot="1" x14ac:dyDescent="0.25">
      <c r="A758" s="178" t="s">
        <v>578</v>
      </c>
      <c r="B758" s="341" t="s">
        <v>153</v>
      </c>
      <c r="C758" s="341" t="s">
        <v>75</v>
      </c>
      <c r="D758" s="341" t="s">
        <v>117</v>
      </c>
      <c r="E758" s="200" t="s">
        <v>579</v>
      </c>
      <c r="F758" s="342"/>
      <c r="G758" s="342">
        <v>271.88</v>
      </c>
      <c r="H758" s="342">
        <v>278.19600000000003</v>
      </c>
    </row>
    <row r="759" spans="1:8" ht="32.25" thickBot="1" x14ac:dyDescent="0.25">
      <c r="A759" s="39" t="s">
        <v>13</v>
      </c>
      <c r="B759" s="28" t="s">
        <v>153</v>
      </c>
      <c r="C759" s="7" t="s">
        <v>75</v>
      </c>
      <c r="D759" s="7" t="s">
        <v>117</v>
      </c>
      <c r="E759" s="204" t="s">
        <v>579</v>
      </c>
      <c r="F759" s="3">
        <v>244</v>
      </c>
      <c r="G759" s="343">
        <v>271.88</v>
      </c>
      <c r="H759" s="343">
        <v>278.19600000000003</v>
      </c>
    </row>
    <row r="760" spans="1:8" ht="32.25" thickBot="1" x14ac:dyDescent="0.25">
      <c r="A760" s="148" t="s">
        <v>154</v>
      </c>
      <c r="B760" s="146" t="s">
        <v>155</v>
      </c>
      <c r="C760" s="146" t="s">
        <v>75</v>
      </c>
      <c r="D760" s="146" t="s">
        <v>117</v>
      </c>
      <c r="E760" s="146"/>
      <c r="F760" s="146"/>
      <c r="G760" s="310">
        <f>SUM(G775+G768+G761+G772)</f>
        <v>17350.220999999998</v>
      </c>
      <c r="H760" s="310">
        <f>SUM(H775+H768+H761+H772)</f>
        <v>17371.915999999997</v>
      </c>
    </row>
    <row r="761" spans="1:8" ht="16.5" thickBot="1" x14ac:dyDescent="0.25">
      <c r="A761" s="31"/>
      <c r="B761" s="26" t="s">
        <v>155</v>
      </c>
      <c r="C761" s="15" t="s">
        <v>75</v>
      </c>
      <c r="D761" s="15" t="s">
        <v>117</v>
      </c>
      <c r="E761" s="32">
        <v>1920202590</v>
      </c>
      <c r="F761" s="27"/>
      <c r="G761" s="303">
        <f>SUM(G762:G767)</f>
        <v>1190</v>
      </c>
      <c r="H761" s="303">
        <f>SUM(H762:H767)</f>
        <v>1190</v>
      </c>
    </row>
    <row r="762" spans="1:8" ht="48" thickBot="1" x14ac:dyDescent="0.25">
      <c r="A762" s="5" t="s">
        <v>56</v>
      </c>
      <c r="B762" s="28" t="s">
        <v>155</v>
      </c>
      <c r="C762" s="7" t="s">
        <v>75</v>
      </c>
      <c r="D762" s="7" t="s">
        <v>117</v>
      </c>
      <c r="E762" s="37">
        <v>1920202590</v>
      </c>
      <c r="F762" s="28" t="s">
        <v>80</v>
      </c>
      <c r="G762" s="149">
        <v>380</v>
      </c>
      <c r="H762" s="149">
        <v>380</v>
      </c>
    </row>
    <row r="763" spans="1:8" ht="79.5" thickBot="1" x14ac:dyDescent="0.25">
      <c r="A763" s="39" t="s">
        <v>10</v>
      </c>
      <c r="B763" s="28" t="s">
        <v>155</v>
      </c>
      <c r="C763" s="7" t="s">
        <v>75</v>
      </c>
      <c r="D763" s="7" t="s">
        <v>117</v>
      </c>
      <c r="E763" s="37">
        <v>1920202590</v>
      </c>
      <c r="F763" s="28" t="s">
        <v>528</v>
      </c>
      <c r="G763" s="149">
        <v>115</v>
      </c>
      <c r="H763" s="149">
        <v>115</v>
      </c>
    </row>
    <row r="764" spans="1:8" ht="32.25" thickBot="1" x14ac:dyDescent="0.25">
      <c r="A764" s="39" t="s">
        <v>13</v>
      </c>
      <c r="B764" s="28" t="s">
        <v>155</v>
      </c>
      <c r="C764" s="7" t="s">
        <v>75</v>
      </c>
      <c r="D764" s="7" t="s">
        <v>117</v>
      </c>
      <c r="E764" s="37">
        <v>1920202590</v>
      </c>
      <c r="F764" s="7" t="s">
        <v>121</v>
      </c>
      <c r="G764" s="3">
        <v>318</v>
      </c>
      <c r="H764" s="3">
        <v>318</v>
      </c>
    </row>
    <row r="765" spans="1:8" ht="16.5" thickBot="1" x14ac:dyDescent="0.25">
      <c r="A765" s="39" t="s">
        <v>562</v>
      </c>
      <c r="B765" s="28" t="s">
        <v>155</v>
      </c>
      <c r="C765" s="7" t="s">
        <v>75</v>
      </c>
      <c r="D765" s="7" t="s">
        <v>117</v>
      </c>
      <c r="E765" s="37">
        <v>1920202590</v>
      </c>
      <c r="F765" s="7" t="s">
        <v>547</v>
      </c>
      <c r="G765" s="3">
        <v>150</v>
      </c>
      <c r="H765" s="3">
        <v>150</v>
      </c>
    </row>
    <row r="766" spans="1:8" ht="48" thickBot="1" x14ac:dyDescent="0.25">
      <c r="A766" s="174" t="s">
        <v>542</v>
      </c>
      <c r="B766" s="217" t="s">
        <v>155</v>
      </c>
      <c r="C766" s="190" t="s">
        <v>75</v>
      </c>
      <c r="D766" s="190" t="s">
        <v>117</v>
      </c>
      <c r="E766" s="311" t="s">
        <v>670</v>
      </c>
      <c r="F766" s="190" t="s">
        <v>543</v>
      </c>
      <c r="G766" s="189">
        <v>100</v>
      </c>
      <c r="H766" s="189">
        <v>100</v>
      </c>
    </row>
    <row r="767" spans="1:8" ht="32.25" thickBot="1" x14ac:dyDescent="0.25">
      <c r="A767" s="275" t="s">
        <v>48</v>
      </c>
      <c r="B767" s="28" t="s">
        <v>155</v>
      </c>
      <c r="C767" s="7" t="s">
        <v>75</v>
      </c>
      <c r="D767" s="7" t="s">
        <v>117</v>
      </c>
      <c r="E767" s="37">
        <v>1920202590</v>
      </c>
      <c r="F767" s="7" t="s">
        <v>120</v>
      </c>
      <c r="G767" s="3">
        <v>127</v>
      </c>
      <c r="H767" s="3">
        <v>127</v>
      </c>
    </row>
    <row r="768" spans="1:8" ht="142.5" thickBot="1" x14ac:dyDescent="0.25">
      <c r="A768" s="172" t="s">
        <v>64</v>
      </c>
      <c r="B768" s="26" t="s">
        <v>155</v>
      </c>
      <c r="C768" s="8" t="s">
        <v>75</v>
      </c>
      <c r="D768" s="8" t="s">
        <v>117</v>
      </c>
      <c r="E768" s="4">
        <v>1920206590</v>
      </c>
      <c r="F768" s="2"/>
      <c r="G768" s="1">
        <f>SUM(G769:G771)</f>
        <v>14367</v>
      </c>
      <c r="H768" s="1">
        <f>SUM(H769:H771)</f>
        <v>14367</v>
      </c>
    </row>
    <row r="769" spans="1:8" ht="48" thickBot="1" x14ac:dyDescent="0.25">
      <c r="A769" s="5" t="s">
        <v>56</v>
      </c>
      <c r="B769" s="28" t="s">
        <v>155</v>
      </c>
      <c r="C769" s="7" t="s">
        <v>75</v>
      </c>
      <c r="D769" s="7" t="s">
        <v>117</v>
      </c>
      <c r="E769" s="3">
        <v>1920206590</v>
      </c>
      <c r="F769" s="3">
        <v>111</v>
      </c>
      <c r="G769" s="3">
        <v>10860</v>
      </c>
      <c r="H769" s="3">
        <v>10860</v>
      </c>
    </row>
    <row r="770" spans="1:8" ht="79.5" thickBot="1" x14ac:dyDescent="0.25">
      <c r="A770" s="39" t="s">
        <v>10</v>
      </c>
      <c r="B770" s="28" t="s">
        <v>155</v>
      </c>
      <c r="C770" s="7" t="s">
        <v>75</v>
      </c>
      <c r="D770" s="7" t="s">
        <v>117</v>
      </c>
      <c r="E770" s="3">
        <v>1920206590</v>
      </c>
      <c r="F770" s="3">
        <v>119</v>
      </c>
      <c r="G770" s="3">
        <v>3279</v>
      </c>
      <c r="H770" s="3">
        <v>3279</v>
      </c>
    </row>
    <row r="771" spans="1:8" ht="32.25" thickBot="1" x14ac:dyDescent="0.25">
      <c r="A771" s="39" t="s">
        <v>13</v>
      </c>
      <c r="B771" s="28" t="s">
        <v>155</v>
      </c>
      <c r="C771" s="7" t="s">
        <v>75</v>
      </c>
      <c r="D771" s="7" t="s">
        <v>117</v>
      </c>
      <c r="E771" s="3">
        <v>1920206590</v>
      </c>
      <c r="F771" s="3">
        <v>244</v>
      </c>
      <c r="G771" s="3">
        <v>228</v>
      </c>
      <c r="H771" s="3">
        <v>228</v>
      </c>
    </row>
    <row r="772" spans="1:8" ht="95.25" thickBot="1" x14ac:dyDescent="0.25">
      <c r="A772" s="340" t="s">
        <v>576</v>
      </c>
      <c r="B772" s="217" t="s">
        <v>155</v>
      </c>
      <c r="C772" s="190" t="s">
        <v>75</v>
      </c>
      <c r="D772" s="190" t="s">
        <v>117</v>
      </c>
      <c r="E772" s="200" t="s">
        <v>580</v>
      </c>
      <c r="F772" s="189"/>
      <c r="G772" s="189">
        <f>SUM(G773:G774)</f>
        <v>859.31999999999994</v>
      </c>
      <c r="H772" s="189">
        <f>SUM(H773:H774)</f>
        <v>859.31999999999994</v>
      </c>
    </row>
    <row r="773" spans="1:8" ht="48" thickBot="1" x14ac:dyDescent="0.25">
      <c r="A773" s="39" t="s">
        <v>230</v>
      </c>
      <c r="B773" s="28" t="s">
        <v>155</v>
      </c>
      <c r="C773" s="7" t="s">
        <v>75</v>
      </c>
      <c r="D773" s="7" t="s">
        <v>117</v>
      </c>
      <c r="E773" s="204" t="s">
        <v>580</v>
      </c>
      <c r="F773" s="3">
        <v>111</v>
      </c>
      <c r="G773" s="3">
        <v>660</v>
      </c>
      <c r="H773" s="3">
        <v>660</v>
      </c>
    </row>
    <row r="774" spans="1:8" ht="79.5" thickBot="1" x14ac:dyDescent="0.25">
      <c r="A774" s="39" t="s">
        <v>10</v>
      </c>
      <c r="B774" s="28" t="s">
        <v>155</v>
      </c>
      <c r="C774" s="7" t="s">
        <v>75</v>
      </c>
      <c r="D774" s="7" t="s">
        <v>117</v>
      </c>
      <c r="E774" s="204" t="s">
        <v>580</v>
      </c>
      <c r="F774" s="3">
        <v>119</v>
      </c>
      <c r="G774" s="3">
        <v>199.32</v>
      </c>
      <c r="H774" s="3">
        <v>199.32</v>
      </c>
    </row>
    <row r="775" spans="1:8" ht="79.5" thickBot="1" x14ac:dyDescent="0.25">
      <c r="A775" s="178" t="s">
        <v>578</v>
      </c>
      <c r="B775" s="341" t="s">
        <v>155</v>
      </c>
      <c r="C775" s="341" t="s">
        <v>75</v>
      </c>
      <c r="D775" s="341" t="s">
        <v>117</v>
      </c>
      <c r="E775" s="200" t="s">
        <v>579</v>
      </c>
      <c r="F775" s="342"/>
      <c r="G775" s="342">
        <v>933.90099999999995</v>
      </c>
      <c r="H775" s="342">
        <v>955.596</v>
      </c>
    </row>
    <row r="776" spans="1:8" ht="32.25" thickBot="1" x14ac:dyDescent="0.25">
      <c r="A776" s="39" t="s">
        <v>13</v>
      </c>
      <c r="B776" s="28" t="s">
        <v>155</v>
      </c>
      <c r="C776" s="7" t="s">
        <v>75</v>
      </c>
      <c r="D776" s="7" t="s">
        <v>117</v>
      </c>
      <c r="E776" s="204" t="s">
        <v>579</v>
      </c>
      <c r="F776" s="3">
        <v>244</v>
      </c>
      <c r="G776" s="343">
        <v>933.90099999999995</v>
      </c>
      <c r="H776" s="343">
        <v>955.596</v>
      </c>
    </row>
    <row r="777" spans="1:8" ht="16.5" thickBot="1" x14ac:dyDescent="0.25">
      <c r="A777" s="148" t="s">
        <v>156</v>
      </c>
      <c r="B777" s="146" t="s">
        <v>157</v>
      </c>
      <c r="C777" s="146" t="s">
        <v>75</v>
      </c>
      <c r="D777" s="146" t="s">
        <v>117</v>
      </c>
      <c r="E777" s="146"/>
      <c r="F777" s="146"/>
      <c r="G777" s="147">
        <f>SUM(G792+G785+G778+G789)</f>
        <v>16188.603999999999</v>
      </c>
      <c r="H777" s="147">
        <f>SUM(H792+H785+H778+H789)</f>
        <v>16198.902</v>
      </c>
    </row>
    <row r="778" spans="1:8" ht="16.5" thickBot="1" x14ac:dyDescent="0.25">
      <c r="A778" s="31"/>
      <c r="B778" s="26" t="s">
        <v>157</v>
      </c>
      <c r="C778" s="15" t="s">
        <v>75</v>
      </c>
      <c r="D778" s="15" t="s">
        <v>117</v>
      </c>
      <c r="E778" s="32">
        <v>1920202590</v>
      </c>
      <c r="F778" s="27"/>
      <c r="G778" s="53">
        <f>SUM(G779:G784)</f>
        <v>885</v>
      </c>
      <c r="H778" s="53">
        <f>SUM(H779:H784)</f>
        <v>885</v>
      </c>
    </row>
    <row r="779" spans="1:8" ht="48" thickBot="1" x14ac:dyDescent="0.25">
      <c r="A779" s="5" t="s">
        <v>56</v>
      </c>
      <c r="B779" s="28" t="s">
        <v>157</v>
      </c>
      <c r="C779" s="7" t="s">
        <v>75</v>
      </c>
      <c r="D779" s="7" t="s">
        <v>117</v>
      </c>
      <c r="E779" s="37">
        <v>1920202590</v>
      </c>
      <c r="F779" s="28" t="s">
        <v>80</v>
      </c>
      <c r="G779" s="149">
        <v>290</v>
      </c>
      <c r="H779" s="149">
        <v>290</v>
      </c>
    </row>
    <row r="780" spans="1:8" ht="79.5" thickBot="1" x14ac:dyDescent="0.25">
      <c r="A780" s="39" t="s">
        <v>10</v>
      </c>
      <c r="B780" s="28" t="s">
        <v>157</v>
      </c>
      <c r="C780" s="7" t="s">
        <v>75</v>
      </c>
      <c r="D780" s="7" t="s">
        <v>117</v>
      </c>
      <c r="E780" s="37">
        <v>1920202590</v>
      </c>
      <c r="F780" s="28" t="s">
        <v>528</v>
      </c>
      <c r="G780" s="149">
        <v>87</v>
      </c>
      <c r="H780" s="149">
        <v>87</v>
      </c>
    </row>
    <row r="781" spans="1:8" ht="32.25" thickBot="1" x14ac:dyDescent="0.25">
      <c r="A781" s="39" t="s">
        <v>13</v>
      </c>
      <c r="B781" s="28" t="s">
        <v>157</v>
      </c>
      <c r="C781" s="7" t="s">
        <v>75</v>
      </c>
      <c r="D781" s="7" t="s">
        <v>117</v>
      </c>
      <c r="E781" s="37">
        <v>1920202590</v>
      </c>
      <c r="F781" s="7" t="s">
        <v>121</v>
      </c>
      <c r="G781" s="3">
        <v>210</v>
      </c>
      <c r="H781" s="3">
        <v>210</v>
      </c>
    </row>
    <row r="782" spans="1:8" ht="16.5" thickBot="1" x14ac:dyDescent="0.25">
      <c r="A782" s="39" t="s">
        <v>562</v>
      </c>
      <c r="B782" s="28" t="s">
        <v>157</v>
      </c>
      <c r="C782" s="7" t="s">
        <v>75</v>
      </c>
      <c r="D782" s="7" t="s">
        <v>117</v>
      </c>
      <c r="E782" s="37">
        <v>1920202590</v>
      </c>
      <c r="F782" s="7" t="s">
        <v>547</v>
      </c>
      <c r="G782" s="3">
        <v>100</v>
      </c>
      <c r="H782" s="3">
        <v>100</v>
      </c>
    </row>
    <row r="783" spans="1:8" ht="48" thickBot="1" x14ac:dyDescent="0.25">
      <c r="A783" s="174" t="s">
        <v>542</v>
      </c>
      <c r="B783" s="217" t="s">
        <v>157</v>
      </c>
      <c r="C783" s="190" t="s">
        <v>75</v>
      </c>
      <c r="D783" s="190" t="s">
        <v>117</v>
      </c>
      <c r="E783" s="311" t="s">
        <v>670</v>
      </c>
      <c r="F783" s="190" t="s">
        <v>543</v>
      </c>
      <c r="G783" s="189">
        <v>100</v>
      </c>
      <c r="H783" s="189">
        <v>100</v>
      </c>
    </row>
    <row r="784" spans="1:8" ht="32.25" thickBot="1" x14ac:dyDescent="0.25">
      <c r="A784" s="275" t="s">
        <v>48</v>
      </c>
      <c r="B784" s="28" t="s">
        <v>157</v>
      </c>
      <c r="C784" s="7" t="s">
        <v>75</v>
      </c>
      <c r="D784" s="7" t="s">
        <v>117</v>
      </c>
      <c r="E784" s="37">
        <v>1920202590</v>
      </c>
      <c r="F784" s="7" t="s">
        <v>120</v>
      </c>
      <c r="G784" s="3">
        <v>98</v>
      </c>
      <c r="H784" s="3">
        <v>98</v>
      </c>
    </row>
    <row r="785" spans="1:8" ht="142.5" thickBot="1" x14ac:dyDescent="0.25">
      <c r="A785" s="172" t="s">
        <v>64</v>
      </c>
      <c r="B785" s="26" t="s">
        <v>157</v>
      </c>
      <c r="C785" s="8" t="s">
        <v>75</v>
      </c>
      <c r="D785" s="8" t="s">
        <v>117</v>
      </c>
      <c r="E785" s="4">
        <v>1920206590</v>
      </c>
      <c r="F785" s="2"/>
      <c r="G785" s="1">
        <f>SUM(G786:G788)</f>
        <v>14001</v>
      </c>
      <c r="H785" s="1">
        <f>SUM(H786:H788)</f>
        <v>14001</v>
      </c>
    </row>
    <row r="786" spans="1:8" ht="48" thickBot="1" x14ac:dyDescent="0.25">
      <c r="A786" s="5" t="s">
        <v>56</v>
      </c>
      <c r="B786" s="28" t="s">
        <v>157</v>
      </c>
      <c r="C786" s="7" t="s">
        <v>75</v>
      </c>
      <c r="D786" s="7" t="s">
        <v>117</v>
      </c>
      <c r="E786" s="3">
        <v>1920206590</v>
      </c>
      <c r="F786" s="3">
        <v>111</v>
      </c>
      <c r="G786" s="3">
        <v>10656</v>
      </c>
      <c r="H786" s="3">
        <v>10656</v>
      </c>
    </row>
    <row r="787" spans="1:8" ht="79.5" thickBot="1" x14ac:dyDescent="0.25">
      <c r="A787" s="39" t="s">
        <v>10</v>
      </c>
      <c r="B787" s="28" t="s">
        <v>157</v>
      </c>
      <c r="C787" s="7" t="s">
        <v>75</v>
      </c>
      <c r="D787" s="7" t="s">
        <v>117</v>
      </c>
      <c r="E787" s="3">
        <v>1920206590</v>
      </c>
      <c r="F787" s="3">
        <v>119</v>
      </c>
      <c r="G787" s="3">
        <v>3218</v>
      </c>
      <c r="H787" s="3">
        <v>3218</v>
      </c>
    </row>
    <row r="788" spans="1:8" ht="32.25" thickBot="1" x14ac:dyDescent="0.25">
      <c r="A788" s="39" t="s">
        <v>13</v>
      </c>
      <c r="B788" s="28" t="s">
        <v>157</v>
      </c>
      <c r="C788" s="7" t="s">
        <v>75</v>
      </c>
      <c r="D788" s="7" t="s">
        <v>117</v>
      </c>
      <c r="E788" s="3">
        <v>1920206590</v>
      </c>
      <c r="F788" s="3">
        <v>244</v>
      </c>
      <c r="G788" s="3">
        <v>127</v>
      </c>
      <c r="H788" s="3">
        <v>127</v>
      </c>
    </row>
    <row r="789" spans="1:8" ht="95.25" thickBot="1" x14ac:dyDescent="0.25">
      <c r="A789" s="340" t="s">
        <v>576</v>
      </c>
      <c r="B789" s="217" t="s">
        <v>157</v>
      </c>
      <c r="C789" s="190" t="s">
        <v>75</v>
      </c>
      <c r="D789" s="190" t="s">
        <v>117</v>
      </c>
      <c r="E789" s="200" t="s">
        <v>580</v>
      </c>
      <c r="F789" s="189"/>
      <c r="G789" s="189">
        <f>SUM(G790:G791)</f>
        <v>859.31999999999994</v>
      </c>
      <c r="H789" s="189">
        <f>SUM(H790:H791)</f>
        <v>859.31999999999994</v>
      </c>
    </row>
    <row r="790" spans="1:8" ht="48" thickBot="1" x14ac:dyDescent="0.25">
      <c r="A790" s="39" t="s">
        <v>230</v>
      </c>
      <c r="B790" s="28" t="s">
        <v>157</v>
      </c>
      <c r="C790" s="7" t="s">
        <v>75</v>
      </c>
      <c r="D790" s="7" t="s">
        <v>117</v>
      </c>
      <c r="E790" s="204" t="s">
        <v>580</v>
      </c>
      <c r="F790" s="3">
        <v>111</v>
      </c>
      <c r="G790" s="3">
        <v>660</v>
      </c>
      <c r="H790" s="3">
        <v>660</v>
      </c>
    </row>
    <row r="791" spans="1:8" ht="79.5" thickBot="1" x14ac:dyDescent="0.25">
      <c r="A791" s="39" t="s">
        <v>10</v>
      </c>
      <c r="B791" s="28" t="s">
        <v>157</v>
      </c>
      <c r="C791" s="7" t="s">
        <v>75</v>
      </c>
      <c r="D791" s="7" t="s">
        <v>117</v>
      </c>
      <c r="E791" s="204" t="s">
        <v>580</v>
      </c>
      <c r="F791" s="3">
        <v>119</v>
      </c>
      <c r="G791" s="3">
        <v>199.32</v>
      </c>
      <c r="H791" s="3">
        <v>199.32</v>
      </c>
    </row>
    <row r="792" spans="1:8" ht="79.5" thickBot="1" x14ac:dyDescent="0.25">
      <c r="A792" s="178" t="s">
        <v>578</v>
      </c>
      <c r="B792" s="341" t="s">
        <v>157</v>
      </c>
      <c r="C792" s="341" t="s">
        <v>75</v>
      </c>
      <c r="D792" s="341" t="s">
        <v>117</v>
      </c>
      <c r="E792" s="200" t="s">
        <v>579</v>
      </c>
      <c r="F792" s="342"/>
      <c r="G792" s="342">
        <v>443.28399999999999</v>
      </c>
      <c r="H792" s="342">
        <v>453.58199999999999</v>
      </c>
    </row>
    <row r="793" spans="1:8" ht="32.25" thickBot="1" x14ac:dyDescent="0.25">
      <c r="A793" s="39" t="s">
        <v>13</v>
      </c>
      <c r="B793" s="28" t="s">
        <v>157</v>
      </c>
      <c r="C793" s="7" t="s">
        <v>75</v>
      </c>
      <c r="D793" s="7" t="s">
        <v>117</v>
      </c>
      <c r="E793" s="204" t="s">
        <v>579</v>
      </c>
      <c r="F793" s="3">
        <v>244</v>
      </c>
      <c r="G793" s="343">
        <v>443.28399999999999</v>
      </c>
      <c r="H793" s="343">
        <v>453.58199999999999</v>
      </c>
    </row>
    <row r="794" spans="1:8" ht="16.5" thickBot="1" x14ac:dyDescent="0.25">
      <c r="A794" s="148" t="s">
        <v>158</v>
      </c>
      <c r="B794" s="146" t="s">
        <v>159</v>
      </c>
      <c r="C794" s="146" t="s">
        <v>75</v>
      </c>
      <c r="D794" s="146" t="s">
        <v>117</v>
      </c>
      <c r="E794" s="146"/>
      <c r="F794" s="146"/>
      <c r="G794" s="310">
        <f>SUM(G809+G802+G795+G806)</f>
        <v>13362.292000000001</v>
      </c>
      <c r="H794" s="310">
        <f>SUM(H809+H802+H795+H806)</f>
        <v>13367.921999999999</v>
      </c>
    </row>
    <row r="795" spans="1:8" ht="16.5" thickBot="1" x14ac:dyDescent="0.25">
      <c r="A795" s="31"/>
      <c r="B795" s="27"/>
      <c r="C795" s="27"/>
      <c r="D795" s="27"/>
      <c r="E795" s="27"/>
      <c r="F795" s="27"/>
      <c r="G795" s="303">
        <f>SUM(G796:G801)</f>
        <v>890</v>
      </c>
      <c r="H795" s="303">
        <f>SUM(H796:H801)</f>
        <v>890</v>
      </c>
    </row>
    <row r="796" spans="1:8" ht="48" thickBot="1" x14ac:dyDescent="0.25">
      <c r="A796" s="5" t="s">
        <v>56</v>
      </c>
      <c r="B796" s="28" t="s">
        <v>159</v>
      </c>
      <c r="C796" s="7" t="s">
        <v>75</v>
      </c>
      <c r="D796" s="7" t="s">
        <v>117</v>
      </c>
      <c r="E796" s="37">
        <v>1920202590</v>
      </c>
      <c r="F796" s="28" t="s">
        <v>80</v>
      </c>
      <c r="G796" s="149">
        <v>290</v>
      </c>
      <c r="H796" s="149">
        <v>290</v>
      </c>
    </row>
    <row r="797" spans="1:8" ht="79.5" thickBot="1" x14ac:dyDescent="0.25">
      <c r="A797" s="39" t="s">
        <v>10</v>
      </c>
      <c r="B797" s="28" t="s">
        <v>159</v>
      </c>
      <c r="C797" s="7" t="s">
        <v>75</v>
      </c>
      <c r="D797" s="7" t="s">
        <v>117</v>
      </c>
      <c r="E797" s="37">
        <v>1920202590</v>
      </c>
      <c r="F797" s="28" t="s">
        <v>528</v>
      </c>
      <c r="G797" s="149">
        <v>87</v>
      </c>
      <c r="H797" s="149">
        <v>87</v>
      </c>
    </row>
    <row r="798" spans="1:8" ht="32.25" thickBot="1" x14ac:dyDescent="0.25">
      <c r="A798" s="39" t="s">
        <v>13</v>
      </c>
      <c r="B798" s="28" t="s">
        <v>159</v>
      </c>
      <c r="C798" s="7" t="s">
        <v>75</v>
      </c>
      <c r="D798" s="7" t="s">
        <v>117</v>
      </c>
      <c r="E798" s="37">
        <v>1920202590</v>
      </c>
      <c r="F798" s="7" t="s">
        <v>121</v>
      </c>
      <c r="G798" s="3">
        <v>99</v>
      </c>
      <c r="H798" s="3">
        <v>99</v>
      </c>
    </row>
    <row r="799" spans="1:8" ht="16.5" thickBot="1" x14ac:dyDescent="0.25">
      <c r="A799" s="39" t="s">
        <v>562</v>
      </c>
      <c r="B799" s="28" t="s">
        <v>159</v>
      </c>
      <c r="C799" s="7" t="s">
        <v>75</v>
      </c>
      <c r="D799" s="7" t="s">
        <v>117</v>
      </c>
      <c r="E799" s="37">
        <v>1920202590</v>
      </c>
      <c r="F799" s="7" t="s">
        <v>547</v>
      </c>
      <c r="G799" s="3">
        <v>199</v>
      </c>
      <c r="H799" s="3">
        <v>199</v>
      </c>
    </row>
    <row r="800" spans="1:8" ht="48" thickBot="1" x14ac:dyDescent="0.25">
      <c r="A800" s="174" t="s">
        <v>542</v>
      </c>
      <c r="B800" s="217" t="s">
        <v>159</v>
      </c>
      <c r="C800" s="190" t="s">
        <v>75</v>
      </c>
      <c r="D800" s="190" t="s">
        <v>117</v>
      </c>
      <c r="E800" s="311" t="s">
        <v>670</v>
      </c>
      <c r="F800" s="190" t="s">
        <v>543</v>
      </c>
      <c r="G800" s="189">
        <v>100</v>
      </c>
      <c r="H800" s="189">
        <v>100</v>
      </c>
    </row>
    <row r="801" spans="1:8" ht="32.25" thickBot="1" x14ac:dyDescent="0.25">
      <c r="A801" s="275" t="s">
        <v>48</v>
      </c>
      <c r="B801" s="28" t="s">
        <v>159</v>
      </c>
      <c r="C801" s="7" t="s">
        <v>75</v>
      </c>
      <c r="D801" s="7" t="s">
        <v>117</v>
      </c>
      <c r="E801" s="37">
        <v>1920202590</v>
      </c>
      <c r="F801" s="7" t="s">
        <v>120</v>
      </c>
      <c r="G801" s="3">
        <v>115</v>
      </c>
      <c r="H801" s="3">
        <v>115</v>
      </c>
    </row>
    <row r="802" spans="1:8" ht="142.5" thickBot="1" x14ac:dyDescent="0.25">
      <c r="A802" s="172" t="s">
        <v>64</v>
      </c>
      <c r="B802" s="26" t="s">
        <v>159</v>
      </c>
      <c r="C802" s="8" t="s">
        <v>75</v>
      </c>
      <c r="D802" s="8" t="s">
        <v>117</v>
      </c>
      <c r="E802" s="4">
        <v>1920206590</v>
      </c>
      <c r="F802" s="2"/>
      <c r="G802" s="1">
        <f>SUM(G803:G805)</f>
        <v>11605</v>
      </c>
      <c r="H802" s="1">
        <f>SUM(H803:H805)</f>
        <v>11605</v>
      </c>
    </row>
    <row r="803" spans="1:8" ht="48" thickBot="1" x14ac:dyDescent="0.25">
      <c r="A803" s="5" t="s">
        <v>56</v>
      </c>
      <c r="B803" s="28" t="s">
        <v>159</v>
      </c>
      <c r="C803" s="7" t="s">
        <v>75</v>
      </c>
      <c r="D803" s="7" t="s">
        <v>117</v>
      </c>
      <c r="E803" s="3">
        <v>1920206590</v>
      </c>
      <c r="F803" s="3">
        <v>111</v>
      </c>
      <c r="G803" s="3">
        <v>8856</v>
      </c>
      <c r="H803" s="3">
        <v>8856</v>
      </c>
    </row>
    <row r="804" spans="1:8" ht="79.5" thickBot="1" x14ac:dyDescent="0.25">
      <c r="A804" s="39" t="s">
        <v>10</v>
      </c>
      <c r="B804" s="28" t="s">
        <v>159</v>
      </c>
      <c r="C804" s="7" t="s">
        <v>75</v>
      </c>
      <c r="D804" s="7" t="s">
        <v>117</v>
      </c>
      <c r="E804" s="3">
        <v>1920206590</v>
      </c>
      <c r="F804" s="3">
        <v>119</v>
      </c>
      <c r="G804" s="3">
        <v>2674</v>
      </c>
      <c r="H804" s="3">
        <v>2674</v>
      </c>
    </row>
    <row r="805" spans="1:8" ht="32.25" thickBot="1" x14ac:dyDescent="0.25">
      <c r="A805" s="39" t="s">
        <v>13</v>
      </c>
      <c r="B805" s="28" t="s">
        <v>159</v>
      </c>
      <c r="C805" s="7" t="s">
        <v>75</v>
      </c>
      <c r="D805" s="7" t="s">
        <v>117</v>
      </c>
      <c r="E805" s="3">
        <v>1920206590</v>
      </c>
      <c r="F805" s="3">
        <v>244</v>
      </c>
      <c r="G805" s="3">
        <v>75</v>
      </c>
      <c r="H805" s="3">
        <v>75</v>
      </c>
    </row>
    <row r="806" spans="1:8" ht="95.25" thickBot="1" x14ac:dyDescent="0.25">
      <c r="A806" s="340" t="s">
        <v>576</v>
      </c>
      <c r="B806" s="217" t="s">
        <v>159</v>
      </c>
      <c r="C806" s="190" t="s">
        <v>75</v>
      </c>
      <c r="D806" s="190" t="s">
        <v>117</v>
      </c>
      <c r="E806" s="200" t="s">
        <v>580</v>
      </c>
      <c r="F806" s="189"/>
      <c r="G806" s="189">
        <f>SUM(G807:G808)</f>
        <v>624.96</v>
      </c>
      <c r="H806" s="189">
        <f>SUM(H807:H808)</f>
        <v>624.96</v>
      </c>
    </row>
    <row r="807" spans="1:8" ht="48" thickBot="1" x14ac:dyDescent="0.25">
      <c r="A807" s="39" t="s">
        <v>230</v>
      </c>
      <c r="B807" s="28" t="s">
        <v>159</v>
      </c>
      <c r="C807" s="7" t="s">
        <v>75</v>
      </c>
      <c r="D807" s="7" t="s">
        <v>117</v>
      </c>
      <c r="E807" s="204" t="s">
        <v>580</v>
      </c>
      <c r="F807" s="3">
        <v>111</v>
      </c>
      <c r="G807" s="3">
        <v>480</v>
      </c>
      <c r="H807" s="3">
        <v>480</v>
      </c>
    </row>
    <row r="808" spans="1:8" ht="79.5" thickBot="1" x14ac:dyDescent="0.25">
      <c r="A808" s="39" t="s">
        <v>10</v>
      </c>
      <c r="B808" s="28" t="s">
        <v>159</v>
      </c>
      <c r="C808" s="7" t="s">
        <v>75</v>
      </c>
      <c r="D808" s="7" t="s">
        <v>117</v>
      </c>
      <c r="E808" s="204" t="s">
        <v>580</v>
      </c>
      <c r="F808" s="3">
        <v>119</v>
      </c>
      <c r="G808" s="3">
        <v>144.96</v>
      </c>
      <c r="H808" s="3">
        <v>144.96</v>
      </c>
    </row>
    <row r="809" spans="1:8" ht="79.5" thickBot="1" x14ac:dyDescent="0.25">
      <c r="A809" s="178" t="s">
        <v>578</v>
      </c>
      <c r="B809" s="341" t="s">
        <v>159</v>
      </c>
      <c r="C809" s="341" t="s">
        <v>75</v>
      </c>
      <c r="D809" s="341" t="s">
        <v>117</v>
      </c>
      <c r="E809" s="200" t="s">
        <v>579</v>
      </c>
      <c r="F809" s="342"/>
      <c r="G809" s="342">
        <v>242.33199999999999</v>
      </c>
      <c r="H809" s="342">
        <v>247.96199999999999</v>
      </c>
    </row>
    <row r="810" spans="1:8" ht="32.25" thickBot="1" x14ac:dyDescent="0.25">
      <c r="A810" s="39" t="s">
        <v>13</v>
      </c>
      <c r="B810" s="28" t="s">
        <v>159</v>
      </c>
      <c r="C810" s="7" t="s">
        <v>75</v>
      </c>
      <c r="D810" s="7" t="s">
        <v>117</v>
      </c>
      <c r="E810" s="204" t="s">
        <v>579</v>
      </c>
      <c r="F810" s="3">
        <v>244</v>
      </c>
      <c r="G810" s="343">
        <v>242.33199999999999</v>
      </c>
      <c r="H810" s="343">
        <v>247.96199999999999</v>
      </c>
    </row>
    <row r="811" spans="1:8" ht="16.5" thickBot="1" x14ac:dyDescent="0.25">
      <c r="A811" s="148" t="s">
        <v>160</v>
      </c>
      <c r="B811" s="146" t="s">
        <v>161</v>
      </c>
      <c r="C811" s="146" t="s">
        <v>75</v>
      </c>
      <c r="D811" s="146" t="s">
        <v>117</v>
      </c>
      <c r="E811" s="146"/>
      <c r="F811" s="146"/>
      <c r="G811" s="310">
        <f>SUM(G812+G818+G828+G822+G825)</f>
        <v>16146.462</v>
      </c>
      <c r="H811" s="310">
        <f>SUM(H812+H818+H828+H822+H825)</f>
        <v>16162.045999999998</v>
      </c>
    </row>
    <row r="812" spans="1:8" ht="16.5" thickBot="1" x14ac:dyDescent="0.25">
      <c r="A812" s="31"/>
      <c r="B812" s="26" t="s">
        <v>161</v>
      </c>
      <c r="C812" s="15" t="s">
        <v>75</v>
      </c>
      <c r="D812" s="15" t="s">
        <v>117</v>
      </c>
      <c r="E812" s="32">
        <v>1920202590</v>
      </c>
      <c r="F812" s="27"/>
      <c r="G812" s="303">
        <f>SUM(G813:G817)</f>
        <v>1154</v>
      </c>
      <c r="H812" s="303">
        <f>SUM(H813:H817)</f>
        <v>1154</v>
      </c>
    </row>
    <row r="813" spans="1:8" ht="48" thickBot="1" x14ac:dyDescent="0.25">
      <c r="A813" s="5" t="s">
        <v>56</v>
      </c>
      <c r="B813" s="28" t="s">
        <v>161</v>
      </c>
      <c r="C813" s="7" t="s">
        <v>75</v>
      </c>
      <c r="D813" s="7" t="s">
        <v>117</v>
      </c>
      <c r="E813" s="37">
        <v>1920202590</v>
      </c>
      <c r="F813" s="28" t="s">
        <v>80</v>
      </c>
      <c r="G813" s="149">
        <v>320</v>
      </c>
      <c r="H813" s="149">
        <v>320</v>
      </c>
    </row>
    <row r="814" spans="1:8" ht="79.5" thickBot="1" x14ac:dyDescent="0.25">
      <c r="A814" s="39" t="s">
        <v>10</v>
      </c>
      <c r="B814" s="28" t="s">
        <v>161</v>
      </c>
      <c r="C814" s="7" t="s">
        <v>75</v>
      </c>
      <c r="D814" s="7" t="s">
        <v>117</v>
      </c>
      <c r="E814" s="37">
        <v>1920202590</v>
      </c>
      <c r="F814" s="7" t="s">
        <v>528</v>
      </c>
      <c r="G814" s="3">
        <v>96</v>
      </c>
      <c r="H814" s="3">
        <v>96</v>
      </c>
    </row>
    <row r="815" spans="1:8" ht="32.25" thickBot="1" x14ac:dyDescent="0.25">
      <c r="A815" s="39" t="s">
        <v>13</v>
      </c>
      <c r="B815" s="28" t="s">
        <v>161</v>
      </c>
      <c r="C815" s="7" t="s">
        <v>75</v>
      </c>
      <c r="D815" s="7" t="s">
        <v>117</v>
      </c>
      <c r="E815" s="37">
        <v>1920202590</v>
      </c>
      <c r="F815" s="7" t="s">
        <v>121</v>
      </c>
      <c r="G815" s="3">
        <v>160</v>
      </c>
      <c r="H815" s="3">
        <v>160</v>
      </c>
    </row>
    <row r="816" spans="1:8" ht="16.5" thickBot="1" x14ac:dyDescent="0.25">
      <c r="A816" s="39" t="s">
        <v>562</v>
      </c>
      <c r="B816" s="28" t="s">
        <v>161</v>
      </c>
      <c r="C816" s="7" t="s">
        <v>75</v>
      </c>
      <c r="D816" s="7" t="s">
        <v>117</v>
      </c>
      <c r="E816" s="37">
        <v>1920202590</v>
      </c>
      <c r="F816" s="7" t="s">
        <v>547</v>
      </c>
      <c r="G816" s="3">
        <v>480</v>
      </c>
      <c r="H816" s="3">
        <v>480</v>
      </c>
    </row>
    <row r="817" spans="1:8" ht="32.25" thickBot="1" x14ac:dyDescent="0.25">
      <c r="A817" s="275" t="s">
        <v>48</v>
      </c>
      <c r="B817" s="28" t="s">
        <v>161</v>
      </c>
      <c r="C817" s="7" t="s">
        <v>75</v>
      </c>
      <c r="D817" s="7" t="s">
        <v>117</v>
      </c>
      <c r="E817" s="37">
        <v>1920202590</v>
      </c>
      <c r="F817" s="7" t="s">
        <v>120</v>
      </c>
      <c r="G817" s="3">
        <v>98</v>
      </c>
      <c r="H817" s="3">
        <v>98</v>
      </c>
    </row>
    <row r="818" spans="1:8" ht="142.5" thickBot="1" x14ac:dyDescent="0.25">
      <c r="A818" s="172" t="s">
        <v>64</v>
      </c>
      <c r="B818" s="26" t="s">
        <v>161</v>
      </c>
      <c r="C818" s="8" t="s">
        <v>75</v>
      </c>
      <c r="D818" s="8" t="s">
        <v>117</v>
      </c>
      <c r="E818" s="4">
        <v>1920206590</v>
      </c>
      <c r="F818" s="2"/>
      <c r="G818" s="1">
        <f>SUM(G819:G821)</f>
        <v>13362</v>
      </c>
      <c r="H818" s="1">
        <f>SUM(H819:H821)</f>
        <v>13362</v>
      </c>
    </row>
    <row r="819" spans="1:8" ht="48" thickBot="1" x14ac:dyDescent="0.25">
      <c r="A819" s="5" t="s">
        <v>56</v>
      </c>
      <c r="B819" s="28" t="s">
        <v>161</v>
      </c>
      <c r="C819" s="7" t="s">
        <v>75</v>
      </c>
      <c r="D819" s="7" t="s">
        <v>117</v>
      </c>
      <c r="E819" s="3">
        <v>1920206590</v>
      </c>
      <c r="F819" s="3">
        <v>111</v>
      </c>
      <c r="G819" s="3">
        <v>10140</v>
      </c>
      <c r="H819" s="3">
        <v>10140</v>
      </c>
    </row>
    <row r="820" spans="1:8" ht="79.5" thickBot="1" x14ac:dyDescent="0.25">
      <c r="A820" s="39" t="s">
        <v>10</v>
      </c>
      <c r="B820" s="28" t="s">
        <v>161</v>
      </c>
      <c r="C820" s="7" t="s">
        <v>75</v>
      </c>
      <c r="D820" s="7" t="s">
        <v>117</v>
      </c>
      <c r="E820" s="3">
        <v>1920206590</v>
      </c>
      <c r="F820" s="3">
        <v>119</v>
      </c>
      <c r="G820" s="3">
        <v>3062</v>
      </c>
      <c r="H820" s="3">
        <v>3062</v>
      </c>
    </row>
    <row r="821" spans="1:8" ht="32.25" thickBot="1" x14ac:dyDescent="0.25">
      <c r="A821" s="39" t="s">
        <v>13</v>
      </c>
      <c r="B821" s="28" t="s">
        <v>161</v>
      </c>
      <c r="C821" s="7" t="s">
        <v>75</v>
      </c>
      <c r="D821" s="7" t="s">
        <v>117</v>
      </c>
      <c r="E821" s="3">
        <v>1920206590</v>
      </c>
      <c r="F821" s="3">
        <v>244</v>
      </c>
      <c r="G821" s="3">
        <v>160</v>
      </c>
      <c r="H821" s="3">
        <v>160</v>
      </c>
    </row>
    <row r="822" spans="1:8" ht="95.25" thickBot="1" x14ac:dyDescent="0.25">
      <c r="A822" s="340" t="s">
        <v>576</v>
      </c>
      <c r="B822" s="217" t="s">
        <v>161</v>
      </c>
      <c r="C822" s="190" t="s">
        <v>75</v>
      </c>
      <c r="D822" s="190" t="s">
        <v>117</v>
      </c>
      <c r="E822" s="200" t="s">
        <v>580</v>
      </c>
      <c r="F822" s="189"/>
      <c r="G822" s="189">
        <f>SUM(G823:G824)</f>
        <v>859.31999999999994</v>
      </c>
      <c r="H822" s="189">
        <f>SUM(H823:H824)</f>
        <v>859.31999999999994</v>
      </c>
    </row>
    <row r="823" spans="1:8" ht="48" thickBot="1" x14ac:dyDescent="0.25">
      <c r="A823" s="39" t="s">
        <v>230</v>
      </c>
      <c r="B823" s="28" t="s">
        <v>161</v>
      </c>
      <c r="C823" s="7" t="s">
        <v>75</v>
      </c>
      <c r="D823" s="7" t="s">
        <v>117</v>
      </c>
      <c r="E823" s="204" t="s">
        <v>580</v>
      </c>
      <c r="F823" s="3">
        <v>111</v>
      </c>
      <c r="G823" s="3">
        <v>660</v>
      </c>
      <c r="H823" s="3">
        <v>660</v>
      </c>
    </row>
    <row r="824" spans="1:8" ht="79.5" thickBot="1" x14ac:dyDescent="0.25">
      <c r="A824" s="39" t="s">
        <v>10</v>
      </c>
      <c r="B824" s="28" t="s">
        <v>161</v>
      </c>
      <c r="C824" s="7" t="s">
        <v>75</v>
      </c>
      <c r="D824" s="7" t="s">
        <v>117</v>
      </c>
      <c r="E824" s="204" t="s">
        <v>580</v>
      </c>
      <c r="F824" s="3">
        <v>119</v>
      </c>
      <c r="G824" s="3">
        <v>199.32</v>
      </c>
      <c r="H824" s="3">
        <v>199.32</v>
      </c>
    </row>
    <row r="825" spans="1:8" ht="63.75" thickBot="1" x14ac:dyDescent="0.3">
      <c r="A825" s="359" t="s">
        <v>613</v>
      </c>
      <c r="B825" s="217" t="s">
        <v>161</v>
      </c>
      <c r="C825" s="190" t="s">
        <v>75</v>
      </c>
      <c r="D825" s="190" t="s">
        <v>117</v>
      </c>
      <c r="E825" s="200" t="s">
        <v>624</v>
      </c>
      <c r="F825" s="189"/>
      <c r="G825" s="189">
        <f>SUM(G826:G827)</f>
        <v>100.3</v>
      </c>
      <c r="H825" s="189">
        <f>SUM(H826:H827)</f>
        <v>100.3</v>
      </c>
    </row>
    <row r="826" spans="1:8" ht="48" thickBot="1" x14ac:dyDescent="0.25">
      <c r="A826" s="39" t="s">
        <v>230</v>
      </c>
      <c r="B826" s="28" t="s">
        <v>161</v>
      </c>
      <c r="C826" s="7" t="s">
        <v>75</v>
      </c>
      <c r="D826" s="7" t="s">
        <v>117</v>
      </c>
      <c r="E826" s="204" t="s">
        <v>624</v>
      </c>
      <c r="F826" s="3">
        <v>111</v>
      </c>
      <c r="G826" s="3">
        <v>77</v>
      </c>
      <c r="H826" s="3">
        <v>77</v>
      </c>
    </row>
    <row r="827" spans="1:8" ht="79.5" thickBot="1" x14ac:dyDescent="0.25">
      <c r="A827" s="39" t="s">
        <v>10</v>
      </c>
      <c r="B827" s="28" t="s">
        <v>161</v>
      </c>
      <c r="C827" s="7" t="s">
        <v>75</v>
      </c>
      <c r="D827" s="7" t="s">
        <v>117</v>
      </c>
      <c r="E827" s="204" t="s">
        <v>624</v>
      </c>
      <c r="F827" s="3">
        <v>119</v>
      </c>
      <c r="G827" s="3">
        <v>23.3</v>
      </c>
      <c r="H827" s="3">
        <v>23.3</v>
      </c>
    </row>
    <row r="828" spans="1:8" ht="79.5" thickBot="1" x14ac:dyDescent="0.25">
      <c r="A828" s="178" t="s">
        <v>578</v>
      </c>
      <c r="B828" s="341" t="s">
        <v>161</v>
      </c>
      <c r="C828" s="341" t="s">
        <v>75</v>
      </c>
      <c r="D828" s="341" t="s">
        <v>117</v>
      </c>
      <c r="E828" s="200" t="s">
        <v>579</v>
      </c>
      <c r="F828" s="342"/>
      <c r="G828" s="342">
        <v>670.84199999999998</v>
      </c>
      <c r="H828" s="342">
        <v>686.42600000000004</v>
      </c>
    </row>
    <row r="829" spans="1:8" ht="32.25" thickBot="1" x14ac:dyDescent="0.25">
      <c r="A829" s="39" t="s">
        <v>13</v>
      </c>
      <c r="B829" s="28" t="s">
        <v>161</v>
      </c>
      <c r="C829" s="7" t="s">
        <v>75</v>
      </c>
      <c r="D829" s="7" t="s">
        <v>117</v>
      </c>
      <c r="E829" s="204" t="s">
        <v>579</v>
      </c>
      <c r="F829" s="3">
        <v>244</v>
      </c>
      <c r="G829" s="343">
        <v>670.84199999999998</v>
      </c>
      <c r="H829" s="343">
        <v>686.42600000000004</v>
      </c>
    </row>
    <row r="830" spans="1:8" ht="32.25" thickBot="1" x14ac:dyDescent="0.25">
      <c r="A830" s="148" t="s">
        <v>162</v>
      </c>
      <c r="B830" s="146" t="s">
        <v>164</v>
      </c>
      <c r="C830" s="146" t="s">
        <v>75</v>
      </c>
      <c r="D830" s="146" t="s">
        <v>117</v>
      </c>
      <c r="E830" s="146"/>
      <c r="F830" s="146"/>
      <c r="G830" s="310">
        <f>SUM(G844+G837+G831+G841)</f>
        <v>14969.092000000001</v>
      </c>
      <c r="H830" s="310">
        <f>SUM(H844+H837+H831+H841)</f>
        <v>14982.618</v>
      </c>
    </row>
    <row r="831" spans="1:8" ht="16.5" thickBot="1" x14ac:dyDescent="0.25">
      <c r="A831" s="31"/>
      <c r="B831" s="26" t="s">
        <v>164</v>
      </c>
      <c r="C831" s="15" t="s">
        <v>75</v>
      </c>
      <c r="D831" s="15" t="s">
        <v>117</v>
      </c>
      <c r="E831" s="32">
        <v>1920202590</v>
      </c>
      <c r="F831" s="27"/>
      <c r="G831" s="303">
        <f>SUM(G832:G836)</f>
        <v>653.5</v>
      </c>
      <c r="H831" s="303">
        <f>SUM(H832:H836)</f>
        <v>653.5</v>
      </c>
    </row>
    <row r="832" spans="1:8" ht="48" thickBot="1" x14ac:dyDescent="0.25">
      <c r="A832" s="5" t="s">
        <v>56</v>
      </c>
      <c r="B832" s="28" t="s">
        <v>164</v>
      </c>
      <c r="C832" s="7" t="s">
        <v>75</v>
      </c>
      <c r="D832" s="7" t="s">
        <v>117</v>
      </c>
      <c r="E832" s="37">
        <v>1920202590</v>
      </c>
      <c r="F832" s="28" t="s">
        <v>80</v>
      </c>
      <c r="G832" s="149">
        <v>290</v>
      </c>
      <c r="H832" s="149">
        <v>290</v>
      </c>
    </row>
    <row r="833" spans="1:8" ht="79.5" thickBot="1" x14ac:dyDescent="0.25">
      <c r="A833" s="39" t="s">
        <v>10</v>
      </c>
      <c r="B833" s="28" t="s">
        <v>164</v>
      </c>
      <c r="C833" s="7" t="s">
        <v>75</v>
      </c>
      <c r="D833" s="7" t="s">
        <v>117</v>
      </c>
      <c r="E833" s="37">
        <v>1920202590</v>
      </c>
      <c r="F833" s="28" t="s">
        <v>528</v>
      </c>
      <c r="G833" s="149">
        <v>87</v>
      </c>
      <c r="H833" s="149">
        <v>87</v>
      </c>
    </row>
    <row r="834" spans="1:8" ht="32.25" thickBot="1" x14ac:dyDescent="0.25">
      <c r="A834" s="39" t="s">
        <v>13</v>
      </c>
      <c r="B834" s="28" t="s">
        <v>164</v>
      </c>
      <c r="C834" s="7" t="s">
        <v>75</v>
      </c>
      <c r="D834" s="7" t="s">
        <v>117</v>
      </c>
      <c r="E834" s="37">
        <v>1920202590</v>
      </c>
      <c r="F834" s="7" t="s">
        <v>121</v>
      </c>
      <c r="G834" s="3">
        <v>92</v>
      </c>
      <c r="H834" s="3">
        <v>92</v>
      </c>
    </row>
    <row r="835" spans="1:8" ht="16.5" thickBot="1" x14ac:dyDescent="0.25">
      <c r="A835" s="39" t="s">
        <v>562</v>
      </c>
      <c r="B835" s="28" t="s">
        <v>164</v>
      </c>
      <c r="C835" s="7" t="s">
        <v>75</v>
      </c>
      <c r="D835" s="7" t="s">
        <v>117</v>
      </c>
      <c r="E835" s="37">
        <v>1920202590</v>
      </c>
      <c r="F835" s="7" t="s">
        <v>547</v>
      </c>
      <c r="G835" s="3">
        <v>150</v>
      </c>
      <c r="H835" s="3">
        <v>150</v>
      </c>
    </row>
    <row r="836" spans="1:8" ht="32.25" thickBot="1" x14ac:dyDescent="0.25">
      <c r="A836" s="275" t="s">
        <v>48</v>
      </c>
      <c r="B836" s="28" t="s">
        <v>164</v>
      </c>
      <c r="C836" s="7" t="s">
        <v>75</v>
      </c>
      <c r="D836" s="7" t="s">
        <v>117</v>
      </c>
      <c r="E836" s="37">
        <v>1920202590</v>
      </c>
      <c r="F836" s="7" t="s">
        <v>120</v>
      </c>
      <c r="G836" s="3">
        <v>34.5</v>
      </c>
      <c r="H836" s="3">
        <v>34.5</v>
      </c>
    </row>
    <row r="837" spans="1:8" ht="142.5" thickBot="1" x14ac:dyDescent="0.25">
      <c r="A837" s="172" t="s">
        <v>64</v>
      </c>
      <c r="B837" s="26" t="s">
        <v>164</v>
      </c>
      <c r="C837" s="8" t="s">
        <v>75</v>
      </c>
      <c r="D837" s="8" t="s">
        <v>117</v>
      </c>
      <c r="E837" s="4">
        <v>1920206590</v>
      </c>
      <c r="F837" s="2"/>
      <c r="G837" s="1">
        <f>SUM(G838:G840)</f>
        <v>12874</v>
      </c>
      <c r="H837" s="1">
        <f>SUM(H838:H840)</f>
        <v>12874</v>
      </c>
    </row>
    <row r="838" spans="1:8" ht="48" thickBot="1" x14ac:dyDescent="0.25">
      <c r="A838" s="5" t="s">
        <v>56</v>
      </c>
      <c r="B838" s="28" t="s">
        <v>164</v>
      </c>
      <c r="C838" s="7" t="s">
        <v>75</v>
      </c>
      <c r="D838" s="7" t="s">
        <v>117</v>
      </c>
      <c r="E838" s="3">
        <v>1920206590</v>
      </c>
      <c r="F838" s="3">
        <v>111</v>
      </c>
      <c r="G838" s="3">
        <v>9768</v>
      </c>
      <c r="H838" s="3">
        <v>9768</v>
      </c>
    </row>
    <row r="839" spans="1:8" ht="79.5" thickBot="1" x14ac:dyDescent="0.25">
      <c r="A839" s="39" t="s">
        <v>10</v>
      </c>
      <c r="B839" s="28" t="s">
        <v>164</v>
      </c>
      <c r="C839" s="7" t="s">
        <v>75</v>
      </c>
      <c r="D839" s="7" t="s">
        <v>117</v>
      </c>
      <c r="E839" s="3">
        <v>1920206590</v>
      </c>
      <c r="F839" s="3">
        <v>119</v>
      </c>
      <c r="G839" s="3">
        <v>2950</v>
      </c>
      <c r="H839" s="3">
        <v>2950</v>
      </c>
    </row>
    <row r="840" spans="1:8" ht="32.25" thickBot="1" x14ac:dyDescent="0.25">
      <c r="A840" s="39" t="s">
        <v>13</v>
      </c>
      <c r="B840" s="28" t="s">
        <v>164</v>
      </c>
      <c r="C840" s="7" t="s">
        <v>75</v>
      </c>
      <c r="D840" s="7" t="s">
        <v>117</v>
      </c>
      <c r="E840" s="3">
        <v>1920206590</v>
      </c>
      <c r="F840" s="3">
        <v>244</v>
      </c>
      <c r="G840" s="3">
        <v>156</v>
      </c>
      <c r="H840" s="3">
        <v>156</v>
      </c>
    </row>
    <row r="841" spans="1:8" ht="95.25" thickBot="1" x14ac:dyDescent="0.25">
      <c r="A841" s="340" t="s">
        <v>576</v>
      </c>
      <c r="B841" s="217" t="s">
        <v>164</v>
      </c>
      <c r="C841" s="190" t="s">
        <v>75</v>
      </c>
      <c r="D841" s="190" t="s">
        <v>117</v>
      </c>
      <c r="E841" s="200" t="s">
        <v>580</v>
      </c>
      <c r="F841" s="189"/>
      <c r="G841" s="189">
        <f>SUM(G842:G843)</f>
        <v>859.31999999999994</v>
      </c>
      <c r="H841" s="189">
        <f>SUM(H842:H843)</f>
        <v>859.31999999999994</v>
      </c>
    </row>
    <row r="842" spans="1:8" ht="48" thickBot="1" x14ac:dyDescent="0.25">
      <c r="A842" s="39" t="s">
        <v>230</v>
      </c>
      <c r="B842" s="28" t="s">
        <v>164</v>
      </c>
      <c r="C842" s="7" t="s">
        <v>75</v>
      </c>
      <c r="D842" s="7" t="s">
        <v>117</v>
      </c>
      <c r="E842" s="204" t="s">
        <v>580</v>
      </c>
      <c r="F842" s="3">
        <v>111</v>
      </c>
      <c r="G842" s="3">
        <v>660</v>
      </c>
      <c r="H842" s="3">
        <v>660</v>
      </c>
    </row>
    <row r="843" spans="1:8" ht="79.5" thickBot="1" x14ac:dyDescent="0.25">
      <c r="A843" s="39" t="s">
        <v>10</v>
      </c>
      <c r="B843" s="28" t="s">
        <v>164</v>
      </c>
      <c r="C843" s="7" t="s">
        <v>75</v>
      </c>
      <c r="D843" s="7" t="s">
        <v>117</v>
      </c>
      <c r="E843" s="204" t="s">
        <v>580</v>
      </c>
      <c r="F843" s="3">
        <v>119</v>
      </c>
      <c r="G843" s="3">
        <v>199.32</v>
      </c>
      <c r="H843" s="3">
        <v>199.32</v>
      </c>
    </row>
    <row r="844" spans="1:8" ht="79.5" thickBot="1" x14ac:dyDescent="0.25">
      <c r="A844" s="178" t="s">
        <v>578</v>
      </c>
      <c r="B844" s="341" t="s">
        <v>164</v>
      </c>
      <c r="C844" s="341" t="s">
        <v>75</v>
      </c>
      <c r="D844" s="341" t="s">
        <v>117</v>
      </c>
      <c r="E844" s="200" t="s">
        <v>579</v>
      </c>
      <c r="F844" s="342"/>
      <c r="G844" s="342">
        <v>582.27200000000005</v>
      </c>
      <c r="H844" s="342">
        <v>595.798</v>
      </c>
    </row>
    <row r="845" spans="1:8" ht="32.25" thickBot="1" x14ac:dyDescent="0.25">
      <c r="A845" s="39" t="s">
        <v>13</v>
      </c>
      <c r="B845" s="28" t="s">
        <v>164</v>
      </c>
      <c r="C845" s="7" t="s">
        <v>75</v>
      </c>
      <c r="D845" s="7" t="s">
        <v>117</v>
      </c>
      <c r="E845" s="204" t="s">
        <v>579</v>
      </c>
      <c r="F845" s="3">
        <v>244</v>
      </c>
      <c r="G845" s="343">
        <v>582.27200000000005</v>
      </c>
      <c r="H845" s="343">
        <v>595.798</v>
      </c>
    </row>
    <row r="846" spans="1:8" ht="32.25" thickBot="1" x14ac:dyDescent="0.25">
      <c r="A846" s="178" t="s">
        <v>66</v>
      </c>
      <c r="B846" s="341" t="s">
        <v>178</v>
      </c>
      <c r="C846" s="175" t="s">
        <v>75</v>
      </c>
      <c r="D846" s="175" t="s">
        <v>111</v>
      </c>
      <c r="E846" s="189">
        <v>1930606590</v>
      </c>
      <c r="F846" s="189"/>
      <c r="G846" s="180">
        <f>SUM(G853+G859+G847)</f>
        <v>21298</v>
      </c>
      <c r="H846" s="180">
        <f>SUM(H853+H859+H847)</f>
        <v>21298</v>
      </c>
    </row>
    <row r="847" spans="1:8" ht="32.25" thickBot="1" x14ac:dyDescent="0.25">
      <c r="A847" s="218" t="s">
        <v>163</v>
      </c>
      <c r="B847" s="219" t="s">
        <v>165</v>
      </c>
      <c r="C847" s="219" t="s">
        <v>427</v>
      </c>
      <c r="D847" s="219" t="s">
        <v>111</v>
      </c>
      <c r="E847" s="220"/>
      <c r="F847" s="220"/>
      <c r="G847" s="221">
        <f>SUM(G848:G852)</f>
        <v>11005</v>
      </c>
      <c r="H847" s="221">
        <f>SUM(H848:H852)</f>
        <v>11005</v>
      </c>
    </row>
    <row r="848" spans="1:8" ht="48" thickBot="1" x14ac:dyDescent="0.25">
      <c r="A848" s="5" t="s">
        <v>56</v>
      </c>
      <c r="B848" s="28" t="s">
        <v>165</v>
      </c>
      <c r="C848" s="7" t="s">
        <v>427</v>
      </c>
      <c r="D848" s="7" t="s">
        <v>111</v>
      </c>
      <c r="E848" s="3">
        <v>1930606590</v>
      </c>
      <c r="F848" s="3">
        <v>111</v>
      </c>
      <c r="G848" s="3">
        <v>8000</v>
      </c>
      <c r="H848" s="3">
        <v>8000</v>
      </c>
    </row>
    <row r="849" spans="1:8" ht="79.5" thickBot="1" x14ac:dyDescent="0.25">
      <c r="A849" s="39" t="s">
        <v>10</v>
      </c>
      <c r="B849" s="28" t="s">
        <v>165</v>
      </c>
      <c r="C849" s="7" t="s">
        <v>427</v>
      </c>
      <c r="D849" s="7" t="s">
        <v>111</v>
      </c>
      <c r="E849" s="3">
        <v>1930606590</v>
      </c>
      <c r="F849" s="3">
        <v>119</v>
      </c>
      <c r="G849" s="3">
        <v>2416</v>
      </c>
      <c r="H849" s="3">
        <v>2416</v>
      </c>
    </row>
    <row r="850" spans="1:8" ht="32.25" thickBot="1" x14ac:dyDescent="0.25">
      <c r="A850" s="39" t="s">
        <v>13</v>
      </c>
      <c r="B850" s="28" t="s">
        <v>165</v>
      </c>
      <c r="C850" s="7" t="s">
        <v>427</v>
      </c>
      <c r="D850" s="7" t="s">
        <v>111</v>
      </c>
      <c r="E850" s="3">
        <v>1930606590</v>
      </c>
      <c r="F850" s="3">
        <v>244</v>
      </c>
      <c r="G850" s="3">
        <v>171</v>
      </c>
      <c r="H850" s="3">
        <v>171</v>
      </c>
    </row>
    <row r="851" spans="1:8" ht="16.5" thickBot="1" x14ac:dyDescent="0.25">
      <c r="A851" s="39" t="s">
        <v>562</v>
      </c>
      <c r="B851" s="28" t="s">
        <v>165</v>
      </c>
      <c r="C851" s="7" t="s">
        <v>427</v>
      </c>
      <c r="D851" s="7" t="s">
        <v>111</v>
      </c>
      <c r="E851" s="3">
        <v>1930606590</v>
      </c>
      <c r="F851" s="3">
        <v>247</v>
      </c>
      <c r="G851" s="3">
        <v>323</v>
      </c>
      <c r="H851" s="3">
        <v>323</v>
      </c>
    </row>
    <row r="852" spans="1:8" ht="32.25" thickBot="1" x14ac:dyDescent="0.25">
      <c r="A852" s="338" t="s">
        <v>48</v>
      </c>
      <c r="B852" s="28" t="s">
        <v>165</v>
      </c>
      <c r="C852" s="7" t="s">
        <v>427</v>
      </c>
      <c r="D852" s="7" t="s">
        <v>111</v>
      </c>
      <c r="E852" s="3">
        <v>1930606590</v>
      </c>
      <c r="F852" s="3">
        <v>850</v>
      </c>
      <c r="G852" s="3">
        <v>95</v>
      </c>
      <c r="H852" s="3">
        <v>95</v>
      </c>
    </row>
    <row r="853" spans="1:8" ht="16.5" thickBot="1" x14ac:dyDescent="0.25">
      <c r="A853" s="218" t="s">
        <v>167</v>
      </c>
      <c r="B853" s="219" t="s">
        <v>166</v>
      </c>
      <c r="C853" s="219" t="s">
        <v>427</v>
      </c>
      <c r="D853" s="219" t="s">
        <v>111</v>
      </c>
      <c r="E853" s="220"/>
      <c r="F853" s="220"/>
      <c r="G853" s="222">
        <f>SUM(G854:G858)</f>
        <v>5239</v>
      </c>
      <c r="H853" s="222">
        <f>SUM(H854:H858)</f>
        <v>5239</v>
      </c>
    </row>
    <row r="854" spans="1:8" ht="48" thickBot="1" x14ac:dyDescent="0.25">
      <c r="A854" s="5" t="s">
        <v>56</v>
      </c>
      <c r="B854" s="28" t="s">
        <v>166</v>
      </c>
      <c r="C854" s="7" t="s">
        <v>427</v>
      </c>
      <c r="D854" s="7" t="s">
        <v>111</v>
      </c>
      <c r="E854" s="3">
        <v>1930606590</v>
      </c>
      <c r="F854" s="3">
        <v>111</v>
      </c>
      <c r="G854" s="3">
        <v>3550</v>
      </c>
      <c r="H854" s="3">
        <v>3550</v>
      </c>
    </row>
    <row r="855" spans="1:8" ht="79.5" thickBot="1" x14ac:dyDescent="0.25">
      <c r="A855" s="39" t="s">
        <v>10</v>
      </c>
      <c r="B855" s="28" t="s">
        <v>166</v>
      </c>
      <c r="C855" s="7" t="s">
        <v>427</v>
      </c>
      <c r="D855" s="7" t="s">
        <v>111</v>
      </c>
      <c r="E855" s="3">
        <v>1930606590</v>
      </c>
      <c r="F855" s="3">
        <v>119</v>
      </c>
      <c r="G855" s="3">
        <v>1072</v>
      </c>
      <c r="H855" s="3">
        <v>1072</v>
      </c>
    </row>
    <row r="856" spans="1:8" ht="32.25" thickBot="1" x14ac:dyDescent="0.25">
      <c r="A856" s="39" t="s">
        <v>13</v>
      </c>
      <c r="B856" s="28" t="s">
        <v>166</v>
      </c>
      <c r="C856" s="7" t="s">
        <v>427</v>
      </c>
      <c r="D856" s="7" t="s">
        <v>111</v>
      </c>
      <c r="E856" s="3">
        <v>1930606590</v>
      </c>
      <c r="F856" s="3">
        <v>244</v>
      </c>
      <c r="G856" s="3">
        <v>59</v>
      </c>
      <c r="H856" s="3">
        <v>59</v>
      </c>
    </row>
    <row r="857" spans="1:8" ht="16.5" thickBot="1" x14ac:dyDescent="0.25">
      <c r="A857" s="39" t="s">
        <v>562</v>
      </c>
      <c r="B857" s="28" t="s">
        <v>166</v>
      </c>
      <c r="C857" s="7" t="s">
        <v>427</v>
      </c>
      <c r="D857" s="7" t="s">
        <v>111</v>
      </c>
      <c r="E857" s="3">
        <v>1930606590</v>
      </c>
      <c r="F857" s="3">
        <v>247</v>
      </c>
      <c r="G857" s="3">
        <v>228</v>
      </c>
      <c r="H857" s="3">
        <v>228</v>
      </c>
    </row>
    <row r="858" spans="1:8" ht="32.25" thickBot="1" x14ac:dyDescent="0.25">
      <c r="A858" s="275" t="s">
        <v>48</v>
      </c>
      <c r="B858" s="28" t="s">
        <v>166</v>
      </c>
      <c r="C858" s="7" t="s">
        <v>427</v>
      </c>
      <c r="D858" s="7" t="s">
        <v>111</v>
      </c>
      <c r="E858" s="3">
        <v>1930606590</v>
      </c>
      <c r="F858" s="3">
        <v>850</v>
      </c>
      <c r="G858" s="3">
        <v>330</v>
      </c>
      <c r="H858" s="3">
        <v>330</v>
      </c>
    </row>
    <row r="859" spans="1:8" ht="32.25" thickBot="1" x14ac:dyDescent="0.25">
      <c r="A859" s="218" t="s">
        <v>169</v>
      </c>
      <c r="B859" s="219" t="s">
        <v>168</v>
      </c>
      <c r="C859" s="219" t="s">
        <v>75</v>
      </c>
      <c r="D859" s="219" t="s">
        <v>111</v>
      </c>
      <c r="E859" s="220"/>
      <c r="F859" s="220"/>
      <c r="G859" s="221">
        <f>SUM(G860:G865)</f>
        <v>5054</v>
      </c>
      <c r="H859" s="221">
        <f>SUM(H860:H865)</f>
        <v>5054</v>
      </c>
    </row>
    <row r="860" spans="1:8" ht="48" thickBot="1" x14ac:dyDescent="0.25">
      <c r="A860" s="5" t="s">
        <v>56</v>
      </c>
      <c r="B860" s="28" t="s">
        <v>168</v>
      </c>
      <c r="C860" s="7" t="s">
        <v>75</v>
      </c>
      <c r="D860" s="7" t="s">
        <v>111</v>
      </c>
      <c r="E860" s="3">
        <v>1930606590</v>
      </c>
      <c r="F860" s="3">
        <v>111</v>
      </c>
      <c r="G860" s="3">
        <v>3630</v>
      </c>
      <c r="H860" s="3">
        <v>3630</v>
      </c>
    </row>
    <row r="861" spans="1:8" ht="16.5" thickBot="1" x14ac:dyDescent="0.25">
      <c r="A861" s="39" t="s">
        <v>369</v>
      </c>
      <c r="B861" s="28" t="s">
        <v>168</v>
      </c>
      <c r="C861" s="7" t="s">
        <v>75</v>
      </c>
      <c r="D861" s="7" t="s">
        <v>111</v>
      </c>
      <c r="E861" s="3">
        <v>1930606590</v>
      </c>
      <c r="F861" s="3">
        <v>112</v>
      </c>
      <c r="G861" s="3"/>
      <c r="H861" s="3"/>
    </row>
    <row r="862" spans="1:8" ht="79.5" thickBot="1" x14ac:dyDescent="0.25">
      <c r="A862" s="39" t="s">
        <v>10</v>
      </c>
      <c r="B862" s="28" t="s">
        <v>168</v>
      </c>
      <c r="C862" s="7" t="s">
        <v>75</v>
      </c>
      <c r="D862" s="7" t="s">
        <v>111</v>
      </c>
      <c r="E862" s="3">
        <v>1930606590</v>
      </c>
      <c r="F862" s="3">
        <v>119</v>
      </c>
      <c r="G862" s="3">
        <v>1098</v>
      </c>
      <c r="H862" s="3">
        <v>1098</v>
      </c>
    </row>
    <row r="863" spans="1:8" ht="32.25" thickBot="1" x14ac:dyDescent="0.25">
      <c r="A863" s="39" t="s">
        <v>13</v>
      </c>
      <c r="B863" s="28" t="s">
        <v>168</v>
      </c>
      <c r="C863" s="7" t="s">
        <v>75</v>
      </c>
      <c r="D863" s="7" t="s">
        <v>111</v>
      </c>
      <c r="E863" s="3">
        <v>1930606590</v>
      </c>
      <c r="F863" s="3">
        <v>244</v>
      </c>
      <c r="G863" s="3">
        <v>166</v>
      </c>
      <c r="H863" s="3">
        <v>166</v>
      </c>
    </row>
    <row r="864" spans="1:8" ht="16.5" thickBot="1" x14ac:dyDescent="0.25">
      <c r="A864" s="39" t="s">
        <v>562</v>
      </c>
      <c r="B864" s="28" t="s">
        <v>168</v>
      </c>
      <c r="C864" s="7" t="s">
        <v>75</v>
      </c>
      <c r="D864" s="7" t="s">
        <v>111</v>
      </c>
      <c r="E864" s="3">
        <v>1930606590</v>
      </c>
      <c r="F864" s="3">
        <v>247</v>
      </c>
      <c r="G864" s="3">
        <v>155</v>
      </c>
      <c r="H864" s="3">
        <v>155</v>
      </c>
    </row>
    <row r="865" spans="1:8" ht="32.25" thickBot="1" x14ac:dyDescent="0.25">
      <c r="A865" s="275" t="s">
        <v>48</v>
      </c>
      <c r="B865" s="28" t="s">
        <v>168</v>
      </c>
      <c r="C865" s="7" t="s">
        <v>75</v>
      </c>
      <c r="D865" s="7" t="s">
        <v>111</v>
      </c>
      <c r="E865" s="3">
        <v>1930606590</v>
      </c>
      <c r="F865" s="3">
        <v>850</v>
      </c>
      <c r="G865" s="3">
        <v>5</v>
      </c>
      <c r="H865" s="3">
        <v>5</v>
      </c>
    </row>
    <row r="866" spans="1:8" ht="32.25" thickBot="1" x14ac:dyDescent="0.25">
      <c r="A866" s="140" t="s">
        <v>28</v>
      </c>
      <c r="B866" s="143">
        <v>101</v>
      </c>
      <c r="C866" s="141" t="s">
        <v>75</v>
      </c>
      <c r="D866" s="141" t="s">
        <v>112</v>
      </c>
      <c r="E866" s="150"/>
      <c r="F866" s="150"/>
      <c r="G866" s="143">
        <f>SUM(G868+G869+G870+G872+G871)</f>
        <v>6063</v>
      </c>
      <c r="H866" s="143">
        <f>SUM(H868+H869+H870+H872+H871)</f>
        <v>6063</v>
      </c>
    </row>
    <row r="867" spans="1:8" ht="16.5" thickBot="1" x14ac:dyDescent="0.25">
      <c r="A867" s="140" t="s">
        <v>171</v>
      </c>
      <c r="B867" s="143">
        <v>101</v>
      </c>
      <c r="C867" s="141" t="s">
        <v>75</v>
      </c>
      <c r="D867" s="141" t="s">
        <v>112</v>
      </c>
      <c r="E867" s="143">
        <v>1921110590</v>
      </c>
      <c r="F867" s="150"/>
      <c r="G867" s="143">
        <f>SUM(G868:G872)</f>
        <v>6063</v>
      </c>
      <c r="H867" s="143">
        <f>SUM(H868:H872)</f>
        <v>6063</v>
      </c>
    </row>
    <row r="868" spans="1:8" ht="48" thickBot="1" x14ac:dyDescent="0.25">
      <c r="A868" s="5" t="s">
        <v>56</v>
      </c>
      <c r="B868" s="3">
        <v>101</v>
      </c>
      <c r="C868" s="7" t="s">
        <v>75</v>
      </c>
      <c r="D868" s="7" t="s">
        <v>112</v>
      </c>
      <c r="E868" s="3">
        <v>1921110590</v>
      </c>
      <c r="F868" s="3">
        <v>111</v>
      </c>
      <c r="G868" s="3">
        <v>4100</v>
      </c>
      <c r="H868" s="3">
        <v>4100</v>
      </c>
    </row>
    <row r="869" spans="1:8" ht="79.5" thickBot="1" x14ac:dyDescent="0.25">
      <c r="A869" s="39" t="s">
        <v>10</v>
      </c>
      <c r="B869" s="3">
        <v>101</v>
      </c>
      <c r="C869" s="7" t="s">
        <v>75</v>
      </c>
      <c r="D869" s="7" t="s">
        <v>112</v>
      </c>
      <c r="E869" s="3">
        <v>1921110590</v>
      </c>
      <c r="F869" s="3">
        <v>119</v>
      </c>
      <c r="G869" s="3">
        <v>1238</v>
      </c>
      <c r="H869" s="3">
        <v>1238</v>
      </c>
    </row>
    <row r="870" spans="1:8" ht="32.25" thickBot="1" x14ac:dyDescent="0.25">
      <c r="A870" s="39" t="s">
        <v>13</v>
      </c>
      <c r="B870" s="3">
        <v>101</v>
      </c>
      <c r="C870" s="7" t="s">
        <v>75</v>
      </c>
      <c r="D870" s="7" t="s">
        <v>112</v>
      </c>
      <c r="E870" s="3">
        <v>1921110590</v>
      </c>
      <c r="F870" s="3">
        <v>244</v>
      </c>
      <c r="G870" s="3">
        <v>185</v>
      </c>
      <c r="H870" s="3">
        <v>185</v>
      </c>
    </row>
    <row r="871" spans="1:8" ht="16.5" thickBot="1" x14ac:dyDescent="0.25">
      <c r="A871" s="39" t="s">
        <v>562</v>
      </c>
      <c r="B871" s="3">
        <v>101</v>
      </c>
      <c r="C871" s="7" t="s">
        <v>75</v>
      </c>
      <c r="D871" s="7" t="s">
        <v>112</v>
      </c>
      <c r="E871" s="3">
        <v>1921110590</v>
      </c>
      <c r="F871" s="3">
        <v>247</v>
      </c>
      <c r="G871" s="3">
        <v>530</v>
      </c>
      <c r="H871" s="3">
        <v>530</v>
      </c>
    </row>
    <row r="872" spans="1:8" ht="32.25" thickBot="1" x14ac:dyDescent="0.25">
      <c r="A872" s="275" t="s">
        <v>48</v>
      </c>
      <c r="B872" s="28" t="s">
        <v>170</v>
      </c>
      <c r="C872" s="7" t="s">
        <v>75</v>
      </c>
      <c r="D872" s="7" t="s">
        <v>112</v>
      </c>
      <c r="E872" s="3">
        <v>1921110590</v>
      </c>
      <c r="F872" s="3">
        <v>850</v>
      </c>
      <c r="G872" s="3">
        <v>10</v>
      </c>
      <c r="H872" s="3">
        <v>10</v>
      </c>
    </row>
    <row r="873" spans="1:8" ht="16.5" thickBot="1" x14ac:dyDescent="0.25">
      <c r="A873" s="140" t="s">
        <v>61</v>
      </c>
      <c r="B873" s="145" t="s">
        <v>178</v>
      </c>
      <c r="C873" s="141" t="s">
        <v>172</v>
      </c>
      <c r="D873" s="141"/>
      <c r="E873" s="142"/>
      <c r="F873" s="142"/>
      <c r="G873" s="143">
        <f>SUM(G874+G880+G890)</f>
        <v>33698</v>
      </c>
      <c r="H873" s="143">
        <f>SUM(H874+H880+H890)</f>
        <v>33698</v>
      </c>
    </row>
    <row r="874" spans="1:8" ht="16.5" thickBot="1" x14ac:dyDescent="0.25">
      <c r="A874" s="140" t="s">
        <v>259</v>
      </c>
      <c r="B874" s="145" t="s">
        <v>173</v>
      </c>
      <c r="C874" s="141" t="s">
        <v>172</v>
      </c>
      <c r="D874" s="141" t="s">
        <v>76</v>
      </c>
      <c r="E874" s="142"/>
      <c r="F874" s="142"/>
      <c r="G874" s="143">
        <f>SUM(G875:G879)</f>
        <v>18127</v>
      </c>
      <c r="H874" s="143">
        <f>SUM(H875:H879)</f>
        <v>18127</v>
      </c>
    </row>
    <row r="875" spans="1:8" ht="48" thickBot="1" x14ac:dyDescent="0.25">
      <c r="A875" s="5" t="s">
        <v>30</v>
      </c>
      <c r="B875" s="28" t="s">
        <v>173</v>
      </c>
      <c r="C875" s="7" t="s">
        <v>172</v>
      </c>
      <c r="D875" s="7" t="s">
        <v>76</v>
      </c>
      <c r="E875" s="3">
        <v>2020100590</v>
      </c>
      <c r="F875" s="3">
        <v>111</v>
      </c>
      <c r="G875" s="3">
        <v>13200</v>
      </c>
      <c r="H875" s="3">
        <v>13200</v>
      </c>
    </row>
    <row r="876" spans="1:8" ht="79.5" thickBot="1" x14ac:dyDescent="0.25">
      <c r="A876" s="39" t="s">
        <v>10</v>
      </c>
      <c r="B876" s="28" t="s">
        <v>173</v>
      </c>
      <c r="C876" s="7" t="s">
        <v>172</v>
      </c>
      <c r="D876" s="7" t="s">
        <v>76</v>
      </c>
      <c r="E876" s="3">
        <v>2020100590</v>
      </c>
      <c r="F876" s="3">
        <v>119</v>
      </c>
      <c r="G876" s="3">
        <v>3986</v>
      </c>
      <c r="H876" s="3">
        <v>3986</v>
      </c>
    </row>
    <row r="877" spans="1:8" ht="32.25" thickBot="1" x14ac:dyDescent="0.25">
      <c r="A877" s="39" t="s">
        <v>13</v>
      </c>
      <c r="B877" s="28" t="s">
        <v>173</v>
      </c>
      <c r="C877" s="7" t="s">
        <v>172</v>
      </c>
      <c r="D877" s="7" t="s">
        <v>76</v>
      </c>
      <c r="E877" s="3">
        <v>2020100590</v>
      </c>
      <c r="F877" s="3">
        <v>244</v>
      </c>
      <c r="G877" s="3">
        <v>535</v>
      </c>
      <c r="H877" s="3">
        <v>535</v>
      </c>
    </row>
    <row r="878" spans="1:8" ht="16.5" thickBot="1" x14ac:dyDescent="0.25">
      <c r="A878" s="39" t="s">
        <v>562</v>
      </c>
      <c r="B878" s="28" t="s">
        <v>173</v>
      </c>
      <c r="C878" s="7" t="s">
        <v>172</v>
      </c>
      <c r="D878" s="7" t="s">
        <v>76</v>
      </c>
      <c r="E878" s="3">
        <v>2020100590</v>
      </c>
      <c r="F878" s="3">
        <v>247</v>
      </c>
      <c r="G878" s="3">
        <v>140</v>
      </c>
      <c r="H878" s="3">
        <v>140</v>
      </c>
    </row>
    <row r="879" spans="1:8" ht="32.25" thickBot="1" x14ac:dyDescent="0.25">
      <c r="A879" s="275" t="s">
        <v>48</v>
      </c>
      <c r="B879" s="28" t="s">
        <v>173</v>
      </c>
      <c r="C879" s="7" t="s">
        <v>172</v>
      </c>
      <c r="D879" s="7" t="s">
        <v>76</v>
      </c>
      <c r="E879" s="3">
        <v>2020100590</v>
      </c>
      <c r="F879" s="3">
        <v>850</v>
      </c>
      <c r="G879" s="3">
        <v>266</v>
      </c>
      <c r="H879" s="3">
        <v>266</v>
      </c>
    </row>
    <row r="880" spans="1:8" ht="16.5" thickBot="1" x14ac:dyDescent="0.25">
      <c r="A880" s="140" t="s">
        <v>174</v>
      </c>
      <c r="B880" s="145" t="s">
        <v>175</v>
      </c>
      <c r="C880" s="141" t="s">
        <v>172</v>
      </c>
      <c r="D880" s="141" t="s">
        <v>76</v>
      </c>
      <c r="E880" s="142"/>
      <c r="F880" s="142"/>
      <c r="G880" s="143">
        <f>SUM(G881+G882+G883+G885+G886+G888+G884)</f>
        <v>11127</v>
      </c>
      <c r="H880" s="143">
        <f>SUM(H881+H882+H883+H885+H886+H888+H884)</f>
        <v>11127</v>
      </c>
    </row>
    <row r="881" spans="1:8" ht="48" thickBot="1" x14ac:dyDescent="0.25">
      <c r="A881" s="5" t="s">
        <v>30</v>
      </c>
      <c r="B881" s="28" t="s">
        <v>175</v>
      </c>
      <c r="C881" s="7" t="s">
        <v>172</v>
      </c>
      <c r="D881" s="7" t="s">
        <v>76</v>
      </c>
      <c r="E881" s="3">
        <v>2020500590</v>
      </c>
      <c r="F881" s="3">
        <v>111</v>
      </c>
      <c r="G881" s="3">
        <v>8200</v>
      </c>
      <c r="H881" s="3">
        <v>8200</v>
      </c>
    </row>
    <row r="882" spans="1:8" ht="79.5" thickBot="1" x14ac:dyDescent="0.25">
      <c r="A882" s="39" t="s">
        <v>10</v>
      </c>
      <c r="B882" s="28" t="s">
        <v>175</v>
      </c>
      <c r="C882" s="7" t="s">
        <v>172</v>
      </c>
      <c r="D882" s="7" t="s">
        <v>76</v>
      </c>
      <c r="E882" s="3">
        <v>2020500590</v>
      </c>
      <c r="F882" s="3">
        <v>119</v>
      </c>
      <c r="G882" s="3">
        <v>2476</v>
      </c>
      <c r="H882" s="3">
        <v>2476</v>
      </c>
    </row>
    <row r="883" spans="1:8" ht="32.25" thickBot="1" x14ac:dyDescent="0.25">
      <c r="A883" s="39" t="s">
        <v>13</v>
      </c>
      <c r="B883" s="28" t="s">
        <v>175</v>
      </c>
      <c r="C883" s="7" t="s">
        <v>172</v>
      </c>
      <c r="D883" s="7" t="s">
        <v>76</v>
      </c>
      <c r="E883" s="3">
        <v>2020500590</v>
      </c>
      <c r="F883" s="3">
        <v>244</v>
      </c>
      <c r="G883" s="3">
        <v>218</v>
      </c>
      <c r="H883" s="3">
        <v>218</v>
      </c>
    </row>
    <row r="884" spans="1:8" ht="16.5" thickBot="1" x14ac:dyDescent="0.25">
      <c r="A884" s="39" t="s">
        <v>562</v>
      </c>
      <c r="B884" s="28" t="s">
        <v>175</v>
      </c>
      <c r="C884" s="7" t="s">
        <v>172</v>
      </c>
      <c r="D884" s="7" t="s">
        <v>76</v>
      </c>
      <c r="E884" s="3">
        <v>2020500590</v>
      </c>
      <c r="F884" s="3">
        <v>247</v>
      </c>
      <c r="G884" s="3">
        <v>206</v>
      </c>
      <c r="H884" s="3">
        <v>206</v>
      </c>
    </row>
    <row r="885" spans="1:8" ht="32.25" thickBot="1" x14ac:dyDescent="0.25">
      <c r="A885" s="275" t="s">
        <v>48</v>
      </c>
      <c r="B885" s="28" t="s">
        <v>175</v>
      </c>
      <c r="C885" s="7" t="s">
        <v>172</v>
      </c>
      <c r="D885" s="7" t="s">
        <v>76</v>
      </c>
      <c r="E885" s="3">
        <v>2020500590</v>
      </c>
      <c r="F885" s="3">
        <v>850</v>
      </c>
      <c r="G885" s="3">
        <v>27</v>
      </c>
      <c r="H885" s="3">
        <v>27</v>
      </c>
    </row>
    <row r="886" spans="1:8" ht="95.25" hidden="1" thickBot="1" x14ac:dyDescent="0.25">
      <c r="A886" s="223" t="s">
        <v>508</v>
      </c>
      <c r="B886" s="224" t="s">
        <v>175</v>
      </c>
      <c r="C886" s="225" t="s">
        <v>172</v>
      </c>
      <c r="D886" s="225" t="s">
        <v>76</v>
      </c>
      <c r="E886" s="226" t="s">
        <v>509</v>
      </c>
      <c r="F886" s="201"/>
      <c r="G886" s="226"/>
      <c r="H886" s="226"/>
    </row>
    <row r="887" spans="1:8" ht="32.25" hidden="1" thickBot="1" x14ac:dyDescent="0.25">
      <c r="A887" s="39" t="s">
        <v>13</v>
      </c>
      <c r="B887" s="28" t="s">
        <v>175</v>
      </c>
      <c r="C887" s="7" t="s">
        <v>172</v>
      </c>
      <c r="D887" s="7" t="s">
        <v>76</v>
      </c>
      <c r="E887" s="20" t="s">
        <v>509</v>
      </c>
      <c r="F887" s="20">
        <v>244</v>
      </c>
      <c r="G887" s="20"/>
      <c r="H887" s="20"/>
    </row>
    <row r="888" spans="1:8" ht="48" hidden="1" thickBot="1" x14ac:dyDescent="0.25">
      <c r="A888" s="227" t="s">
        <v>510</v>
      </c>
      <c r="B888" s="224" t="s">
        <v>175</v>
      </c>
      <c r="C888" s="225" t="s">
        <v>172</v>
      </c>
      <c r="D888" s="225" t="s">
        <v>76</v>
      </c>
      <c r="E888" s="226" t="s">
        <v>511</v>
      </c>
      <c r="F888" s="201"/>
      <c r="G888" s="226"/>
      <c r="H888" s="226"/>
    </row>
    <row r="889" spans="1:8" ht="32.25" hidden="1" thickBot="1" x14ac:dyDescent="0.25">
      <c r="A889" s="39" t="s">
        <v>13</v>
      </c>
      <c r="B889" s="28" t="s">
        <v>175</v>
      </c>
      <c r="C889" s="7" t="s">
        <v>172</v>
      </c>
      <c r="D889" s="7" t="s">
        <v>76</v>
      </c>
      <c r="E889" s="20" t="s">
        <v>511</v>
      </c>
      <c r="F889" s="20">
        <v>244</v>
      </c>
      <c r="G889" s="20"/>
      <c r="H889" s="20"/>
    </row>
    <row r="890" spans="1:8" ht="16.5" thickBot="1" x14ac:dyDescent="0.25">
      <c r="A890" s="151" t="s">
        <v>176</v>
      </c>
      <c r="B890" s="145" t="s">
        <v>177</v>
      </c>
      <c r="C890" s="141" t="s">
        <v>172</v>
      </c>
      <c r="D890" s="141" t="s">
        <v>73</v>
      </c>
      <c r="E890" s="142"/>
      <c r="F890" s="142"/>
      <c r="G890" s="143">
        <f>SUM(G891:G895)</f>
        <v>4444</v>
      </c>
      <c r="H890" s="143">
        <f>SUM(H891:H895)</f>
        <v>4444</v>
      </c>
    </row>
    <row r="891" spans="1:8" ht="48" thickBot="1" x14ac:dyDescent="0.25">
      <c r="A891" s="5" t="s">
        <v>30</v>
      </c>
      <c r="B891" s="28" t="s">
        <v>177</v>
      </c>
      <c r="C891" s="7" t="s">
        <v>172</v>
      </c>
      <c r="D891" s="7" t="s">
        <v>73</v>
      </c>
      <c r="E891" s="3">
        <v>2030120000</v>
      </c>
      <c r="F891" s="3">
        <v>111</v>
      </c>
      <c r="G891" s="3">
        <v>3300</v>
      </c>
      <c r="H891" s="3">
        <v>3300</v>
      </c>
    </row>
    <row r="892" spans="1:8" ht="48" thickBot="1" x14ac:dyDescent="0.25">
      <c r="A892" s="5" t="s">
        <v>47</v>
      </c>
      <c r="B892" s="28" t="s">
        <v>177</v>
      </c>
      <c r="C892" s="7" t="s">
        <v>172</v>
      </c>
      <c r="D892" s="7" t="s">
        <v>73</v>
      </c>
      <c r="E892" s="3">
        <v>2030120000</v>
      </c>
      <c r="F892" s="3">
        <v>112</v>
      </c>
      <c r="G892" s="3">
        <v>29</v>
      </c>
      <c r="H892" s="3">
        <v>29</v>
      </c>
    </row>
    <row r="893" spans="1:8" ht="79.5" thickBot="1" x14ac:dyDescent="0.25">
      <c r="A893" s="39" t="s">
        <v>10</v>
      </c>
      <c r="B893" s="28" t="s">
        <v>177</v>
      </c>
      <c r="C893" s="7" t="s">
        <v>172</v>
      </c>
      <c r="D893" s="7" t="s">
        <v>73</v>
      </c>
      <c r="E893" s="3">
        <v>2030120000</v>
      </c>
      <c r="F893" s="3">
        <v>119</v>
      </c>
      <c r="G893" s="3">
        <v>997</v>
      </c>
      <c r="H893" s="3">
        <v>997</v>
      </c>
    </row>
    <row r="894" spans="1:8" ht="32.25" thickBot="1" x14ac:dyDescent="0.25">
      <c r="A894" s="39" t="s">
        <v>13</v>
      </c>
      <c r="B894" s="28" t="s">
        <v>177</v>
      </c>
      <c r="C894" s="7" t="s">
        <v>172</v>
      </c>
      <c r="D894" s="7" t="s">
        <v>73</v>
      </c>
      <c r="E894" s="3">
        <v>2030120000</v>
      </c>
      <c r="F894" s="3">
        <v>244</v>
      </c>
      <c r="G894" s="3">
        <v>113</v>
      </c>
      <c r="H894" s="3">
        <v>113</v>
      </c>
    </row>
    <row r="895" spans="1:8" ht="32.25" thickBot="1" x14ac:dyDescent="0.25">
      <c r="A895" s="275" t="s">
        <v>48</v>
      </c>
      <c r="B895" s="28" t="s">
        <v>177</v>
      </c>
      <c r="C895" s="7" t="s">
        <v>172</v>
      </c>
      <c r="D895" s="7" t="s">
        <v>73</v>
      </c>
      <c r="E895" s="3">
        <v>2030120000</v>
      </c>
      <c r="F895" s="3">
        <v>850</v>
      </c>
      <c r="G895" s="3">
        <v>5</v>
      </c>
      <c r="H895" s="3">
        <v>5</v>
      </c>
    </row>
    <row r="896" spans="1:8" ht="16.5" thickBot="1" x14ac:dyDescent="0.25">
      <c r="A896" s="174" t="s">
        <v>67</v>
      </c>
      <c r="B896" s="176"/>
      <c r="C896" s="176"/>
      <c r="D896" s="176"/>
      <c r="E896" s="180"/>
      <c r="F896" s="176"/>
      <c r="G896" s="177">
        <f>SUM(G12+G117+G124+G131+G138+G873)</f>
        <v>857214.36100000003</v>
      </c>
      <c r="H896" s="177">
        <f>SUM(H12+H117+H124+H131+H138+H873)</f>
        <v>847269.28600000008</v>
      </c>
    </row>
  </sheetData>
  <mergeCells count="14">
    <mergeCell ref="G9:G10"/>
    <mergeCell ref="H9:H10"/>
    <mergeCell ref="A9:A10"/>
    <mergeCell ref="B9:B10"/>
    <mergeCell ref="C9:C10"/>
    <mergeCell ref="D9:D10"/>
    <mergeCell ref="E9:E10"/>
    <mergeCell ref="F9:F10"/>
    <mergeCell ref="A6:F6"/>
    <mergeCell ref="A7:G7"/>
    <mergeCell ref="B1:H1"/>
    <mergeCell ref="B2:H2"/>
    <mergeCell ref="B3:H3"/>
    <mergeCell ref="B4:H4"/>
  </mergeCells>
  <pageMargins left="0" right="0" top="0.74803149606299213" bottom="0.35433070866141736" header="0.31496062992125984" footer="0.31496062992125984"/>
  <pageSetup paperSize="9" orientation="portrait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244"/>
  <sheetViews>
    <sheetView topLeftCell="A133" workbookViewId="0">
      <selection activeCell="F138" sqref="F138"/>
    </sheetView>
  </sheetViews>
  <sheetFormatPr defaultRowHeight="12.75" x14ac:dyDescent="0.2"/>
  <cols>
    <col min="1" max="1" width="38" customWidth="1"/>
    <col min="3" max="3" width="7.85546875" customWidth="1"/>
    <col min="4" max="4" width="15.42578125" customWidth="1"/>
    <col min="6" max="6" width="17.140625" customWidth="1"/>
    <col min="8" max="8" width="10.42578125" bestFit="1" customWidth="1"/>
    <col min="9" max="9" width="22" customWidth="1"/>
  </cols>
  <sheetData>
    <row r="2" spans="1:6" ht="18.75" x14ac:dyDescent="0.2">
      <c r="A2" s="399" t="s">
        <v>591</v>
      </c>
      <c r="B2" s="399"/>
      <c r="C2" s="399"/>
      <c r="D2" s="399"/>
      <c r="E2" s="399"/>
      <c r="F2" s="399"/>
    </row>
    <row r="3" spans="1:6" ht="15.75" x14ac:dyDescent="0.2">
      <c r="A3" s="400" t="s">
        <v>179</v>
      </c>
      <c r="B3" s="400"/>
      <c r="C3" s="400"/>
      <c r="D3" s="400"/>
      <c r="E3" s="400"/>
      <c r="F3" s="400"/>
    </row>
    <row r="4" spans="1:6" ht="15.75" x14ac:dyDescent="0.2">
      <c r="A4" s="400" t="s">
        <v>180</v>
      </c>
      <c r="B4" s="400"/>
      <c r="C4" s="400"/>
      <c r="D4" s="400"/>
      <c r="E4" s="400"/>
      <c r="F4" s="400"/>
    </row>
    <row r="5" spans="1:6" ht="15.75" x14ac:dyDescent="0.2">
      <c r="A5" s="400" t="s">
        <v>674</v>
      </c>
      <c r="B5" s="400"/>
      <c r="C5" s="400"/>
      <c r="D5" s="400"/>
      <c r="E5" s="400"/>
      <c r="F5" s="400"/>
    </row>
    <row r="6" spans="1:6" ht="15.75" x14ac:dyDescent="0.2">
      <c r="A6" s="36"/>
    </row>
    <row r="7" spans="1:6" ht="18" x14ac:dyDescent="0.2">
      <c r="A7" s="401" t="s">
        <v>181</v>
      </c>
      <c r="B7" s="401"/>
      <c r="C7" s="401"/>
      <c r="D7" s="401"/>
      <c r="E7" s="401"/>
      <c r="F7" s="401"/>
    </row>
    <row r="8" spans="1:6" ht="55.5" customHeight="1" x14ac:dyDescent="0.2">
      <c r="A8" s="468" t="s">
        <v>679</v>
      </c>
      <c r="B8" s="468"/>
      <c r="C8" s="468"/>
      <c r="D8" s="468"/>
      <c r="E8" s="468"/>
      <c r="F8" s="468"/>
    </row>
    <row r="9" spans="1:6" ht="15.75" x14ac:dyDescent="0.2">
      <c r="A9" s="400"/>
      <c r="B9" s="400"/>
      <c r="C9" s="400"/>
      <c r="D9" s="400"/>
      <c r="E9" s="400"/>
      <c r="F9" s="400"/>
    </row>
    <row r="11" spans="1:6" ht="16.5" thickBot="1" x14ac:dyDescent="0.25">
      <c r="A11" s="480" t="s">
        <v>182</v>
      </c>
      <c r="B11" s="480"/>
      <c r="C11" s="480"/>
      <c r="D11" s="480"/>
      <c r="E11" s="480"/>
      <c r="F11" s="480"/>
    </row>
    <row r="12" spans="1:6" ht="15.75" x14ac:dyDescent="0.2">
      <c r="A12" s="165" t="s">
        <v>183</v>
      </c>
      <c r="B12" s="469" t="s">
        <v>1</v>
      </c>
      <c r="C12" s="469" t="s">
        <v>2</v>
      </c>
      <c r="D12" s="469" t="s">
        <v>3</v>
      </c>
      <c r="E12" s="469" t="s">
        <v>4</v>
      </c>
      <c r="F12" s="469" t="s">
        <v>260</v>
      </c>
    </row>
    <row r="13" spans="1:6" ht="16.5" thickBot="1" x14ac:dyDescent="0.25">
      <c r="A13" s="166" t="s">
        <v>184</v>
      </c>
      <c r="B13" s="470"/>
      <c r="C13" s="470"/>
      <c r="D13" s="470"/>
      <c r="E13" s="470"/>
      <c r="F13" s="470"/>
    </row>
    <row r="14" spans="1:6" ht="16.5" thickBot="1" x14ac:dyDescent="0.25">
      <c r="A14" s="166">
        <v>1</v>
      </c>
      <c r="B14" s="1">
        <v>2</v>
      </c>
      <c r="C14" s="1">
        <v>3</v>
      </c>
      <c r="D14" s="1">
        <v>4</v>
      </c>
      <c r="E14" s="1">
        <v>5</v>
      </c>
      <c r="F14" s="1">
        <v>8</v>
      </c>
    </row>
    <row r="15" spans="1:6" ht="30.75" thickBot="1" x14ac:dyDescent="0.25">
      <c r="A15" s="230" t="s">
        <v>6</v>
      </c>
      <c r="B15" s="231" t="s">
        <v>76</v>
      </c>
      <c r="C15" s="232"/>
      <c r="D15" s="233"/>
      <c r="E15" s="233"/>
      <c r="F15" s="234">
        <f>SUM(F16+F22+F45+F61+F63+F41)</f>
        <v>28255.97</v>
      </c>
    </row>
    <row r="16" spans="1:6" ht="26.25" thickBot="1" x14ac:dyDescent="0.25">
      <c r="A16" s="235" t="s">
        <v>185</v>
      </c>
      <c r="B16" s="231" t="s">
        <v>76</v>
      </c>
      <c r="C16" s="236" t="s">
        <v>117</v>
      </c>
      <c r="D16" s="233"/>
      <c r="E16" s="233"/>
      <c r="F16" s="180">
        <v>1563</v>
      </c>
    </row>
    <row r="17" spans="1:6" ht="48" thickBot="1" x14ac:dyDescent="0.25">
      <c r="A17" s="39" t="s">
        <v>186</v>
      </c>
      <c r="B17" s="45" t="s">
        <v>76</v>
      </c>
      <c r="C17" s="45" t="s">
        <v>117</v>
      </c>
      <c r="D17" s="164">
        <v>88</v>
      </c>
      <c r="E17" s="47"/>
      <c r="F17" s="3">
        <v>1563</v>
      </c>
    </row>
    <row r="18" spans="1:6" ht="16.5" thickBot="1" x14ac:dyDescent="0.25">
      <c r="A18" s="237" t="s">
        <v>8</v>
      </c>
      <c r="B18" s="231" t="s">
        <v>76</v>
      </c>
      <c r="C18" s="236" t="s">
        <v>117</v>
      </c>
      <c r="D18" s="200" t="s">
        <v>187</v>
      </c>
      <c r="E18" s="233"/>
      <c r="F18" s="189">
        <v>1563</v>
      </c>
    </row>
    <row r="19" spans="1:6" ht="30.75" thickBot="1" x14ac:dyDescent="0.25">
      <c r="A19" s="187" t="s">
        <v>188</v>
      </c>
      <c r="B19" s="45" t="s">
        <v>76</v>
      </c>
      <c r="C19" s="45" t="s">
        <v>117</v>
      </c>
      <c r="D19" s="164" t="s">
        <v>189</v>
      </c>
      <c r="E19" s="47"/>
      <c r="F19" s="3">
        <v>1563</v>
      </c>
    </row>
    <row r="20" spans="1:6" ht="30.75" thickBot="1" x14ac:dyDescent="0.25">
      <c r="A20" s="238" t="s">
        <v>514</v>
      </c>
      <c r="B20" s="45" t="s">
        <v>76</v>
      </c>
      <c r="C20" s="45" t="s">
        <v>117</v>
      </c>
      <c r="D20" s="164" t="s">
        <v>189</v>
      </c>
      <c r="E20" s="164">
        <v>121</v>
      </c>
      <c r="F20" s="3">
        <v>1200</v>
      </c>
    </row>
    <row r="21" spans="1:6" ht="45.75" thickBot="1" x14ac:dyDescent="0.25">
      <c r="A21" s="187" t="s">
        <v>515</v>
      </c>
      <c r="B21" s="45" t="s">
        <v>76</v>
      </c>
      <c r="C21" s="45" t="s">
        <v>117</v>
      </c>
      <c r="D21" s="164" t="s">
        <v>189</v>
      </c>
      <c r="E21" s="164">
        <v>129</v>
      </c>
      <c r="F21" s="3">
        <v>363</v>
      </c>
    </row>
    <row r="22" spans="1:6" ht="16.5" thickBot="1" x14ac:dyDescent="0.25">
      <c r="A22" s="235" t="s">
        <v>11</v>
      </c>
      <c r="B22" s="231" t="s">
        <v>76</v>
      </c>
      <c r="C22" s="231" t="s">
        <v>73</v>
      </c>
      <c r="D22" s="233"/>
      <c r="E22" s="233"/>
      <c r="F22" s="252">
        <f>SUM(F23+F31)</f>
        <v>18038</v>
      </c>
    </row>
    <row r="23" spans="1:6" ht="32.25" thickBot="1" x14ac:dyDescent="0.25">
      <c r="A23" s="239" t="s">
        <v>190</v>
      </c>
      <c r="B23" s="231" t="s">
        <v>76</v>
      </c>
      <c r="C23" s="231" t="s">
        <v>73</v>
      </c>
      <c r="D23" s="240" t="s">
        <v>191</v>
      </c>
      <c r="E23" s="241"/>
      <c r="F23" s="252">
        <f>SUM(F25:F30)</f>
        <v>17262</v>
      </c>
    </row>
    <row r="24" spans="1:6" ht="30.75" thickBot="1" x14ac:dyDescent="0.25">
      <c r="A24" s="187" t="s">
        <v>188</v>
      </c>
      <c r="B24" s="45" t="s">
        <v>76</v>
      </c>
      <c r="C24" s="45" t="s">
        <v>73</v>
      </c>
      <c r="D24" s="164" t="s">
        <v>192</v>
      </c>
      <c r="E24" s="47"/>
      <c r="F24" s="66">
        <f>SUM(F25:F30)</f>
        <v>17262</v>
      </c>
    </row>
    <row r="25" spans="1:6" ht="45.75" thickBot="1" x14ac:dyDescent="0.25">
      <c r="A25" s="187" t="s">
        <v>193</v>
      </c>
      <c r="B25" s="45" t="s">
        <v>76</v>
      </c>
      <c r="C25" s="45" t="s">
        <v>73</v>
      </c>
      <c r="D25" s="164" t="s">
        <v>192</v>
      </c>
      <c r="E25" s="164">
        <v>121</v>
      </c>
      <c r="F25" s="66">
        <v>9983</v>
      </c>
    </row>
    <row r="26" spans="1:6" ht="30.75" thickBot="1" x14ac:dyDescent="0.25">
      <c r="A26" s="185" t="s">
        <v>206</v>
      </c>
      <c r="B26" s="45" t="s">
        <v>76</v>
      </c>
      <c r="C26" s="45" t="s">
        <v>73</v>
      </c>
      <c r="D26" s="164" t="s">
        <v>192</v>
      </c>
      <c r="E26" s="164">
        <v>122</v>
      </c>
      <c r="F26" s="66">
        <v>360</v>
      </c>
    </row>
    <row r="27" spans="1:6" ht="45.75" thickBot="1" x14ac:dyDescent="0.25">
      <c r="A27" s="187" t="s">
        <v>516</v>
      </c>
      <c r="B27" s="45" t="s">
        <v>76</v>
      </c>
      <c r="C27" s="45" t="s">
        <v>73</v>
      </c>
      <c r="D27" s="164" t="s">
        <v>192</v>
      </c>
      <c r="E27" s="164">
        <v>129</v>
      </c>
      <c r="F27" s="66">
        <v>3015</v>
      </c>
    </row>
    <row r="28" spans="1:6" ht="30.75" thickBot="1" x14ac:dyDescent="0.25">
      <c r="A28" s="187" t="s">
        <v>13</v>
      </c>
      <c r="B28" s="45" t="s">
        <v>76</v>
      </c>
      <c r="C28" s="45" t="s">
        <v>73</v>
      </c>
      <c r="D28" s="164" t="s">
        <v>192</v>
      </c>
      <c r="E28" s="164">
        <v>244</v>
      </c>
      <c r="F28" s="66">
        <v>3188</v>
      </c>
    </row>
    <row r="29" spans="1:6" ht="16.5" thickBot="1" x14ac:dyDescent="0.25">
      <c r="A29" s="39" t="s">
        <v>562</v>
      </c>
      <c r="B29" s="45" t="s">
        <v>76</v>
      </c>
      <c r="C29" s="45" t="s">
        <v>73</v>
      </c>
      <c r="D29" s="312" t="s">
        <v>192</v>
      </c>
      <c r="E29" s="312">
        <v>247</v>
      </c>
      <c r="F29" s="66">
        <v>227</v>
      </c>
    </row>
    <row r="30" spans="1:6" ht="32.25" thickBot="1" x14ac:dyDescent="0.25">
      <c r="A30" s="171" t="s">
        <v>48</v>
      </c>
      <c r="B30" s="45" t="s">
        <v>76</v>
      </c>
      <c r="C30" s="45" t="s">
        <v>73</v>
      </c>
      <c r="D30" s="164" t="s">
        <v>192</v>
      </c>
      <c r="E30" s="164">
        <v>850</v>
      </c>
      <c r="F30" s="66">
        <v>489</v>
      </c>
    </row>
    <row r="31" spans="1:6" ht="48" thickBot="1" x14ac:dyDescent="0.25">
      <c r="A31" s="178" t="s">
        <v>194</v>
      </c>
      <c r="B31" s="231" t="s">
        <v>76</v>
      </c>
      <c r="C31" s="231" t="s">
        <v>73</v>
      </c>
      <c r="D31" s="200">
        <v>99</v>
      </c>
      <c r="E31" s="233"/>
      <c r="F31" s="265">
        <f>SUM(F32+F36)</f>
        <v>776</v>
      </c>
    </row>
    <row r="32" spans="1:6" ht="95.25" thickBot="1" x14ac:dyDescent="0.25">
      <c r="A32" s="178" t="s">
        <v>195</v>
      </c>
      <c r="B32" s="231" t="s">
        <v>76</v>
      </c>
      <c r="C32" s="231" t="s">
        <v>73</v>
      </c>
      <c r="D32" s="240" t="s">
        <v>196</v>
      </c>
      <c r="E32" s="233"/>
      <c r="F32" s="252">
        <f>SUM(F33:F35)</f>
        <v>388</v>
      </c>
    </row>
    <row r="33" spans="1:6" ht="48" thickBot="1" x14ac:dyDescent="0.25">
      <c r="A33" s="39" t="s">
        <v>15</v>
      </c>
      <c r="B33" s="45" t="s">
        <v>76</v>
      </c>
      <c r="C33" s="45" t="s">
        <v>73</v>
      </c>
      <c r="D33" s="164" t="s">
        <v>196</v>
      </c>
      <c r="E33" s="164">
        <v>121</v>
      </c>
      <c r="F33" s="66">
        <v>254</v>
      </c>
    </row>
    <row r="34" spans="1:6" ht="79.5" thickBot="1" x14ac:dyDescent="0.25">
      <c r="A34" s="39" t="s">
        <v>10</v>
      </c>
      <c r="B34" s="45" t="s">
        <v>76</v>
      </c>
      <c r="C34" s="45" t="s">
        <v>73</v>
      </c>
      <c r="D34" s="164" t="s">
        <v>196</v>
      </c>
      <c r="E34" s="164">
        <v>129</v>
      </c>
      <c r="F34" s="66">
        <v>77</v>
      </c>
    </row>
    <row r="35" spans="1:6" ht="30.75" thickBot="1" x14ac:dyDescent="0.25">
      <c r="A35" s="187" t="s">
        <v>13</v>
      </c>
      <c r="B35" s="45" t="s">
        <v>76</v>
      </c>
      <c r="C35" s="45" t="s">
        <v>73</v>
      </c>
      <c r="D35" s="353" t="s">
        <v>196</v>
      </c>
      <c r="E35" s="369">
        <v>244</v>
      </c>
      <c r="F35" s="370">
        <v>57</v>
      </c>
    </row>
    <row r="36" spans="1:6" ht="78.75" x14ac:dyDescent="0.2">
      <c r="A36" s="243" t="s">
        <v>261</v>
      </c>
      <c r="B36" s="472" t="s">
        <v>76</v>
      </c>
      <c r="C36" s="472" t="s">
        <v>73</v>
      </c>
      <c r="D36" s="474" t="s">
        <v>197</v>
      </c>
      <c r="E36" s="476"/>
      <c r="F36" s="478">
        <f>SUM(F38:F40)</f>
        <v>388</v>
      </c>
    </row>
    <row r="37" spans="1:6" ht="32.25" thickBot="1" x14ac:dyDescent="0.25">
      <c r="A37" s="178" t="s">
        <v>262</v>
      </c>
      <c r="B37" s="473"/>
      <c r="C37" s="473"/>
      <c r="D37" s="475"/>
      <c r="E37" s="477"/>
      <c r="F37" s="479"/>
    </row>
    <row r="38" spans="1:6" ht="48" thickBot="1" x14ac:dyDescent="0.25">
      <c r="A38" s="39" t="s">
        <v>15</v>
      </c>
      <c r="B38" s="45" t="s">
        <v>76</v>
      </c>
      <c r="C38" s="45" t="s">
        <v>73</v>
      </c>
      <c r="D38" s="164" t="s">
        <v>197</v>
      </c>
      <c r="E38" s="164">
        <v>121</v>
      </c>
      <c r="F38" s="266">
        <v>254</v>
      </c>
    </row>
    <row r="39" spans="1:6" ht="79.5" thickBot="1" x14ac:dyDescent="0.25">
      <c r="A39" s="39" t="s">
        <v>10</v>
      </c>
      <c r="B39" s="45" t="s">
        <v>76</v>
      </c>
      <c r="C39" s="45" t="s">
        <v>73</v>
      </c>
      <c r="D39" s="164" t="s">
        <v>197</v>
      </c>
      <c r="E39" s="164">
        <v>129</v>
      </c>
      <c r="F39" s="266">
        <v>77</v>
      </c>
    </row>
    <row r="40" spans="1:6" ht="30.75" thickBot="1" x14ac:dyDescent="0.25">
      <c r="A40" s="187" t="s">
        <v>13</v>
      </c>
      <c r="B40" s="45" t="s">
        <v>76</v>
      </c>
      <c r="C40" s="45" t="s">
        <v>73</v>
      </c>
      <c r="D40" s="353" t="s">
        <v>197</v>
      </c>
      <c r="E40" s="353">
        <v>244</v>
      </c>
      <c r="F40" s="266">
        <v>57</v>
      </c>
    </row>
    <row r="41" spans="1:6" ht="16.5" thickBot="1" x14ac:dyDescent="0.3">
      <c r="A41" s="188" t="s">
        <v>370</v>
      </c>
      <c r="B41" s="231" t="s">
        <v>76</v>
      </c>
      <c r="C41" s="231" t="s">
        <v>74</v>
      </c>
      <c r="D41" s="200"/>
      <c r="E41" s="200"/>
      <c r="F41" s="267">
        <v>1.07</v>
      </c>
    </row>
    <row r="42" spans="1:6" ht="48" thickBot="1" x14ac:dyDescent="0.3">
      <c r="A42" s="50" t="s">
        <v>194</v>
      </c>
      <c r="B42" s="45" t="s">
        <v>76</v>
      </c>
      <c r="C42" s="45" t="s">
        <v>74</v>
      </c>
      <c r="D42" s="164">
        <v>99</v>
      </c>
      <c r="E42" s="164"/>
      <c r="F42" s="266">
        <v>1.07</v>
      </c>
    </row>
    <row r="43" spans="1:6" ht="111" thickBot="1" x14ac:dyDescent="0.3">
      <c r="A43" s="91" t="s">
        <v>371</v>
      </c>
      <c r="B43" s="45" t="s">
        <v>76</v>
      </c>
      <c r="C43" s="45" t="s">
        <v>74</v>
      </c>
      <c r="D43" s="164" t="s">
        <v>372</v>
      </c>
      <c r="E43" s="164"/>
      <c r="F43" s="266">
        <v>1.07</v>
      </c>
    </row>
    <row r="44" spans="1:6" ht="32.25" thickBot="1" x14ac:dyDescent="0.3">
      <c r="A44" s="50" t="s">
        <v>13</v>
      </c>
      <c r="B44" s="45" t="s">
        <v>76</v>
      </c>
      <c r="C44" s="45" t="s">
        <v>74</v>
      </c>
      <c r="D44" s="164" t="s">
        <v>372</v>
      </c>
      <c r="E44" s="164">
        <v>244</v>
      </c>
      <c r="F44" s="266">
        <v>1.07</v>
      </c>
    </row>
    <row r="45" spans="1:6" ht="48" thickBot="1" x14ac:dyDescent="0.25">
      <c r="A45" s="178" t="s">
        <v>198</v>
      </c>
      <c r="B45" s="231" t="s">
        <v>76</v>
      </c>
      <c r="C45" s="231" t="s">
        <v>114</v>
      </c>
      <c r="D45" s="233"/>
      <c r="E45" s="233"/>
      <c r="F45" s="191">
        <f>SUM(F46+F53)</f>
        <v>5519</v>
      </c>
    </row>
    <row r="46" spans="1:6" ht="32.25" thickBot="1" x14ac:dyDescent="0.25">
      <c r="A46" s="178" t="s">
        <v>18</v>
      </c>
      <c r="B46" s="231" t="s">
        <v>76</v>
      </c>
      <c r="C46" s="231" t="s">
        <v>114</v>
      </c>
      <c r="D46" s="240">
        <v>93</v>
      </c>
      <c r="E46" s="241"/>
      <c r="F46" s="180">
        <f>SUM(F49:F52)</f>
        <v>763</v>
      </c>
    </row>
    <row r="47" spans="1:6" ht="32.25" thickBot="1" x14ac:dyDescent="0.25">
      <c r="A47" s="171" t="s">
        <v>199</v>
      </c>
      <c r="B47" s="45" t="s">
        <v>76</v>
      </c>
      <c r="C47" s="45" t="s">
        <v>114</v>
      </c>
      <c r="D47" s="164" t="s">
        <v>200</v>
      </c>
      <c r="E47" s="47"/>
      <c r="F47" s="3">
        <f>SUM(F49:F52)</f>
        <v>763</v>
      </c>
    </row>
    <row r="48" spans="1:6" ht="48" thickBot="1" x14ac:dyDescent="0.25">
      <c r="A48" s="39" t="s">
        <v>188</v>
      </c>
      <c r="B48" s="45" t="s">
        <v>76</v>
      </c>
      <c r="C48" s="45" t="s">
        <v>114</v>
      </c>
      <c r="D48" s="164" t="s">
        <v>201</v>
      </c>
      <c r="E48" s="47"/>
      <c r="F48" s="3">
        <f>SUM(F49:F52)</f>
        <v>763</v>
      </c>
    </row>
    <row r="49" spans="1:6" ht="63.75" thickBot="1" x14ac:dyDescent="0.25">
      <c r="A49" s="39" t="s">
        <v>9</v>
      </c>
      <c r="B49" s="45" t="s">
        <v>76</v>
      </c>
      <c r="C49" s="45" t="s">
        <v>114</v>
      </c>
      <c r="D49" s="164" t="s">
        <v>201</v>
      </c>
      <c r="E49" s="164">
        <v>121</v>
      </c>
      <c r="F49" s="3">
        <v>525</v>
      </c>
    </row>
    <row r="50" spans="1:6" ht="30.75" thickBot="1" x14ac:dyDescent="0.25">
      <c r="A50" s="185" t="s">
        <v>206</v>
      </c>
      <c r="B50" s="45" t="s">
        <v>76</v>
      </c>
      <c r="C50" s="45" t="s">
        <v>114</v>
      </c>
      <c r="D50" s="299" t="s">
        <v>201</v>
      </c>
      <c r="E50" s="299">
        <v>122</v>
      </c>
      <c r="F50" s="3">
        <v>29</v>
      </c>
    </row>
    <row r="51" spans="1:6" ht="79.5" thickBot="1" x14ac:dyDescent="0.25">
      <c r="A51" s="39" t="s">
        <v>10</v>
      </c>
      <c r="B51" s="45" t="s">
        <v>76</v>
      </c>
      <c r="C51" s="45" t="s">
        <v>114</v>
      </c>
      <c r="D51" s="164" t="s">
        <v>201</v>
      </c>
      <c r="E51" s="164">
        <v>129</v>
      </c>
      <c r="F51" s="3">
        <v>159</v>
      </c>
    </row>
    <row r="52" spans="1:6" ht="32.25" thickBot="1" x14ac:dyDescent="0.3">
      <c r="A52" s="50" t="s">
        <v>13</v>
      </c>
      <c r="B52" s="45" t="s">
        <v>76</v>
      </c>
      <c r="C52" s="45" t="s">
        <v>114</v>
      </c>
      <c r="D52" s="164" t="s">
        <v>201</v>
      </c>
      <c r="E52" s="164">
        <v>244</v>
      </c>
      <c r="F52" s="3">
        <v>50</v>
      </c>
    </row>
    <row r="53" spans="1:6" ht="32.25" thickBot="1" x14ac:dyDescent="0.25">
      <c r="A53" s="178" t="s">
        <v>202</v>
      </c>
      <c r="B53" s="231" t="s">
        <v>76</v>
      </c>
      <c r="C53" s="231" t="s">
        <v>114</v>
      </c>
      <c r="D53" s="240">
        <v>99</v>
      </c>
      <c r="E53" s="233"/>
      <c r="F53" s="180">
        <f>SUM(F55:F60)</f>
        <v>4756</v>
      </c>
    </row>
    <row r="54" spans="1:6" ht="32.25" thickBot="1" x14ac:dyDescent="0.25">
      <c r="A54" s="39" t="s">
        <v>203</v>
      </c>
      <c r="B54" s="45" t="s">
        <v>76</v>
      </c>
      <c r="C54" s="45" t="s">
        <v>114</v>
      </c>
      <c r="D54" s="164" t="s">
        <v>204</v>
      </c>
      <c r="E54" s="47"/>
      <c r="F54" s="3">
        <f>SUM(F55:F60)</f>
        <v>4756</v>
      </c>
    </row>
    <row r="55" spans="1:6" ht="63.75" thickBot="1" x14ac:dyDescent="0.25">
      <c r="A55" s="39" t="s">
        <v>9</v>
      </c>
      <c r="B55" s="45" t="s">
        <v>76</v>
      </c>
      <c r="C55" s="45" t="s">
        <v>114</v>
      </c>
      <c r="D55" s="164" t="s">
        <v>205</v>
      </c>
      <c r="E55" s="164">
        <v>121</v>
      </c>
      <c r="F55" s="3">
        <v>3000</v>
      </c>
    </row>
    <row r="56" spans="1:6" ht="32.25" thickBot="1" x14ac:dyDescent="0.25">
      <c r="A56" s="5" t="s">
        <v>206</v>
      </c>
      <c r="B56" s="45" t="s">
        <v>76</v>
      </c>
      <c r="C56" s="45" t="s">
        <v>114</v>
      </c>
      <c r="D56" s="164" t="s">
        <v>205</v>
      </c>
      <c r="E56" s="164">
        <v>122</v>
      </c>
      <c r="F56" s="3"/>
    </row>
    <row r="57" spans="1:6" ht="79.5" thickBot="1" x14ac:dyDescent="0.25">
      <c r="A57" s="39" t="s">
        <v>10</v>
      </c>
      <c r="B57" s="45" t="s">
        <v>76</v>
      </c>
      <c r="C57" s="45" t="s">
        <v>114</v>
      </c>
      <c r="D57" s="164" t="s">
        <v>205</v>
      </c>
      <c r="E57" s="164">
        <v>129</v>
      </c>
      <c r="F57" s="3">
        <v>906</v>
      </c>
    </row>
    <row r="58" spans="1:6" ht="32.25" thickBot="1" x14ac:dyDescent="0.25">
      <c r="A58" s="39" t="s">
        <v>207</v>
      </c>
      <c r="B58" s="45" t="s">
        <v>76</v>
      </c>
      <c r="C58" s="45" t="s">
        <v>114</v>
      </c>
      <c r="D58" s="164" t="s">
        <v>205</v>
      </c>
      <c r="E58" s="164">
        <v>244</v>
      </c>
      <c r="F58" s="3">
        <v>685</v>
      </c>
    </row>
    <row r="59" spans="1:6" ht="16.5" thickBot="1" x14ac:dyDescent="0.25">
      <c r="A59" s="39" t="s">
        <v>562</v>
      </c>
      <c r="B59" s="45" t="s">
        <v>76</v>
      </c>
      <c r="C59" s="45" t="s">
        <v>114</v>
      </c>
      <c r="D59" s="312" t="s">
        <v>205</v>
      </c>
      <c r="E59" s="312">
        <v>247</v>
      </c>
      <c r="F59" s="3">
        <v>155</v>
      </c>
    </row>
    <row r="60" spans="1:6" ht="32.25" thickBot="1" x14ac:dyDescent="0.25">
      <c r="A60" s="171" t="s">
        <v>48</v>
      </c>
      <c r="B60" s="45" t="s">
        <v>76</v>
      </c>
      <c r="C60" s="45" t="s">
        <v>114</v>
      </c>
      <c r="D60" s="164" t="s">
        <v>205</v>
      </c>
      <c r="E60" s="164">
        <v>850</v>
      </c>
      <c r="F60" s="3">
        <v>10</v>
      </c>
    </row>
    <row r="61" spans="1:6" ht="16.5" thickBot="1" x14ac:dyDescent="0.25">
      <c r="A61" s="171" t="s">
        <v>354</v>
      </c>
      <c r="B61" s="49" t="s">
        <v>76</v>
      </c>
      <c r="C61" s="49" t="s">
        <v>427</v>
      </c>
      <c r="D61" s="164"/>
      <c r="E61" s="164"/>
      <c r="F61" s="3">
        <v>1500</v>
      </c>
    </row>
    <row r="62" spans="1:6" ht="16.5" thickBot="1" x14ac:dyDescent="0.25">
      <c r="A62" s="171" t="s">
        <v>429</v>
      </c>
      <c r="B62" s="49" t="s">
        <v>76</v>
      </c>
      <c r="C62" s="49" t="s">
        <v>427</v>
      </c>
      <c r="D62" s="164" t="s">
        <v>428</v>
      </c>
      <c r="E62" s="164">
        <v>870</v>
      </c>
      <c r="F62" s="3">
        <v>1500</v>
      </c>
    </row>
    <row r="63" spans="1:6" ht="32.25" thickBot="1" x14ac:dyDescent="0.25">
      <c r="A63" s="178" t="s">
        <v>19</v>
      </c>
      <c r="B63" s="231" t="s">
        <v>76</v>
      </c>
      <c r="C63" s="231">
        <v>13</v>
      </c>
      <c r="D63" s="233"/>
      <c r="E63" s="233"/>
      <c r="F63" s="191">
        <f>SUM(F66+F72+F70+F64)</f>
        <v>1634.9</v>
      </c>
    </row>
    <row r="64" spans="1:6" ht="16.5" thickBot="1" x14ac:dyDescent="0.25">
      <c r="A64" s="14" t="s">
        <v>530</v>
      </c>
      <c r="B64" s="295" t="s">
        <v>76</v>
      </c>
      <c r="C64" s="295" t="s">
        <v>433</v>
      </c>
      <c r="D64" s="294" t="s">
        <v>529</v>
      </c>
      <c r="E64" s="296"/>
      <c r="F64" s="32">
        <v>1000</v>
      </c>
    </row>
    <row r="65" spans="1:6" ht="32.25" thickBot="1" x14ac:dyDescent="0.25">
      <c r="A65" s="18" t="s">
        <v>43</v>
      </c>
      <c r="B65" s="295" t="s">
        <v>76</v>
      </c>
      <c r="C65" s="295" t="s">
        <v>433</v>
      </c>
      <c r="D65" s="294" t="s">
        <v>529</v>
      </c>
      <c r="E65" s="296">
        <v>611</v>
      </c>
      <c r="F65" s="32">
        <v>1000</v>
      </c>
    </row>
    <row r="66" spans="1:6" ht="79.5" thickBot="1" x14ac:dyDescent="0.25">
      <c r="A66" s="178" t="s">
        <v>512</v>
      </c>
      <c r="B66" s="231" t="s">
        <v>76</v>
      </c>
      <c r="C66" s="231">
        <v>13</v>
      </c>
      <c r="D66" s="189">
        <v>42</v>
      </c>
      <c r="E66" s="233"/>
      <c r="F66" s="191">
        <v>300</v>
      </c>
    </row>
    <row r="67" spans="1:6" ht="48" thickBot="1" x14ac:dyDescent="0.25">
      <c r="A67" s="52" t="s">
        <v>431</v>
      </c>
      <c r="B67" s="45" t="s">
        <v>76</v>
      </c>
      <c r="C67" s="45">
        <v>13</v>
      </c>
      <c r="D67" s="3" t="s">
        <v>435</v>
      </c>
      <c r="E67" s="47"/>
      <c r="F67" s="3">
        <v>300</v>
      </c>
    </row>
    <row r="68" spans="1:6" ht="63.75" thickBot="1" x14ac:dyDescent="0.25">
      <c r="A68" s="52" t="s">
        <v>432</v>
      </c>
      <c r="B68" s="45" t="s">
        <v>76</v>
      </c>
      <c r="C68" s="45">
        <v>13</v>
      </c>
      <c r="D68" s="3" t="s">
        <v>434</v>
      </c>
      <c r="E68" s="47"/>
      <c r="F68" s="3">
        <v>300</v>
      </c>
    </row>
    <row r="69" spans="1:6" ht="32.25" thickBot="1" x14ac:dyDescent="0.25">
      <c r="A69" s="52" t="s">
        <v>13</v>
      </c>
      <c r="B69" s="45" t="s">
        <v>76</v>
      </c>
      <c r="C69" s="45">
        <v>13</v>
      </c>
      <c r="D69" s="3" t="s">
        <v>434</v>
      </c>
      <c r="E69" s="3">
        <v>244</v>
      </c>
      <c r="F69" s="3">
        <v>300</v>
      </c>
    </row>
    <row r="70" spans="1:6" ht="32.25" thickBot="1" x14ac:dyDescent="0.25">
      <c r="A70" s="22" t="s">
        <v>496</v>
      </c>
      <c r="B70" s="11" t="s">
        <v>76</v>
      </c>
      <c r="C70" s="11" t="s">
        <v>433</v>
      </c>
      <c r="D70" s="1" t="s">
        <v>192</v>
      </c>
      <c r="E70" s="1"/>
      <c r="F70" s="1">
        <v>100</v>
      </c>
    </row>
    <row r="71" spans="1:6" ht="32.25" thickBot="1" x14ac:dyDescent="0.25">
      <c r="A71" s="39" t="s">
        <v>207</v>
      </c>
      <c r="B71" s="45" t="s">
        <v>76</v>
      </c>
      <c r="C71" s="45" t="s">
        <v>433</v>
      </c>
      <c r="D71" s="3" t="s">
        <v>192</v>
      </c>
      <c r="E71" s="3">
        <v>244</v>
      </c>
      <c r="F71" s="3">
        <v>100</v>
      </c>
    </row>
    <row r="72" spans="1:6" ht="16.5" thickBot="1" x14ac:dyDescent="0.25">
      <c r="A72" s="193" t="s">
        <v>20</v>
      </c>
      <c r="B72" s="231" t="s">
        <v>76</v>
      </c>
      <c r="C72" s="244">
        <v>13</v>
      </c>
      <c r="D72" s="200">
        <v>99</v>
      </c>
      <c r="E72" s="233"/>
      <c r="F72" s="191">
        <v>234.9</v>
      </c>
    </row>
    <row r="73" spans="1:6" ht="158.25" thickBot="1" x14ac:dyDescent="0.25">
      <c r="A73" s="172" t="s">
        <v>21</v>
      </c>
      <c r="B73" s="45" t="s">
        <v>76</v>
      </c>
      <c r="C73" s="45">
        <v>13</v>
      </c>
      <c r="D73" s="164" t="s">
        <v>208</v>
      </c>
      <c r="E73" s="47"/>
      <c r="F73" s="3">
        <v>234.9</v>
      </c>
    </row>
    <row r="74" spans="1:6" ht="32.25" thickBot="1" x14ac:dyDescent="0.25">
      <c r="A74" s="39" t="s">
        <v>207</v>
      </c>
      <c r="B74" s="45" t="s">
        <v>76</v>
      </c>
      <c r="C74" s="45">
        <v>13</v>
      </c>
      <c r="D74" s="164" t="s">
        <v>208</v>
      </c>
      <c r="E74" s="164">
        <v>244</v>
      </c>
      <c r="F74" s="3">
        <v>234.9</v>
      </c>
    </row>
    <row r="75" spans="1:6" ht="16.5" thickBot="1" x14ac:dyDescent="0.25">
      <c r="A75" s="178" t="s">
        <v>364</v>
      </c>
      <c r="B75" s="231" t="s">
        <v>117</v>
      </c>
      <c r="C75" s="244"/>
      <c r="D75" s="200"/>
      <c r="E75" s="200"/>
      <c r="F75" s="191">
        <v>2027.8</v>
      </c>
    </row>
    <row r="76" spans="1:6" ht="32.25" thickBot="1" x14ac:dyDescent="0.25">
      <c r="A76" s="39" t="s">
        <v>365</v>
      </c>
      <c r="B76" s="45" t="s">
        <v>117</v>
      </c>
      <c r="C76" s="45" t="s">
        <v>111</v>
      </c>
      <c r="D76" s="164"/>
      <c r="E76" s="164"/>
      <c r="F76" s="3">
        <v>2027.8</v>
      </c>
    </row>
    <row r="77" spans="1:6" ht="63.75" thickBot="1" x14ac:dyDescent="0.25">
      <c r="A77" s="39" t="s">
        <v>69</v>
      </c>
      <c r="B77" s="45" t="s">
        <v>117</v>
      </c>
      <c r="C77" s="45" t="s">
        <v>111</v>
      </c>
      <c r="D77" s="164" t="s">
        <v>257</v>
      </c>
      <c r="E77" s="164"/>
      <c r="F77" s="3">
        <v>2027.8</v>
      </c>
    </row>
    <row r="78" spans="1:6" ht="16.5" thickBot="1" x14ac:dyDescent="0.25">
      <c r="A78" s="39" t="s">
        <v>362</v>
      </c>
      <c r="B78" s="45" t="s">
        <v>117</v>
      </c>
      <c r="C78" s="45" t="s">
        <v>111</v>
      </c>
      <c r="D78" s="164" t="s">
        <v>257</v>
      </c>
      <c r="E78" s="164">
        <v>530</v>
      </c>
      <c r="F78" s="3">
        <v>2027.8</v>
      </c>
    </row>
    <row r="79" spans="1:6" ht="63.75" thickBot="1" x14ac:dyDescent="0.25">
      <c r="A79" s="178" t="s">
        <v>22</v>
      </c>
      <c r="B79" s="192" t="s">
        <v>111</v>
      </c>
      <c r="C79" s="232"/>
      <c r="D79" s="233"/>
      <c r="E79" s="233"/>
      <c r="F79" s="191">
        <f>SUM(F80)</f>
        <v>6063</v>
      </c>
    </row>
    <row r="80" spans="1:6" ht="63.75" thickBot="1" x14ac:dyDescent="0.25">
      <c r="A80" s="178" t="s">
        <v>49</v>
      </c>
      <c r="B80" s="231" t="s">
        <v>111</v>
      </c>
      <c r="C80" s="231" t="s">
        <v>258</v>
      </c>
      <c r="D80" s="233"/>
      <c r="E80" s="233"/>
      <c r="F80" s="191">
        <f>SUM(F81:F85)</f>
        <v>6063</v>
      </c>
    </row>
    <row r="81" spans="1:6" ht="48" thickBot="1" x14ac:dyDescent="0.25">
      <c r="A81" s="39" t="s">
        <v>30</v>
      </c>
      <c r="B81" s="139" t="s">
        <v>111</v>
      </c>
      <c r="C81" s="139" t="s">
        <v>258</v>
      </c>
      <c r="D81" s="164" t="s">
        <v>209</v>
      </c>
      <c r="E81" s="164">
        <v>111</v>
      </c>
      <c r="F81" s="3">
        <v>4250</v>
      </c>
    </row>
    <row r="82" spans="1:6" ht="16.5" thickBot="1" x14ac:dyDescent="0.25">
      <c r="A82" s="39" t="s">
        <v>369</v>
      </c>
      <c r="B82" s="139" t="s">
        <v>111</v>
      </c>
      <c r="C82" s="139" t="s">
        <v>258</v>
      </c>
      <c r="D82" s="164" t="s">
        <v>209</v>
      </c>
      <c r="E82" s="164">
        <v>112</v>
      </c>
      <c r="F82" s="3">
        <v>30</v>
      </c>
    </row>
    <row r="83" spans="1:6" ht="79.5" thickBot="1" x14ac:dyDescent="0.25">
      <c r="A83" s="39" t="s">
        <v>10</v>
      </c>
      <c r="B83" s="139" t="s">
        <v>111</v>
      </c>
      <c r="C83" s="139" t="s">
        <v>258</v>
      </c>
      <c r="D83" s="164" t="s">
        <v>209</v>
      </c>
      <c r="E83" s="164">
        <v>119</v>
      </c>
      <c r="F83" s="3">
        <v>1284</v>
      </c>
    </row>
    <row r="84" spans="1:6" ht="32.25" thickBot="1" x14ac:dyDescent="0.25">
      <c r="A84" s="39" t="s">
        <v>207</v>
      </c>
      <c r="B84" s="139" t="s">
        <v>111</v>
      </c>
      <c r="C84" s="139" t="s">
        <v>258</v>
      </c>
      <c r="D84" s="164" t="s">
        <v>209</v>
      </c>
      <c r="E84" s="164">
        <v>244</v>
      </c>
      <c r="F84" s="3">
        <v>496</v>
      </c>
    </row>
    <row r="85" spans="1:6" ht="32.25" thickBot="1" x14ac:dyDescent="0.25">
      <c r="A85" s="171" t="s">
        <v>48</v>
      </c>
      <c r="B85" s="139" t="s">
        <v>111</v>
      </c>
      <c r="C85" s="139" t="s">
        <v>258</v>
      </c>
      <c r="D85" s="164" t="s">
        <v>209</v>
      </c>
      <c r="E85" s="164">
        <v>850</v>
      </c>
      <c r="F85" s="3">
        <v>3</v>
      </c>
    </row>
    <row r="86" spans="1:6" ht="16.5" thickBot="1" x14ac:dyDescent="0.25">
      <c r="A86" s="178" t="s">
        <v>23</v>
      </c>
      <c r="B86" s="231" t="s">
        <v>73</v>
      </c>
      <c r="C86" s="232"/>
      <c r="D86" s="233"/>
      <c r="E86" s="233"/>
      <c r="F86" s="191">
        <f>SUM(F87+F93+F98)</f>
        <v>46377.408000000003</v>
      </c>
    </row>
    <row r="87" spans="1:6" ht="32.25" thickBot="1" x14ac:dyDescent="0.25">
      <c r="A87" s="174" t="s">
        <v>50</v>
      </c>
      <c r="B87" s="236" t="s">
        <v>73</v>
      </c>
      <c r="C87" s="236" t="s">
        <v>74</v>
      </c>
      <c r="D87" s="233"/>
      <c r="E87" s="233"/>
      <c r="F87" s="180">
        <f>SUM(F89:F92)</f>
        <v>2071</v>
      </c>
    </row>
    <row r="88" spans="1:6" ht="63.75" thickBot="1" x14ac:dyDescent="0.25">
      <c r="A88" s="39" t="s">
        <v>210</v>
      </c>
      <c r="B88" s="45" t="s">
        <v>73</v>
      </c>
      <c r="C88" s="45" t="s">
        <v>74</v>
      </c>
      <c r="D88" s="164" t="s">
        <v>211</v>
      </c>
      <c r="E88" s="47"/>
      <c r="F88" s="3">
        <f>SUM(F89:F92)</f>
        <v>2071</v>
      </c>
    </row>
    <row r="89" spans="1:6" ht="63.75" thickBot="1" x14ac:dyDescent="0.25">
      <c r="A89" s="39" t="s">
        <v>193</v>
      </c>
      <c r="B89" s="45" t="s">
        <v>73</v>
      </c>
      <c r="C89" s="45" t="s">
        <v>74</v>
      </c>
      <c r="D89" s="164" t="s">
        <v>211</v>
      </c>
      <c r="E89" s="164">
        <v>121</v>
      </c>
      <c r="F89" s="3">
        <v>1270</v>
      </c>
    </row>
    <row r="90" spans="1:6" ht="79.5" thickBot="1" x14ac:dyDescent="0.25">
      <c r="A90" s="39" t="s">
        <v>10</v>
      </c>
      <c r="B90" s="45" t="s">
        <v>73</v>
      </c>
      <c r="C90" s="45" t="s">
        <v>74</v>
      </c>
      <c r="D90" s="164" t="s">
        <v>211</v>
      </c>
      <c r="E90" s="164">
        <v>129</v>
      </c>
      <c r="F90" s="3">
        <v>384</v>
      </c>
    </row>
    <row r="91" spans="1:6" ht="32.25" thickBot="1" x14ac:dyDescent="0.25">
      <c r="A91" s="38" t="s">
        <v>207</v>
      </c>
      <c r="B91" s="169" t="s">
        <v>73</v>
      </c>
      <c r="C91" s="169" t="s">
        <v>74</v>
      </c>
      <c r="D91" s="167" t="s">
        <v>211</v>
      </c>
      <c r="E91" s="167">
        <v>244</v>
      </c>
      <c r="F91" s="170">
        <v>414</v>
      </c>
    </row>
    <row r="92" spans="1:6" ht="32.25" thickBot="1" x14ac:dyDescent="0.25">
      <c r="A92" s="42" t="s">
        <v>48</v>
      </c>
      <c r="B92" s="43" t="s">
        <v>73</v>
      </c>
      <c r="C92" s="43" t="s">
        <v>74</v>
      </c>
      <c r="D92" s="40" t="s">
        <v>211</v>
      </c>
      <c r="E92" s="40">
        <v>850</v>
      </c>
      <c r="F92" s="42">
        <v>3</v>
      </c>
    </row>
    <row r="93" spans="1:6" ht="16.5" thickBot="1" x14ac:dyDescent="0.25">
      <c r="A93" s="178" t="s">
        <v>361</v>
      </c>
      <c r="B93" s="231" t="s">
        <v>73</v>
      </c>
      <c r="C93" s="231" t="s">
        <v>112</v>
      </c>
      <c r="D93" s="245"/>
      <c r="E93" s="245"/>
      <c r="F93" s="191">
        <f>SUM(F94+F96)</f>
        <v>43767.9</v>
      </c>
    </row>
    <row r="94" spans="1:6" ht="16.5" thickBot="1" x14ac:dyDescent="0.25">
      <c r="A94" s="174" t="s">
        <v>362</v>
      </c>
      <c r="B94" s="236" t="s">
        <v>73</v>
      </c>
      <c r="C94" s="236" t="s">
        <v>112</v>
      </c>
      <c r="D94" s="240" t="s">
        <v>367</v>
      </c>
      <c r="E94" s="240"/>
      <c r="F94" s="180">
        <v>13467.9</v>
      </c>
    </row>
    <row r="95" spans="1:6" ht="16.5" thickBot="1" x14ac:dyDescent="0.25">
      <c r="A95" s="171" t="s">
        <v>455</v>
      </c>
      <c r="B95" s="45" t="s">
        <v>73</v>
      </c>
      <c r="C95" s="45" t="s">
        <v>112</v>
      </c>
      <c r="D95" s="164" t="s">
        <v>367</v>
      </c>
      <c r="E95" s="164">
        <v>540</v>
      </c>
      <c r="F95" s="3">
        <v>13467.9</v>
      </c>
    </row>
    <row r="96" spans="1:6" ht="32.25" thickBot="1" x14ac:dyDescent="0.25">
      <c r="A96" s="178" t="s">
        <v>606</v>
      </c>
      <c r="B96" s="244" t="s">
        <v>73</v>
      </c>
      <c r="C96" s="244" t="s">
        <v>112</v>
      </c>
      <c r="D96" s="200" t="s">
        <v>607</v>
      </c>
      <c r="E96" s="200"/>
      <c r="F96" s="189">
        <v>30300</v>
      </c>
    </row>
    <row r="97" spans="1:6" ht="16.5" thickBot="1" x14ac:dyDescent="0.25">
      <c r="A97" s="354" t="s">
        <v>455</v>
      </c>
      <c r="B97" s="45" t="s">
        <v>73</v>
      </c>
      <c r="C97" s="45" t="s">
        <v>112</v>
      </c>
      <c r="D97" s="353" t="s">
        <v>607</v>
      </c>
      <c r="E97" s="353">
        <v>540</v>
      </c>
      <c r="F97" s="3">
        <v>30300</v>
      </c>
    </row>
    <row r="98" spans="1:6" ht="32.25" thickBot="1" x14ac:dyDescent="0.25">
      <c r="A98" s="174" t="s">
        <v>498</v>
      </c>
      <c r="B98" s="244" t="s">
        <v>73</v>
      </c>
      <c r="C98" s="244" t="s">
        <v>499</v>
      </c>
      <c r="D98" s="200"/>
      <c r="E98" s="200"/>
      <c r="F98" s="180">
        <v>538.50800000000004</v>
      </c>
    </row>
    <row r="99" spans="1:6" ht="79.5" thickBot="1" x14ac:dyDescent="0.25">
      <c r="A99" s="171" t="s">
        <v>500</v>
      </c>
      <c r="B99" s="45" t="s">
        <v>73</v>
      </c>
      <c r="C99" s="45" t="s">
        <v>499</v>
      </c>
      <c r="D99" s="164" t="s">
        <v>519</v>
      </c>
      <c r="E99" s="164">
        <v>245</v>
      </c>
      <c r="F99" s="3">
        <v>538.50800000000004</v>
      </c>
    </row>
    <row r="100" spans="1:6" ht="32.25" thickBot="1" x14ac:dyDescent="0.25">
      <c r="A100" s="178" t="s">
        <v>24</v>
      </c>
      <c r="B100" s="231" t="s">
        <v>74</v>
      </c>
      <c r="C100" s="232"/>
      <c r="D100" s="233"/>
      <c r="E100" s="233"/>
      <c r="F100" s="191">
        <f>SUM(F101+F103)</f>
        <v>0</v>
      </c>
    </row>
    <row r="101" spans="1:6" ht="32.25" thickBot="1" x14ac:dyDescent="0.25">
      <c r="A101" s="197" t="s">
        <v>501</v>
      </c>
      <c r="B101" s="247" t="s">
        <v>74</v>
      </c>
      <c r="C101" s="194" t="s">
        <v>111</v>
      </c>
      <c r="D101" s="195" t="s">
        <v>520</v>
      </c>
      <c r="E101" s="248"/>
      <c r="F101" s="195"/>
    </row>
    <row r="102" spans="1:6" ht="63.75" thickBot="1" x14ac:dyDescent="0.25">
      <c r="A102" s="171" t="s">
        <v>456</v>
      </c>
      <c r="B102" s="249" t="s">
        <v>74</v>
      </c>
      <c r="C102" s="250" t="s">
        <v>111</v>
      </c>
      <c r="D102" s="20" t="s">
        <v>520</v>
      </c>
      <c r="E102" s="20">
        <v>244</v>
      </c>
      <c r="F102" s="20"/>
    </row>
    <row r="103" spans="1:6" ht="0.75" customHeight="1" thickBot="1" x14ac:dyDescent="0.25">
      <c r="A103" s="193" t="s">
        <v>366</v>
      </c>
      <c r="B103" s="236" t="s">
        <v>74</v>
      </c>
      <c r="C103" s="236" t="s">
        <v>111</v>
      </c>
      <c r="D103" s="180"/>
      <c r="E103" s="180"/>
      <c r="F103" s="189"/>
    </row>
    <row r="104" spans="1:6" ht="16.5" hidden="1" thickBot="1" x14ac:dyDescent="0.25">
      <c r="A104" s="171" t="s">
        <v>362</v>
      </c>
      <c r="B104" s="45" t="s">
        <v>74</v>
      </c>
      <c r="C104" s="45" t="s">
        <v>111</v>
      </c>
      <c r="D104" s="3" t="s">
        <v>212</v>
      </c>
      <c r="E104" s="3"/>
      <c r="F104" s="3"/>
    </row>
    <row r="105" spans="1:6" ht="16.5" hidden="1" thickBot="1" x14ac:dyDescent="0.25">
      <c r="A105" s="171" t="s">
        <v>455</v>
      </c>
      <c r="B105" s="45" t="s">
        <v>74</v>
      </c>
      <c r="C105" s="45" t="s">
        <v>111</v>
      </c>
      <c r="D105" s="3" t="s">
        <v>212</v>
      </c>
      <c r="E105" s="3">
        <v>540</v>
      </c>
      <c r="F105" s="3"/>
    </row>
    <row r="106" spans="1:6" ht="16.5" thickBot="1" x14ac:dyDescent="0.25">
      <c r="A106" s="178" t="s">
        <v>25</v>
      </c>
      <c r="B106" s="231" t="s">
        <v>75</v>
      </c>
      <c r="C106" s="232"/>
      <c r="D106" s="233"/>
      <c r="E106" s="233"/>
      <c r="F106" s="372">
        <f>SUM(F107+F120+F145+F158+F167)</f>
        <v>651532.42299999995</v>
      </c>
    </row>
    <row r="107" spans="1:6" ht="16.5" thickBot="1" x14ac:dyDescent="0.25">
      <c r="A107" s="193" t="s">
        <v>52</v>
      </c>
      <c r="B107" s="231" t="s">
        <v>75</v>
      </c>
      <c r="C107" s="231" t="s">
        <v>76</v>
      </c>
      <c r="D107" s="233"/>
      <c r="E107" s="233"/>
      <c r="F107" s="177">
        <f>SUM(F110+F114)</f>
        <v>161254.6</v>
      </c>
    </row>
    <row r="108" spans="1:6" ht="63.75" thickBot="1" x14ac:dyDescent="0.25">
      <c r="A108" s="251" t="s">
        <v>213</v>
      </c>
      <c r="B108" s="236" t="s">
        <v>75</v>
      </c>
      <c r="C108" s="236" t="s">
        <v>76</v>
      </c>
      <c r="D108" s="240">
        <v>19</v>
      </c>
      <c r="E108" s="233"/>
      <c r="F108" s="180">
        <f>SUM(F111:F113)</f>
        <v>87194</v>
      </c>
    </row>
    <row r="109" spans="1:6" ht="32.25" thickBot="1" x14ac:dyDescent="0.25">
      <c r="A109" s="168" t="s">
        <v>214</v>
      </c>
      <c r="B109" s="45" t="s">
        <v>75</v>
      </c>
      <c r="C109" s="45" t="s">
        <v>76</v>
      </c>
      <c r="D109" s="164" t="s">
        <v>215</v>
      </c>
      <c r="E109" s="47"/>
      <c r="F109" s="3">
        <f>SUM(F111:F113)</f>
        <v>87194</v>
      </c>
    </row>
    <row r="110" spans="1:6" ht="205.5" thickBot="1" x14ac:dyDescent="0.25">
      <c r="A110" s="168" t="s">
        <v>216</v>
      </c>
      <c r="B110" s="45" t="s">
        <v>75</v>
      </c>
      <c r="C110" s="45" t="s">
        <v>76</v>
      </c>
      <c r="D110" s="164" t="s">
        <v>217</v>
      </c>
      <c r="E110" s="47"/>
      <c r="F110" s="3">
        <f>SUM(F111:F113)</f>
        <v>87194</v>
      </c>
    </row>
    <row r="111" spans="1:6" ht="48" thickBot="1" x14ac:dyDescent="0.25">
      <c r="A111" s="39" t="s">
        <v>30</v>
      </c>
      <c r="B111" s="45" t="s">
        <v>75</v>
      </c>
      <c r="C111" s="45" t="s">
        <v>76</v>
      </c>
      <c r="D111" s="164" t="s">
        <v>217</v>
      </c>
      <c r="E111" s="164">
        <v>111</v>
      </c>
      <c r="F111" s="3">
        <v>65802</v>
      </c>
    </row>
    <row r="112" spans="1:6" ht="79.5" thickBot="1" x14ac:dyDescent="0.25">
      <c r="A112" s="39" t="s">
        <v>10</v>
      </c>
      <c r="B112" s="45" t="s">
        <v>75</v>
      </c>
      <c r="C112" s="45" t="s">
        <v>76</v>
      </c>
      <c r="D112" s="164" t="s">
        <v>217</v>
      </c>
      <c r="E112" s="164">
        <v>119</v>
      </c>
      <c r="F112" s="3">
        <v>19865</v>
      </c>
    </row>
    <row r="113" spans="1:6" ht="32.25" thickBot="1" x14ac:dyDescent="0.25">
      <c r="A113" s="39" t="s">
        <v>13</v>
      </c>
      <c r="B113" s="45" t="s">
        <v>75</v>
      </c>
      <c r="C113" s="45" t="s">
        <v>76</v>
      </c>
      <c r="D113" s="164" t="s">
        <v>217</v>
      </c>
      <c r="E113" s="164">
        <v>244</v>
      </c>
      <c r="F113" s="3">
        <v>1527</v>
      </c>
    </row>
    <row r="114" spans="1:6" ht="63.75" thickBot="1" x14ac:dyDescent="0.25">
      <c r="A114" s="178" t="s">
        <v>218</v>
      </c>
      <c r="B114" s="236" t="s">
        <v>75</v>
      </c>
      <c r="C114" s="236" t="s">
        <v>76</v>
      </c>
      <c r="D114" s="240" t="s">
        <v>219</v>
      </c>
      <c r="E114" s="233"/>
      <c r="F114" s="180">
        <f>SUM(F115:F119)</f>
        <v>74060.600000000006</v>
      </c>
    </row>
    <row r="115" spans="1:6" ht="48" thickBot="1" x14ac:dyDescent="0.25">
      <c r="A115" s="39" t="s">
        <v>30</v>
      </c>
      <c r="B115" s="45" t="s">
        <v>75</v>
      </c>
      <c r="C115" s="45" t="s">
        <v>76</v>
      </c>
      <c r="D115" s="164" t="s">
        <v>219</v>
      </c>
      <c r="E115" s="164">
        <v>111</v>
      </c>
      <c r="F115" s="3">
        <v>30654</v>
      </c>
    </row>
    <row r="116" spans="1:6" ht="79.5" thickBot="1" x14ac:dyDescent="0.25">
      <c r="A116" s="39" t="s">
        <v>10</v>
      </c>
      <c r="B116" s="45" t="s">
        <v>75</v>
      </c>
      <c r="C116" s="45" t="s">
        <v>76</v>
      </c>
      <c r="D116" s="164" t="s">
        <v>219</v>
      </c>
      <c r="E116" s="164">
        <v>119</v>
      </c>
      <c r="F116" s="3">
        <v>9257.6</v>
      </c>
    </row>
    <row r="117" spans="1:6" ht="32.25" thickBot="1" x14ac:dyDescent="0.25">
      <c r="A117" s="39" t="s">
        <v>13</v>
      </c>
      <c r="B117" s="45" t="s">
        <v>75</v>
      </c>
      <c r="C117" s="45" t="s">
        <v>76</v>
      </c>
      <c r="D117" s="164" t="s">
        <v>219</v>
      </c>
      <c r="E117" s="164">
        <v>244</v>
      </c>
      <c r="F117" s="3">
        <v>28663</v>
      </c>
    </row>
    <row r="118" spans="1:6" ht="16.5" thickBot="1" x14ac:dyDescent="0.25">
      <c r="A118" s="39" t="s">
        <v>562</v>
      </c>
      <c r="B118" s="45" t="s">
        <v>75</v>
      </c>
      <c r="C118" s="45" t="s">
        <v>76</v>
      </c>
      <c r="D118" s="312" t="s">
        <v>219</v>
      </c>
      <c r="E118" s="312">
        <v>247</v>
      </c>
      <c r="F118" s="3">
        <v>5424</v>
      </c>
    </row>
    <row r="119" spans="1:6" ht="32.25" thickBot="1" x14ac:dyDescent="0.25">
      <c r="A119" s="56" t="s">
        <v>48</v>
      </c>
      <c r="B119" s="45" t="s">
        <v>75</v>
      </c>
      <c r="C119" s="45" t="s">
        <v>76</v>
      </c>
      <c r="D119" s="164" t="s">
        <v>219</v>
      </c>
      <c r="E119" s="164">
        <v>850</v>
      </c>
      <c r="F119" s="3">
        <v>62</v>
      </c>
    </row>
    <row r="120" spans="1:6" ht="16.5" thickBot="1" x14ac:dyDescent="0.25">
      <c r="A120" s="174" t="s">
        <v>63</v>
      </c>
      <c r="B120" s="236" t="s">
        <v>75</v>
      </c>
      <c r="C120" s="236" t="s">
        <v>117</v>
      </c>
      <c r="D120" s="233"/>
      <c r="E120" s="233"/>
      <c r="F120" s="177">
        <f>SUM(F121+F128+F134+F135+F138+F141+F143)</f>
        <v>465927.45900000003</v>
      </c>
    </row>
    <row r="121" spans="1:6" ht="63.75" thickBot="1" x14ac:dyDescent="0.25">
      <c r="A121" s="193" t="s">
        <v>213</v>
      </c>
      <c r="B121" s="236" t="s">
        <v>75</v>
      </c>
      <c r="C121" s="236" t="s">
        <v>117</v>
      </c>
      <c r="D121" s="180">
        <v>19</v>
      </c>
      <c r="E121" s="241"/>
      <c r="F121" s="180">
        <f>SUM(F125:F127)</f>
        <v>378130</v>
      </c>
    </row>
    <row r="122" spans="1:6" ht="32.25" thickBot="1" x14ac:dyDescent="0.25">
      <c r="A122" s="168" t="s">
        <v>220</v>
      </c>
      <c r="B122" s="45" t="s">
        <v>75</v>
      </c>
      <c r="C122" s="45" t="s">
        <v>117</v>
      </c>
      <c r="D122" s="3" t="s">
        <v>221</v>
      </c>
      <c r="E122" s="47"/>
      <c r="F122" s="3">
        <f>SUM(F125:F127)</f>
        <v>378130</v>
      </c>
    </row>
    <row r="123" spans="1:6" ht="48" thickBot="1" x14ac:dyDescent="0.25">
      <c r="A123" s="168" t="s">
        <v>222</v>
      </c>
      <c r="B123" s="45" t="s">
        <v>75</v>
      </c>
      <c r="C123" s="45" t="s">
        <v>117</v>
      </c>
      <c r="D123" s="3" t="s">
        <v>223</v>
      </c>
      <c r="E123" s="47"/>
      <c r="F123" s="3">
        <f>SUM(F125:F127)</f>
        <v>378130</v>
      </c>
    </row>
    <row r="124" spans="1:6" ht="331.5" thickBot="1" x14ac:dyDescent="0.25">
      <c r="A124" s="168" t="s">
        <v>224</v>
      </c>
      <c r="B124" s="45" t="s">
        <v>75</v>
      </c>
      <c r="C124" s="45" t="s">
        <v>117</v>
      </c>
      <c r="D124" s="164" t="s">
        <v>225</v>
      </c>
      <c r="E124" s="47"/>
      <c r="F124" s="164">
        <f>SUM(F125:F127)</f>
        <v>378130</v>
      </c>
    </row>
    <row r="125" spans="1:6" ht="48" thickBot="1" x14ac:dyDescent="0.25">
      <c r="A125" s="55" t="s">
        <v>30</v>
      </c>
      <c r="B125" s="45" t="s">
        <v>75</v>
      </c>
      <c r="C125" s="45" t="s">
        <v>117</v>
      </c>
      <c r="D125" s="164" t="s">
        <v>225</v>
      </c>
      <c r="E125" s="164">
        <v>111</v>
      </c>
      <c r="F125" s="164">
        <v>286260</v>
      </c>
    </row>
    <row r="126" spans="1:6" ht="79.5" thickBot="1" x14ac:dyDescent="0.25">
      <c r="A126" s="39" t="s">
        <v>10</v>
      </c>
      <c r="B126" s="45" t="s">
        <v>75</v>
      </c>
      <c r="C126" s="45" t="s">
        <v>117</v>
      </c>
      <c r="D126" s="164" t="s">
        <v>225</v>
      </c>
      <c r="E126" s="164">
        <v>119</v>
      </c>
      <c r="F126" s="164">
        <v>86447</v>
      </c>
    </row>
    <row r="127" spans="1:6" ht="32.25" thickBot="1" x14ac:dyDescent="0.25">
      <c r="A127" s="39" t="s">
        <v>13</v>
      </c>
      <c r="B127" s="45" t="s">
        <v>75</v>
      </c>
      <c r="C127" s="45" t="s">
        <v>117</v>
      </c>
      <c r="D127" s="164" t="s">
        <v>225</v>
      </c>
      <c r="E127" s="164">
        <v>244</v>
      </c>
      <c r="F127" s="164">
        <v>5423</v>
      </c>
    </row>
    <row r="128" spans="1:6" ht="48" thickBot="1" x14ac:dyDescent="0.25">
      <c r="A128" s="178" t="s">
        <v>65</v>
      </c>
      <c r="B128" s="236" t="s">
        <v>75</v>
      </c>
      <c r="C128" s="236" t="s">
        <v>117</v>
      </c>
      <c r="D128" s="240" t="s">
        <v>226</v>
      </c>
      <c r="E128" s="233"/>
      <c r="F128" s="252">
        <f>SUM(F129:F133)</f>
        <v>41272.5</v>
      </c>
    </row>
    <row r="129" spans="1:6" ht="48" thickBot="1" x14ac:dyDescent="0.25">
      <c r="A129" s="55" t="s">
        <v>30</v>
      </c>
      <c r="B129" s="45" t="s">
        <v>75</v>
      </c>
      <c r="C129" s="45" t="s">
        <v>117</v>
      </c>
      <c r="D129" s="291" t="s">
        <v>226</v>
      </c>
      <c r="E129" s="20">
        <v>111</v>
      </c>
      <c r="F129" s="293">
        <v>16735</v>
      </c>
    </row>
    <row r="130" spans="1:6" ht="79.5" thickBot="1" x14ac:dyDescent="0.25">
      <c r="A130" s="39" t="s">
        <v>10</v>
      </c>
      <c r="B130" s="45" t="s">
        <v>75</v>
      </c>
      <c r="C130" s="45" t="s">
        <v>117</v>
      </c>
      <c r="D130" s="164" t="s">
        <v>226</v>
      </c>
      <c r="E130" s="3">
        <v>119</v>
      </c>
      <c r="F130" s="3">
        <v>5065</v>
      </c>
    </row>
    <row r="131" spans="1:6" ht="48" thickBot="1" x14ac:dyDescent="0.25">
      <c r="A131" s="39" t="s">
        <v>227</v>
      </c>
      <c r="B131" s="45" t="s">
        <v>75</v>
      </c>
      <c r="C131" s="45" t="s">
        <v>117</v>
      </c>
      <c r="D131" s="164" t="s">
        <v>226</v>
      </c>
      <c r="E131" s="164">
        <v>244</v>
      </c>
      <c r="F131" s="3">
        <v>12363</v>
      </c>
    </row>
    <row r="132" spans="1:6" ht="16.5" thickBot="1" x14ac:dyDescent="0.25">
      <c r="A132" s="39" t="s">
        <v>562</v>
      </c>
      <c r="B132" s="45" t="s">
        <v>75</v>
      </c>
      <c r="C132" s="45" t="s">
        <v>117</v>
      </c>
      <c r="D132" s="312" t="s">
        <v>226</v>
      </c>
      <c r="E132" s="312">
        <v>247</v>
      </c>
      <c r="F132" s="3">
        <v>7009</v>
      </c>
    </row>
    <row r="133" spans="1:6" ht="32.25" thickBot="1" x14ac:dyDescent="0.25">
      <c r="A133" s="56" t="s">
        <v>48</v>
      </c>
      <c r="B133" s="45" t="s">
        <v>75</v>
      </c>
      <c r="C133" s="45" t="s">
        <v>117</v>
      </c>
      <c r="D133" s="164" t="s">
        <v>226</v>
      </c>
      <c r="E133" s="164">
        <v>850</v>
      </c>
      <c r="F133" s="3">
        <v>100.5</v>
      </c>
    </row>
    <row r="134" spans="1:6" ht="48" thickBot="1" x14ac:dyDescent="0.25">
      <c r="A134" s="174" t="s">
        <v>542</v>
      </c>
      <c r="B134" s="236" t="s">
        <v>75</v>
      </c>
      <c r="C134" s="236" t="s">
        <v>117</v>
      </c>
      <c r="D134" s="240" t="s">
        <v>671</v>
      </c>
      <c r="E134" s="240">
        <v>321</v>
      </c>
      <c r="F134" s="180">
        <v>939.19399999999996</v>
      </c>
    </row>
    <row r="135" spans="1:6" ht="95.25" thickBot="1" x14ac:dyDescent="0.25">
      <c r="A135" s="340" t="s">
        <v>576</v>
      </c>
      <c r="B135" s="244" t="s">
        <v>75</v>
      </c>
      <c r="C135" s="244" t="s">
        <v>117</v>
      </c>
      <c r="D135" s="200" t="s">
        <v>577</v>
      </c>
      <c r="E135" s="200"/>
      <c r="F135" s="189">
        <f>SUM(F136:F137)</f>
        <v>22264.2</v>
      </c>
    </row>
    <row r="136" spans="1:6" ht="48" thickBot="1" x14ac:dyDescent="0.25">
      <c r="A136" s="39" t="s">
        <v>230</v>
      </c>
      <c r="B136" s="45" t="s">
        <v>75</v>
      </c>
      <c r="C136" s="45" t="s">
        <v>117</v>
      </c>
      <c r="D136" s="339" t="s">
        <v>577</v>
      </c>
      <c r="E136" s="339">
        <v>111</v>
      </c>
      <c r="F136" s="3">
        <v>17100</v>
      </c>
    </row>
    <row r="137" spans="1:6" ht="79.5" thickBot="1" x14ac:dyDescent="0.25">
      <c r="A137" s="39" t="s">
        <v>10</v>
      </c>
      <c r="B137" s="45" t="s">
        <v>75</v>
      </c>
      <c r="C137" s="45" t="s">
        <v>117</v>
      </c>
      <c r="D137" s="339" t="s">
        <v>577</v>
      </c>
      <c r="E137" s="339">
        <v>119</v>
      </c>
      <c r="F137" s="3">
        <v>5164.2</v>
      </c>
    </row>
    <row r="138" spans="1:6" ht="63.75" thickBot="1" x14ac:dyDescent="0.3">
      <c r="A138" s="359" t="s">
        <v>613</v>
      </c>
      <c r="B138" s="236" t="s">
        <v>75</v>
      </c>
      <c r="C138" s="236" t="s">
        <v>117</v>
      </c>
      <c r="D138" s="240" t="s">
        <v>614</v>
      </c>
      <c r="E138" s="240"/>
      <c r="F138" s="189">
        <f>SUM(F139:F140)</f>
        <v>1304.3400000000001</v>
      </c>
    </row>
    <row r="139" spans="1:6" ht="48" thickBot="1" x14ac:dyDescent="0.25">
      <c r="A139" s="39" t="s">
        <v>230</v>
      </c>
      <c r="B139" s="45" t="s">
        <v>75</v>
      </c>
      <c r="C139" s="45" t="s">
        <v>117</v>
      </c>
      <c r="D139" s="353" t="s">
        <v>615</v>
      </c>
      <c r="E139" s="353">
        <v>111</v>
      </c>
      <c r="F139" s="3">
        <v>1001.7</v>
      </c>
    </row>
    <row r="140" spans="1:6" ht="79.5" thickBot="1" x14ac:dyDescent="0.25">
      <c r="A140" s="39" t="s">
        <v>10</v>
      </c>
      <c r="B140" s="45" t="s">
        <v>75</v>
      </c>
      <c r="C140" s="45" t="s">
        <v>117</v>
      </c>
      <c r="D140" s="353" t="s">
        <v>615</v>
      </c>
      <c r="E140" s="353">
        <v>119</v>
      </c>
      <c r="F140" s="3">
        <v>302.64</v>
      </c>
    </row>
    <row r="141" spans="1:6" ht="79.5" thickBot="1" x14ac:dyDescent="0.25">
      <c r="A141" s="178" t="s">
        <v>578</v>
      </c>
      <c r="B141" s="244" t="s">
        <v>75</v>
      </c>
      <c r="C141" s="244" t="s">
        <v>117</v>
      </c>
      <c r="D141" s="200" t="s">
        <v>579</v>
      </c>
      <c r="E141" s="200"/>
      <c r="F141" s="189">
        <v>22017.224999999999</v>
      </c>
    </row>
    <row r="142" spans="1:6" ht="32.25" thickBot="1" x14ac:dyDescent="0.25">
      <c r="A142" s="39" t="s">
        <v>13</v>
      </c>
      <c r="B142" s="45" t="s">
        <v>75</v>
      </c>
      <c r="C142" s="45" t="s">
        <v>117</v>
      </c>
      <c r="D142" s="339" t="s">
        <v>579</v>
      </c>
      <c r="E142" s="339">
        <v>244</v>
      </c>
      <c r="F142" s="3">
        <v>22017.224999999999</v>
      </c>
    </row>
    <row r="143" spans="1:6" ht="32.25" thickBot="1" x14ac:dyDescent="0.25">
      <c r="A143" s="356" t="s">
        <v>639</v>
      </c>
      <c r="B143" s="244" t="s">
        <v>75</v>
      </c>
      <c r="C143" s="244" t="s">
        <v>117</v>
      </c>
      <c r="D143" s="200" t="s">
        <v>640</v>
      </c>
      <c r="E143" s="200"/>
      <c r="F143" s="189"/>
    </row>
    <row r="144" spans="1:6" ht="32.25" thickBot="1" x14ac:dyDescent="0.25">
      <c r="A144" s="39" t="s">
        <v>13</v>
      </c>
      <c r="B144" s="45" t="s">
        <v>75</v>
      </c>
      <c r="C144" s="45" t="s">
        <v>117</v>
      </c>
      <c r="D144" s="204" t="s">
        <v>640</v>
      </c>
      <c r="E144" s="353">
        <v>243</v>
      </c>
      <c r="F144" s="3"/>
    </row>
    <row r="145" spans="1:6" ht="32.25" thickBot="1" x14ac:dyDescent="0.25">
      <c r="A145" s="178" t="s">
        <v>66</v>
      </c>
      <c r="B145" s="236" t="s">
        <v>75</v>
      </c>
      <c r="C145" s="236" t="s">
        <v>111</v>
      </c>
      <c r="D145" s="240" t="s">
        <v>228</v>
      </c>
      <c r="E145" s="233"/>
      <c r="F145" s="177">
        <f>SUM(F147:F157)</f>
        <v>15037.999999999998</v>
      </c>
    </row>
    <row r="146" spans="1:6" ht="32.25" thickBot="1" x14ac:dyDescent="0.25">
      <c r="A146" s="168" t="s">
        <v>229</v>
      </c>
      <c r="B146" s="45" t="s">
        <v>75</v>
      </c>
      <c r="C146" s="45" t="s">
        <v>111</v>
      </c>
      <c r="D146" s="164" t="s">
        <v>228</v>
      </c>
      <c r="E146" s="47"/>
      <c r="F146" s="3">
        <f>SUM(F147+F148+F149+F150+F151+F152+F153+F154+F155+F156+F157)</f>
        <v>15037.999999999998</v>
      </c>
    </row>
    <row r="147" spans="1:6" ht="48" thickBot="1" x14ac:dyDescent="0.25">
      <c r="A147" s="39" t="s">
        <v>230</v>
      </c>
      <c r="B147" s="45" t="s">
        <v>75</v>
      </c>
      <c r="C147" s="45" t="s">
        <v>111</v>
      </c>
      <c r="D147" s="164" t="s">
        <v>228</v>
      </c>
      <c r="E147" s="164">
        <v>111</v>
      </c>
      <c r="F147" s="3">
        <v>6292</v>
      </c>
    </row>
    <row r="148" spans="1:6" ht="79.5" thickBot="1" x14ac:dyDescent="0.25">
      <c r="A148" s="39" t="s">
        <v>10</v>
      </c>
      <c r="B148" s="45" t="s">
        <v>75</v>
      </c>
      <c r="C148" s="45" t="s">
        <v>111</v>
      </c>
      <c r="D148" s="164" t="s">
        <v>228</v>
      </c>
      <c r="E148" s="164">
        <v>119</v>
      </c>
      <c r="F148" s="3">
        <v>1900</v>
      </c>
    </row>
    <row r="149" spans="1:6" ht="32.25" thickBot="1" x14ac:dyDescent="0.25">
      <c r="A149" s="39" t="s">
        <v>13</v>
      </c>
      <c r="B149" s="45" t="s">
        <v>75</v>
      </c>
      <c r="C149" s="45" t="s">
        <v>111</v>
      </c>
      <c r="D149" s="164" t="s">
        <v>228</v>
      </c>
      <c r="E149" s="164">
        <v>244</v>
      </c>
      <c r="F149" s="3">
        <v>227</v>
      </c>
    </row>
    <row r="150" spans="1:6" ht="16.5" thickBot="1" x14ac:dyDescent="0.25">
      <c r="A150" s="39" t="s">
        <v>562</v>
      </c>
      <c r="B150" s="45" t="s">
        <v>75</v>
      </c>
      <c r="C150" s="45" t="s">
        <v>111</v>
      </c>
      <c r="D150" s="312" t="s">
        <v>228</v>
      </c>
      <c r="E150" s="312">
        <v>247</v>
      </c>
      <c r="F150" s="3">
        <v>156</v>
      </c>
    </row>
    <row r="151" spans="1:6" ht="16.5" thickBot="1" x14ac:dyDescent="0.25">
      <c r="A151" s="52" t="s">
        <v>539</v>
      </c>
      <c r="B151" s="45" t="s">
        <v>75</v>
      </c>
      <c r="C151" s="45" t="s">
        <v>111</v>
      </c>
      <c r="D151" s="299" t="s">
        <v>228</v>
      </c>
      <c r="E151" s="299">
        <v>611</v>
      </c>
      <c r="F151" s="3">
        <v>2909</v>
      </c>
    </row>
    <row r="152" spans="1:6" ht="32.25" thickBot="1" x14ac:dyDescent="0.25">
      <c r="A152" s="52" t="s">
        <v>540</v>
      </c>
      <c r="B152" s="45" t="s">
        <v>75</v>
      </c>
      <c r="C152" s="45" t="s">
        <v>111</v>
      </c>
      <c r="D152" s="300" t="s">
        <v>538</v>
      </c>
      <c r="E152" s="300">
        <v>611</v>
      </c>
      <c r="F152" s="3">
        <v>3474.0479999999998</v>
      </c>
    </row>
    <row r="153" spans="1:6" ht="32.25" thickBot="1" x14ac:dyDescent="0.25">
      <c r="A153" s="52" t="s">
        <v>540</v>
      </c>
      <c r="B153" s="45" t="s">
        <v>75</v>
      </c>
      <c r="C153" s="45" t="s">
        <v>111</v>
      </c>
      <c r="D153" s="300" t="s">
        <v>538</v>
      </c>
      <c r="E153" s="299">
        <v>613</v>
      </c>
      <c r="F153" s="3">
        <v>21</v>
      </c>
    </row>
    <row r="154" spans="1:6" ht="32.25" thickBot="1" x14ac:dyDescent="0.25">
      <c r="A154" s="52" t="s">
        <v>540</v>
      </c>
      <c r="B154" s="45" t="s">
        <v>75</v>
      </c>
      <c r="C154" s="45" t="s">
        <v>111</v>
      </c>
      <c r="D154" s="300" t="s">
        <v>538</v>
      </c>
      <c r="E154" s="299">
        <v>623</v>
      </c>
      <c r="F154" s="3">
        <v>21</v>
      </c>
    </row>
    <row r="155" spans="1:6" ht="32.25" thickBot="1" x14ac:dyDescent="0.25">
      <c r="A155" s="52" t="s">
        <v>540</v>
      </c>
      <c r="B155" s="45" t="s">
        <v>75</v>
      </c>
      <c r="C155" s="45" t="s">
        <v>111</v>
      </c>
      <c r="D155" s="300" t="s">
        <v>538</v>
      </c>
      <c r="E155" s="299">
        <v>633</v>
      </c>
      <c r="F155" s="3">
        <v>21</v>
      </c>
    </row>
    <row r="156" spans="1:6" ht="32.25" thickBot="1" x14ac:dyDescent="0.25">
      <c r="A156" s="52" t="s">
        <v>540</v>
      </c>
      <c r="B156" s="45" t="s">
        <v>75</v>
      </c>
      <c r="C156" s="45" t="s">
        <v>111</v>
      </c>
      <c r="D156" s="300" t="s">
        <v>538</v>
      </c>
      <c r="E156" s="299">
        <v>813</v>
      </c>
      <c r="F156" s="3">
        <v>11.952</v>
      </c>
    </row>
    <row r="157" spans="1:6" ht="32.25" thickBot="1" x14ac:dyDescent="0.25">
      <c r="A157" s="42" t="s">
        <v>48</v>
      </c>
      <c r="B157" s="45" t="s">
        <v>75</v>
      </c>
      <c r="C157" s="45" t="s">
        <v>111</v>
      </c>
      <c r="D157" s="164" t="s">
        <v>228</v>
      </c>
      <c r="E157" s="164">
        <v>850</v>
      </c>
      <c r="F157" s="3">
        <v>5</v>
      </c>
    </row>
    <row r="158" spans="1:6" ht="32.25" thickBot="1" x14ac:dyDescent="0.25">
      <c r="A158" s="178" t="s">
        <v>26</v>
      </c>
      <c r="B158" s="231" t="s">
        <v>75</v>
      </c>
      <c r="C158" s="231" t="s">
        <v>75</v>
      </c>
      <c r="D158" s="233"/>
      <c r="E158" s="233"/>
      <c r="F158" s="191">
        <f>SUM(F159+F165)</f>
        <v>427.36400000000003</v>
      </c>
    </row>
    <row r="159" spans="1:6" ht="48" thickBot="1" x14ac:dyDescent="0.25">
      <c r="A159" s="178" t="s">
        <v>609</v>
      </c>
      <c r="B159" s="231" t="s">
        <v>75</v>
      </c>
      <c r="C159" s="231" t="s">
        <v>75</v>
      </c>
      <c r="D159" s="189">
        <v>19</v>
      </c>
      <c r="E159" s="233"/>
      <c r="F159" s="191">
        <f>SUM(F162:F164)</f>
        <v>327.36400000000003</v>
      </c>
    </row>
    <row r="160" spans="1:6" ht="48" thickBot="1" x14ac:dyDescent="0.25">
      <c r="A160" s="52" t="s">
        <v>610</v>
      </c>
      <c r="B160" s="249" t="s">
        <v>75</v>
      </c>
      <c r="C160" s="249" t="s">
        <v>75</v>
      </c>
      <c r="D160" s="20" t="s">
        <v>611</v>
      </c>
      <c r="E160" s="296"/>
      <c r="F160" s="20">
        <f>SUM(F162:F164)</f>
        <v>327.36400000000003</v>
      </c>
    </row>
    <row r="161" spans="1:14" ht="32.25" thickBot="1" x14ac:dyDescent="0.25">
      <c r="A161" s="358" t="s">
        <v>229</v>
      </c>
      <c r="B161" s="249" t="s">
        <v>75</v>
      </c>
      <c r="C161" s="249" t="s">
        <v>75</v>
      </c>
      <c r="D161" s="20">
        <v>1971099980</v>
      </c>
      <c r="E161" s="296"/>
      <c r="F161" s="20">
        <f>SUM(F162:F164)</f>
        <v>327.36400000000003</v>
      </c>
    </row>
    <row r="162" spans="1:14" ht="48" thickBot="1" x14ac:dyDescent="0.25">
      <c r="A162" s="39" t="s">
        <v>230</v>
      </c>
      <c r="B162" s="249" t="s">
        <v>75</v>
      </c>
      <c r="C162" s="249" t="s">
        <v>75</v>
      </c>
      <c r="D162" s="20">
        <v>1971099980</v>
      </c>
      <c r="E162" s="353">
        <v>111</v>
      </c>
      <c r="F162" s="20">
        <v>150</v>
      </c>
    </row>
    <row r="163" spans="1:14" ht="79.5" thickBot="1" x14ac:dyDescent="0.25">
      <c r="A163" s="39" t="s">
        <v>10</v>
      </c>
      <c r="B163" s="249" t="s">
        <v>75</v>
      </c>
      <c r="C163" s="249" t="s">
        <v>75</v>
      </c>
      <c r="D163" s="20">
        <v>1971099980</v>
      </c>
      <c r="E163" s="353">
        <v>119</v>
      </c>
      <c r="F163" s="20">
        <v>45</v>
      </c>
    </row>
    <row r="164" spans="1:14" ht="32.25" thickBot="1" x14ac:dyDescent="0.25">
      <c r="A164" s="39" t="s">
        <v>13</v>
      </c>
      <c r="B164" s="249" t="s">
        <v>75</v>
      </c>
      <c r="C164" s="249" t="s">
        <v>75</v>
      </c>
      <c r="D164" s="20">
        <v>1971099980</v>
      </c>
      <c r="E164" s="353">
        <v>244</v>
      </c>
      <c r="F164" s="20">
        <v>132.364</v>
      </c>
    </row>
    <row r="165" spans="1:14" ht="32.25" thickBot="1" x14ac:dyDescent="0.25">
      <c r="A165" s="39" t="s">
        <v>231</v>
      </c>
      <c r="B165" s="45" t="s">
        <v>75</v>
      </c>
      <c r="C165" s="45" t="s">
        <v>75</v>
      </c>
      <c r="D165" s="164" t="s">
        <v>232</v>
      </c>
      <c r="E165" s="47"/>
      <c r="F165" s="3">
        <v>100</v>
      </c>
    </row>
    <row r="166" spans="1:14" ht="32.25" thickBot="1" x14ac:dyDescent="0.25">
      <c r="A166" s="39" t="s">
        <v>13</v>
      </c>
      <c r="B166" s="45" t="s">
        <v>75</v>
      </c>
      <c r="C166" s="45" t="s">
        <v>75</v>
      </c>
      <c r="D166" s="164" t="s">
        <v>232</v>
      </c>
      <c r="E166" s="164">
        <v>244</v>
      </c>
      <c r="F166" s="3">
        <v>100</v>
      </c>
    </row>
    <row r="167" spans="1:14" ht="32.25" thickBot="1" x14ac:dyDescent="0.25">
      <c r="A167" s="178" t="s">
        <v>28</v>
      </c>
      <c r="B167" s="231" t="s">
        <v>75</v>
      </c>
      <c r="C167" s="231" t="s">
        <v>112</v>
      </c>
      <c r="D167" s="233"/>
      <c r="E167" s="233"/>
      <c r="F167" s="191">
        <f>SUM(F168+F172)</f>
        <v>8885</v>
      </c>
    </row>
    <row r="168" spans="1:14" ht="95.25" thickBot="1" x14ac:dyDescent="0.25">
      <c r="A168" s="178" t="s">
        <v>233</v>
      </c>
      <c r="B168" s="236" t="s">
        <v>75</v>
      </c>
      <c r="C168" s="236" t="s">
        <v>112</v>
      </c>
      <c r="D168" s="240" t="s">
        <v>234</v>
      </c>
      <c r="E168" s="233"/>
      <c r="F168" s="191">
        <f>SUM(F169:F171)</f>
        <v>388</v>
      </c>
    </row>
    <row r="169" spans="1:14" ht="63.75" thickBot="1" x14ac:dyDescent="0.25">
      <c r="A169" s="39" t="s">
        <v>193</v>
      </c>
      <c r="B169" s="45" t="s">
        <v>75</v>
      </c>
      <c r="C169" s="45" t="s">
        <v>112</v>
      </c>
      <c r="D169" s="164" t="s">
        <v>234</v>
      </c>
      <c r="E169" s="164">
        <v>121</v>
      </c>
      <c r="F169" s="3">
        <v>254</v>
      </c>
    </row>
    <row r="170" spans="1:14" ht="79.5" thickBot="1" x14ac:dyDescent="0.25">
      <c r="A170" s="39" t="s">
        <v>10</v>
      </c>
      <c r="B170" s="45" t="s">
        <v>75</v>
      </c>
      <c r="C170" s="45" t="s">
        <v>112</v>
      </c>
      <c r="D170" s="164" t="s">
        <v>234</v>
      </c>
      <c r="E170" s="164">
        <v>129</v>
      </c>
      <c r="F170" s="3">
        <v>77</v>
      </c>
    </row>
    <row r="171" spans="1:14" ht="32.25" thickBot="1" x14ac:dyDescent="0.25">
      <c r="A171" s="39" t="s">
        <v>13</v>
      </c>
      <c r="B171" s="45" t="s">
        <v>75</v>
      </c>
      <c r="C171" s="45" t="s">
        <v>112</v>
      </c>
      <c r="D171" s="353" t="s">
        <v>234</v>
      </c>
      <c r="E171" s="353">
        <v>244</v>
      </c>
      <c r="F171" s="3">
        <v>57</v>
      </c>
    </row>
    <row r="172" spans="1:14" ht="16.5" thickBot="1" x14ac:dyDescent="0.25">
      <c r="A172" s="178" t="s">
        <v>235</v>
      </c>
      <c r="B172" s="244" t="s">
        <v>75</v>
      </c>
      <c r="C172" s="244" t="s">
        <v>112</v>
      </c>
      <c r="D172" s="180" t="s">
        <v>236</v>
      </c>
      <c r="E172" s="233"/>
      <c r="F172" s="191">
        <f>SUM(F174:F178)</f>
        <v>8497</v>
      </c>
      <c r="J172" s="307"/>
      <c r="K172" s="308"/>
      <c r="L172" s="308"/>
      <c r="M172" s="309"/>
      <c r="N172" s="309"/>
    </row>
    <row r="173" spans="1:14" ht="32.25" thickBot="1" x14ac:dyDescent="0.25">
      <c r="A173" s="168" t="s">
        <v>237</v>
      </c>
      <c r="B173" s="45" t="s">
        <v>75</v>
      </c>
      <c r="C173" s="45" t="s">
        <v>112</v>
      </c>
      <c r="D173" s="164" t="s">
        <v>236</v>
      </c>
      <c r="E173" s="47"/>
      <c r="F173" s="3">
        <f>SUM(F174:F178)</f>
        <v>8497</v>
      </c>
    </row>
    <row r="174" spans="1:14" ht="48" thickBot="1" x14ac:dyDescent="0.25">
      <c r="A174" s="39" t="s">
        <v>230</v>
      </c>
      <c r="B174" s="45" t="s">
        <v>75</v>
      </c>
      <c r="C174" s="45" t="s">
        <v>112</v>
      </c>
      <c r="D174" s="164" t="s">
        <v>236</v>
      </c>
      <c r="E174" s="164">
        <v>111</v>
      </c>
      <c r="F174" s="3">
        <v>5900</v>
      </c>
    </row>
    <row r="175" spans="1:14" ht="79.5" thickBot="1" x14ac:dyDescent="0.25">
      <c r="A175" s="39" t="s">
        <v>10</v>
      </c>
      <c r="B175" s="45" t="s">
        <v>75</v>
      </c>
      <c r="C175" s="45" t="s">
        <v>112</v>
      </c>
      <c r="D175" s="164" t="s">
        <v>236</v>
      </c>
      <c r="E175" s="164">
        <v>119</v>
      </c>
      <c r="F175" s="3">
        <v>1782</v>
      </c>
    </row>
    <row r="176" spans="1:14" ht="32.25" thickBot="1" x14ac:dyDescent="0.25">
      <c r="A176" s="39" t="s">
        <v>13</v>
      </c>
      <c r="B176" s="45" t="s">
        <v>75</v>
      </c>
      <c r="C176" s="45" t="s">
        <v>112</v>
      </c>
      <c r="D176" s="164" t="s">
        <v>236</v>
      </c>
      <c r="E176" s="164">
        <v>244</v>
      </c>
      <c r="F176" s="3">
        <v>405</v>
      </c>
    </row>
    <row r="177" spans="1:9" ht="16.5" thickBot="1" x14ac:dyDescent="0.25">
      <c r="A177" s="39" t="s">
        <v>562</v>
      </c>
      <c r="B177" s="45" t="s">
        <v>75</v>
      </c>
      <c r="C177" s="45" t="s">
        <v>112</v>
      </c>
      <c r="D177" s="312" t="s">
        <v>236</v>
      </c>
      <c r="E177" s="312">
        <v>247</v>
      </c>
      <c r="F177" s="3">
        <v>400</v>
      </c>
    </row>
    <row r="178" spans="1:9" ht="32.25" thickBot="1" x14ac:dyDescent="0.25">
      <c r="A178" s="171" t="s">
        <v>48</v>
      </c>
      <c r="B178" s="45" t="s">
        <v>75</v>
      </c>
      <c r="C178" s="45" t="s">
        <v>112</v>
      </c>
      <c r="D178" s="164" t="s">
        <v>236</v>
      </c>
      <c r="E178" s="164">
        <v>850</v>
      </c>
      <c r="F178" s="3">
        <v>10</v>
      </c>
    </row>
    <row r="179" spans="1:9" ht="32.25" thickBot="1" x14ac:dyDescent="0.25">
      <c r="A179" s="178" t="s">
        <v>238</v>
      </c>
      <c r="B179" s="231" t="s">
        <v>172</v>
      </c>
      <c r="C179" s="232"/>
      <c r="D179" s="233"/>
      <c r="E179" s="233"/>
      <c r="F179" s="191">
        <f>SUM(F180+F200)</f>
        <v>38595</v>
      </c>
      <c r="I179" s="309"/>
    </row>
    <row r="180" spans="1:9" ht="16.5" thickBot="1" x14ac:dyDescent="0.25">
      <c r="A180" s="178" t="s">
        <v>61</v>
      </c>
      <c r="B180" s="192" t="s">
        <v>172</v>
      </c>
      <c r="C180" s="192" t="s">
        <v>76</v>
      </c>
      <c r="D180" s="233"/>
      <c r="E180" s="233"/>
      <c r="F180" s="191">
        <f>SUM(F181+F187+F189+F191+F193)</f>
        <v>33774</v>
      </c>
    </row>
    <row r="181" spans="1:9" ht="32.25" thickBot="1" x14ac:dyDescent="0.25">
      <c r="A181" s="178" t="s">
        <v>62</v>
      </c>
      <c r="B181" s="192" t="s">
        <v>172</v>
      </c>
      <c r="C181" s="192" t="s">
        <v>76</v>
      </c>
      <c r="D181" s="191" t="s">
        <v>239</v>
      </c>
      <c r="E181" s="233"/>
      <c r="F181" s="191">
        <f>SUM(F182:F186)</f>
        <v>20214</v>
      </c>
    </row>
    <row r="182" spans="1:9" ht="48" thickBot="1" x14ac:dyDescent="0.25">
      <c r="A182" s="39" t="s">
        <v>230</v>
      </c>
      <c r="B182" s="45" t="s">
        <v>172</v>
      </c>
      <c r="C182" s="45" t="s">
        <v>76</v>
      </c>
      <c r="D182" s="164" t="s">
        <v>239</v>
      </c>
      <c r="E182" s="164">
        <v>111</v>
      </c>
      <c r="F182" s="3">
        <v>14500</v>
      </c>
    </row>
    <row r="183" spans="1:9" ht="79.5" thickBot="1" x14ac:dyDescent="0.25">
      <c r="A183" s="39" t="s">
        <v>10</v>
      </c>
      <c r="B183" s="45" t="s">
        <v>172</v>
      </c>
      <c r="C183" s="45" t="s">
        <v>76</v>
      </c>
      <c r="D183" s="164" t="s">
        <v>239</v>
      </c>
      <c r="E183" s="164">
        <v>119</v>
      </c>
      <c r="F183" s="3">
        <v>4379</v>
      </c>
    </row>
    <row r="184" spans="1:9" ht="32.25" thickBot="1" x14ac:dyDescent="0.25">
      <c r="A184" s="39" t="s">
        <v>13</v>
      </c>
      <c r="B184" s="45" t="s">
        <v>172</v>
      </c>
      <c r="C184" s="45" t="s">
        <v>76</v>
      </c>
      <c r="D184" s="164" t="s">
        <v>239</v>
      </c>
      <c r="E184" s="164">
        <v>244</v>
      </c>
      <c r="F184" s="3">
        <v>853</v>
      </c>
    </row>
    <row r="185" spans="1:9" ht="16.5" thickBot="1" x14ac:dyDescent="0.25">
      <c r="A185" s="39" t="s">
        <v>562</v>
      </c>
      <c r="B185" s="45" t="s">
        <v>172</v>
      </c>
      <c r="C185" s="45" t="s">
        <v>76</v>
      </c>
      <c r="D185" s="339" t="s">
        <v>239</v>
      </c>
      <c r="E185" s="339">
        <v>247</v>
      </c>
      <c r="F185" s="3">
        <v>217</v>
      </c>
    </row>
    <row r="186" spans="1:9" ht="32.25" thickBot="1" x14ac:dyDescent="0.25">
      <c r="A186" s="171" t="s">
        <v>48</v>
      </c>
      <c r="B186" s="45" t="s">
        <v>172</v>
      </c>
      <c r="C186" s="45" t="s">
        <v>76</v>
      </c>
      <c r="D186" s="339" t="s">
        <v>239</v>
      </c>
      <c r="E186" s="164">
        <v>850</v>
      </c>
      <c r="F186" s="3">
        <v>265</v>
      </c>
    </row>
    <row r="187" spans="1:9" ht="48" thickBot="1" x14ac:dyDescent="0.25">
      <c r="A187" s="174" t="s">
        <v>638</v>
      </c>
      <c r="B187" s="236" t="s">
        <v>172</v>
      </c>
      <c r="C187" s="236" t="s">
        <v>76</v>
      </c>
      <c r="D187" s="240" t="s">
        <v>637</v>
      </c>
      <c r="E187" s="240"/>
      <c r="F187" s="180"/>
    </row>
    <row r="188" spans="1:9" ht="32.25" thickBot="1" x14ac:dyDescent="0.25">
      <c r="A188" s="39" t="s">
        <v>13</v>
      </c>
      <c r="B188" s="249" t="s">
        <v>172</v>
      </c>
      <c r="C188" s="249" t="s">
        <v>76</v>
      </c>
      <c r="D188" s="204" t="s">
        <v>637</v>
      </c>
      <c r="E188" s="204">
        <v>244</v>
      </c>
      <c r="F188" s="20"/>
    </row>
    <row r="189" spans="1:9" ht="95.25" thickBot="1" x14ac:dyDescent="0.25">
      <c r="A189" s="178" t="s">
        <v>634</v>
      </c>
      <c r="B189" s="236" t="s">
        <v>172</v>
      </c>
      <c r="C189" s="236" t="s">
        <v>76</v>
      </c>
      <c r="D189" s="240" t="s">
        <v>635</v>
      </c>
      <c r="E189" s="240"/>
      <c r="F189" s="180">
        <v>233</v>
      </c>
    </row>
    <row r="190" spans="1:9" ht="48" thickBot="1" x14ac:dyDescent="0.3">
      <c r="A190" s="371" t="s">
        <v>636</v>
      </c>
      <c r="B190" s="45" t="s">
        <v>172</v>
      </c>
      <c r="C190" s="45" t="s">
        <v>76</v>
      </c>
      <c r="D190" s="353" t="s">
        <v>635</v>
      </c>
      <c r="E190" s="353">
        <v>414</v>
      </c>
      <c r="F190" s="3">
        <v>233</v>
      </c>
    </row>
    <row r="191" spans="1:9" ht="32.25" thickBot="1" x14ac:dyDescent="0.25">
      <c r="A191" s="174" t="s">
        <v>633</v>
      </c>
      <c r="B191" s="236" t="s">
        <v>172</v>
      </c>
      <c r="C191" s="236" t="s">
        <v>76</v>
      </c>
      <c r="D191" s="180" t="s">
        <v>511</v>
      </c>
      <c r="E191" s="240"/>
      <c r="F191" s="189"/>
    </row>
    <row r="192" spans="1:9" ht="32.25" thickBot="1" x14ac:dyDescent="0.25">
      <c r="A192" s="39" t="s">
        <v>13</v>
      </c>
      <c r="B192" s="249" t="s">
        <v>172</v>
      </c>
      <c r="C192" s="249" t="s">
        <v>76</v>
      </c>
      <c r="D192" s="20" t="s">
        <v>511</v>
      </c>
      <c r="E192" s="204">
        <v>244</v>
      </c>
      <c r="F192" s="20"/>
    </row>
    <row r="193" spans="1:6" ht="16.5" thickBot="1" x14ac:dyDescent="0.25">
      <c r="A193" s="178" t="s">
        <v>240</v>
      </c>
      <c r="B193" s="244" t="s">
        <v>172</v>
      </c>
      <c r="C193" s="244" t="s">
        <v>76</v>
      </c>
      <c r="D193" s="191" t="s">
        <v>241</v>
      </c>
      <c r="E193" s="233"/>
      <c r="F193" s="191">
        <f>SUM(F195:F199)</f>
        <v>13327</v>
      </c>
    </row>
    <row r="194" spans="1:6" ht="32.25" thickBot="1" x14ac:dyDescent="0.25">
      <c r="A194" s="168" t="s">
        <v>237</v>
      </c>
      <c r="B194" s="45" t="s">
        <v>172</v>
      </c>
      <c r="C194" s="45" t="s">
        <v>76</v>
      </c>
      <c r="D194" s="164" t="s">
        <v>241</v>
      </c>
      <c r="E194" s="47"/>
      <c r="F194" s="3">
        <f>SUM(F195:F199)</f>
        <v>13327</v>
      </c>
    </row>
    <row r="195" spans="1:6" ht="48" thickBot="1" x14ac:dyDescent="0.25">
      <c r="A195" s="39" t="s">
        <v>230</v>
      </c>
      <c r="B195" s="45" t="s">
        <v>172</v>
      </c>
      <c r="C195" s="45" t="s">
        <v>76</v>
      </c>
      <c r="D195" s="164" t="s">
        <v>241</v>
      </c>
      <c r="E195" s="164">
        <v>111</v>
      </c>
      <c r="F195" s="3">
        <v>9650</v>
      </c>
    </row>
    <row r="196" spans="1:6" ht="79.5" thickBot="1" x14ac:dyDescent="0.25">
      <c r="A196" s="39" t="s">
        <v>10</v>
      </c>
      <c r="B196" s="45" t="s">
        <v>172</v>
      </c>
      <c r="C196" s="45" t="s">
        <v>76</v>
      </c>
      <c r="D196" s="164" t="s">
        <v>241</v>
      </c>
      <c r="E196" s="164">
        <v>119</v>
      </c>
      <c r="F196" s="3">
        <v>2914</v>
      </c>
    </row>
    <row r="197" spans="1:6" ht="32.25" thickBot="1" x14ac:dyDescent="0.25">
      <c r="A197" s="39" t="s">
        <v>13</v>
      </c>
      <c r="B197" s="45" t="s">
        <v>172</v>
      </c>
      <c r="C197" s="45" t="s">
        <v>76</v>
      </c>
      <c r="D197" s="164" t="s">
        <v>241</v>
      </c>
      <c r="E197" s="164">
        <v>244</v>
      </c>
      <c r="F197" s="3">
        <v>510</v>
      </c>
    </row>
    <row r="198" spans="1:6" ht="16.5" thickBot="1" x14ac:dyDescent="0.25">
      <c r="A198" s="39" t="s">
        <v>562</v>
      </c>
      <c r="B198" s="45" t="s">
        <v>172</v>
      </c>
      <c r="C198" s="45" t="s">
        <v>76</v>
      </c>
      <c r="D198" s="312" t="s">
        <v>241</v>
      </c>
      <c r="E198" s="312">
        <v>247</v>
      </c>
      <c r="F198" s="3">
        <v>236</v>
      </c>
    </row>
    <row r="199" spans="1:6" ht="32.25" thickBot="1" x14ac:dyDescent="0.25">
      <c r="A199" s="171" t="s">
        <v>48</v>
      </c>
      <c r="B199" s="45" t="s">
        <v>172</v>
      </c>
      <c r="C199" s="45" t="s">
        <v>76</v>
      </c>
      <c r="D199" s="164" t="s">
        <v>241</v>
      </c>
      <c r="E199" s="164">
        <v>850</v>
      </c>
      <c r="F199" s="3">
        <v>17</v>
      </c>
    </row>
    <row r="200" spans="1:6" ht="32.25" thickBot="1" x14ac:dyDescent="0.25">
      <c r="A200" s="178" t="s">
        <v>242</v>
      </c>
      <c r="B200" s="192" t="s">
        <v>172</v>
      </c>
      <c r="C200" s="192" t="s">
        <v>73</v>
      </c>
      <c r="D200" s="233"/>
      <c r="E200" s="233"/>
      <c r="F200" s="191">
        <f>SUM(F203:F207)</f>
        <v>4821</v>
      </c>
    </row>
    <row r="201" spans="1:6" ht="16.5" thickBot="1" x14ac:dyDescent="0.25">
      <c r="A201" s="172" t="s">
        <v>243</v>
      </c>
      <c r="B201" s="54" t="s">
        <v>172</v>
      </c>
      <c r="C201" s="54" t="s">
        <v>73</v>
      </c>
      <c r="D201" s="4" t="s">
        <v>244</v>
      </c>
      <c r="E201" s="47"/>
      <c r="F201" s="4">
        <f>SUM(F203:F207)</f>
        <v>4821</v>
      </c>
    </row>
    <row r="202" spans="1:6" ht="16.5" thickBot="1" x14ac:dyDescent="0.25">
      <c r="A202" s="172" t="s">
        <v>245</v>
      </c>
      <c r="B202" s="45" t="s">
        <v>172</v>
      </c>
      <c r="C202" s="45" t="s">
        <v>73</v>
      </c>
      <c r="D202" s="164" t="s">
        <v>244</v>
      </c>
      <c r="E202" s="47"/>
      <c r="F202" s="3">
        <f>SUM(F203:F207)</f>
        <v>4821</v>
      </c>
    </row>
    <row r="203" spans="1:6" ht="48" thickBot="1" x14ac:dyDescent="0.25">
      <c r="A203" s="39" t="s">
        <v>230</v>
      </c>
      <c r="B203" s="45" t="s">
        <v>172</v>
      </c>
      <c r="C203" s="45" t="s">
        <v>73</v>
      </c>
      <c r="D203" s="164" t="s">
        <v>244</v>
      </c>
      <c r="E203" s="164">
        <v>111</v>
      </c>
      <c r="F203" s="3">
        <v>3505</v>
      </c>
    </row>
    <row r="204" spans="1:6" ht="16.5" thickBot="1" x14ac:dyDescent="0.25">
      <c r="A204" s="39" t="s">
        <v>369</v>
      </c>
      <c r="B204" s="45" t="s">
        <v>172</v>
      </c>
      <c r="C204" s="45" t="s">
        <v>73</v>
      </c>
      <c r="D204" s="164" t="s">
        <v>244</v>
      </c>
      <c r="E204" s="164">
        <v>112</v>
      </c>
      <c r="F204" s="3">
        <v>29</v>
      </c>
    </row>
    <row r="205" spans="1:6" ht="79.5" thickBot="1" x14ac:dyDescent="0.25">
      <c r="A205" s="39" t="s">
        <v>10</v>
      </c>
      <c r="B205" s="45" t="s">
        <v>172</v>
      </c>
      <c r="C205" s="45" t="s">
        <v>73</v>
      </c>
      <c r="D205" s="164" t="s">
        <v>244</v>
      </c>
      <c r="E205" s="164">
        <v>119</v>
      </c>
      <c r="F205" s="3">
        <v>1059</v>
      </c>
    </row>
    <row r="206" spans="1:6" ht="32.25" thickBot="1" x14ac:dyDescent="0.25">
      <c r="A206" s="39" t="s">
        <v>13</v>
      </c>
      <c r="B206" s="45" t="s">
        <v>172</v>
      </c>
      <c r="C206" s="45" t="s">
        <v>73</v>
      </c>
      <c r="D206" s="164" t="s">
        <v>244</v>
      </c>
      <c r="E206" s="164">
        <v>244</v>
      </c>
      <c r="F206" s="3">
        <v>223</v>
      </c>
    </row>
    <row r="207" spans="1:6" ht="32.25" thickBot="1" x14ac:dyDescent="0.25">
      <c r="A207" s="171" t="s">
        <v>48</v>
      </c>
      <c r="B207" s="45" t="s">
        <v>172</v>
      </c>
      <c r="C207" s="45" t="s">
        <v>73</v>
      </c>
      <c r="D207" s="164" t="s">
        <v>244</v>
      </c>
      <c r="E207" s="164">
        <v>850</v>
      </c>
      <c r="F207" s="3">
        <v>5</v>
      </c>
    </row>
    <row r="208" spans="1:6" ht="16.5" thickBot="1" x14ac:dyDescent="0.25">
      <c r="A208" s="178" t="s">
        <v>31</v>
      </c>
      <c r="B208" s="231">
        <v>10</v>
      </c>
      <c r="C208" s="232"/>
      <c r="D208" s="233"/>
      <c r="E208" s="233"/>
      <c r="F208" s="191">
        <f>SUM(F209+F212)</f>
        <v>9665.9</v>
      </c>
    </row>
    <row r="209" spans="1:6" ht="16.5" thickBot="1" x14ac:dyDescent="0.25">
      <c r="A209" s="178" t="s">
        <v>32</v>
      </c>
      <c r="B209" s="236">
        <v>10</v>
      </c>
      <c r="C209" s="236" t="s">
        <v>76</v>
      </c>
      <c r="D209" s="233"/>
      <c r="E209" s="233"/>
      <c r="F209" s="180">
        <v>600</v>
      </c>
    </row>
    <row r="210" spans="1:6" ht="48" thickBot="1" x14ac:dyDescent="0.25">
      <c r="A210" s="168" t="s">
        <v>246</v>
      </c>
      <c r="B210" s="45">
        <v>10</v>
      </c>
      <c r="C210" s="45" t="s">
        <v>76</v>
      </c>
      <c r="D210" s="164" t="s">
        <v>247</v>
      </c>
      <c r="E210" s="47"/>
      <c r="F210" s="3">
        <v>600</v>
      </c>
    </row>
    <row r="211" spans="1:6" ht="32.25" thickBot="1" x14ac:dyDescent="0.25">
      <c r="A211" s="168" t="s">
        <v>34</v>
      </c>
      <c r="B211" s="45">
        <v>10</v>
      </c>
      <c r="C211" s="45" t="s">
        <v>76</v>
      </c>
      <c r="D211" s="164" t="s">
        <v>247</v>
      </c>
      <c r="E211" s="164">
        <v>312</v>
      </c>
      <c r="F211" s="3">
        <v>600</v>
      </c>
    </row>
    <row r="212" spans="1:6" ht="16.5" thickBot="1" x14ac:dyDescent="0.25">
      <c r="A212" s="178" t="s">
        <v>35</v>
      </c>
      <c r="B212" s="231">
        <v>10</v>
      </c>
      <c r="C212" s="231" t="s">
        <v>73</v>
      </c>
      <c r="D212" s="233"/>
      <c r="E212" s="233"/>
      <c r="F212" s="177">
        <f>SUM(F213+F215+F217+F220)</f>
        <v>9065.9</v>
      </c>
    </row>
    <row r="213" spans="1:6" ht="63.75" thickBot="1" x14ac:dyDescent="0.25">
      <c r="A213" s="259" t="s">
        <v>263</v>
      </c>
      <c r="B213" s="236">
        <v>10</v>
      </c>
      <c r="C213" s="236" t="s">
        <v>73</v>
      </c>
      <c r="D213" s="233"/>
      <c r="E213" s="233"/>
      <c r="F213" s="180">
        <v>3732</v>
      </c>
    </row>
    <row r="214" spans="1:6" ht="32.25" thickBot="1" x14ac:dyDescent="0.25">
      <c r="A214" s="168" t="s">
        <v>34</v>
      </c>
      <c r="B214" s="45">
        <v>10</v>
      </c>
      <c r="C214" s="45" t="s">
        <v>73</v>
      </c>
      <c r="D214" s="3" t="s">
        <v>616</v>
      </c>
      <c r="E214" s="164">
        <v>313</v>
      </c>
      <c r="F214" s="3">
        <v>3732</v>
      </c>
    </row>
    <row r="215" spans="1:6" ht="79.5" thickBot="1" x14ac:dyDescent="0.25">
      <c r="A215" s="259" t="s">
        <v>629</v>
      </c>
      <c r="B215" s="244">
        <v>10</v>
      </c>
      <c r="C215" s="244" t="s">
        <v>73</v>
      </c>
      <c r="D215" s="189" t="s">
        <v>630</v>
      </c>
      <c r="E215" s="200"/>
      <c r="F215" s="189">
        <v>100</v>
      </c>
    </row>
    <row r="216" spans="1:6" ht="32.25" thickBot="1" x14ac:dyDescent="0.25">
      <c r="A216" s="355" t="s">
        <v>34</v>
      </c>
      <c r="B216" s="249">
        <v>10</v>
      </c>
      <c r="C216" s="249" t="s">
        <v>73</v>
      </c>
      <c r="D216" s="20" t="s">
        <v>630</v>
      </c>
      <c r="E216" s="353">
        <v>313</v>
      </c>
      <c r="F216" s="3">
        <v>100</v>
      </c>
    </row>
    <row r="217" spans="1:6" ht="111" thickBot="1" x14ac:dyDescent="0.25">
      <c r="A217" s="178" t="s">
        <v>37</v>
      </c>
      <c r="B217" s="236">
        <v>10</v>
      </c>
      <c r="C217" s="236" t="s">
        <v>73</v>
      </c>
      <c r="D217" s="240" t="s">
        <v>632</v>
      </c>
      <c r="E217" s="233"/>
      <c r="F217" s="177">
        <f>SUM(F218:F219)</f>
        <v>2848.8</v>
      </c>
    </row>
    <row r="218" spans="1:6" ht="32.25" thickBot="1" x14ac:dyDescent="0.25">
      <c r="A218" s="355" t="s">
        <v>34</v>
      </c>
      <c r="B218" s="45">
        <v>10</v>
      </c>
      <c r="C218" s="45" t="s">
        <v>73</v>
      </c>
      <c r="D218" s="353" t="s">
        <v>360</v>
      </c>
      <c r="E218" s="353">
        <v>412</v>
      </c>
      <c r="F218" s="177">
        <v>2706.36</v>
      </c>
    </row>
    <row r="219" spans="1:6" ht="32.25" thickBot="1" x14ac:dyDescent="0.25">
      <c r="A219" s="168" t="s">
        <v>34</v>
      </c>
      <c r="B219" s="45">
        <v>10</v>
      </c>
      <c r="C219" s="45" t="s">
        <v>73</v>
      </c>
      <c r="D219" s="164" t="s">
        <v>631</v>
      </c>
      <c r="E219" s="164">
        <v>412</v>
      </c>
      <c r="F219" s="85">
        <v>142.44</v>
      </c>
    </row>
    <row r="220" spans="1:6" ht="142.5" thickBot="1" x14ac:dyDescent="0.25">
      <c r="A220" s="178" t="s">
        <v>248</v>
      </c>
      <c r="B220" s="236">
        <v>10</v>
      </c>
      <c r="C220" s="236" t="s">
        <v>73</v>
      </c>
      <c r="D220" s="240" t="s">
        <v>669</v>
      </c>
      <c r="E220" s="233"/>
      <c r="F220" s="180">
        <v>2385.1</v>
      </c>
    </row>
    <row r="221" spans="1:6" ht="32.25" thickBot="1" x14ac:dyDescent="0.25">
      <c r="A221" s="39" t="s">
        <v>34</v>
      </c>
      <c r="B221" s="45">
        <v>10</v>
      </c>
      <c r="C221" s="45" t="s">
        <v>73</v>
      </c>
      <c r="D221" s="164" t="s">
        <v>669</v>
      </c>
      <c r="E221" s="164">
        <v>313</v>
      </c>
      <c r="F221" s="3">
        <v>2385.1</v>
      </c>
    </row>
    <row r="222" spans="1:6" ht="32.25" thickBot="1" x14ac:dyDescent="0.25">
      <c r="A222" s="178" t="s">
        <v>38</v>
      </c>
      <c r="B222" s="231">
        <v>11</v>
      </c>
      <c r="C222" s="190"/>
      <c r="D222" s="189"/>
      <c r="E222" s="189"/>
      <c r="F222" s="191">
        <f>SUM(F223+F230)</f>
        <v>23740</v>
      </c>
    </row>
    <row r="223" spans="1:6" ht="16.5" thickBot="1" x14ac:dyDescent="0.25">
      <c r="A223" s="178" t="s">
        <v>644</v>
      </c>
      <c r="B223" s="231" t="s">
        <v>427</v>
      </c>
      <c r="C223" s="175" t="s">
        <v>111</v>
      </c>
      <c r="D223" s="189"/>
      <c r="E223" s="189"/>
      <c r="F223" s="191">
        <f>SUM(F225:F229)</f>
        <v>23740</v>
      </c>
    </row>
    <row r="224" spans="1:6" ht="32.25" thickBot="1" x14ac:dyDescent="0.25">
      <c r="A224" s="363" t="s">
        <v>229</v>
      </c>
      <c r="B224" s="295" t="s">
        <v>427</v>
      </c>
      <c r="C224" s="19" t="s">
        <v>111</v>
      </c>
      <c r="D224" s="360" t="s">
        <v>228</v>
      </c>
      <c r="E224" s="20"/>
      <c r="F224" s="32">
        <f>SUM(F225:F229)</f>
        <v>23740</v>
      </c>
    </row>
    <row r="225" spans="1:6" ht="48" thickBot="1" x14ac:dyDescent="0.25">
      <c r="A225" s="39" t="s">
        <v>230</v>
      </c>
      <c r="B225" s="295" t="s">
        <v>427</v>
      </c>
      <c r="C225" s="19" t="s">
        <v>111</v>
      </c>
      <c r="D225" s="360" t="s">
        <v>228</v>
      </c>
      <c r="E225" s="20">
        <v>111</v>
      </c>
      <c r="F225" s="32">
        <v>16900</v>
      </c>
    </row>
    <row r="226" spans="1:6" ht="79.5" thickBot="1" x14ac:dyDescent="0.25">
      <c r="A226" s="39" t="s">
        <v>10</v>
      </c>
      <c r="B226" s="295" t="s">
        <v>427</v>
      </c>
      <c r="C226" s="19" t="s">
        <v>111</v>
      </c>
      <c r="D226" s="360" t="s">
        <v>228</v>
      </c>
      <c r="E226" s="20">
        <v>119</v>
      </c>
      <c r="F226" s="32">
        <v>5104</v>
      </c>
    </row>
    <row r="227" spans="1:6" ht="32.25" thickBot="1" x14ac:dyDescent="0.25">
      <c r="A227" s="39" t="s">
        <v>13</v>
      </c>
      <c r="B227" s="295" t="s">
        <v>427</v>
      </c>
      <c r="C227" s="19" t="s">
        <v>111</v>
      </c>
      <c r="D227" s="360" t="s">
        <v>228</v>
      </c>
      <c r="E227" s="20">
        <v>244</v>
      </c>
      <c r="F227" s="32">
        <v>272</v>
      </c>
    </row>
    <row r="228" spans="1:6" ht="16.5" thickBot="1" x14ac:dyDescent="0.25">
      <c r="A228" s="39" t="s">
        <v>562</v>
      </c>
      <c r="B228" s="295" t="s">
        <v>427</v>
      </c>
      <c r="C228" s="19" t="s">
        <v>111</v>
      </c>
      <c r="D228" s="360" t="s">
        <v>228</v>
      </c>
      <c r="E228" s="20">
        <v>247</v>
      </c>
      <c r="F228" s="32">
        <v>665</v>
      </c>
    </row>
    <row r="229" spans="1:6" ht="31.5" customHeight="1" thickBot="1" x14ac:dyDescent="0.25">
      <c r="A229" s="42" t="s">
        <v>48</v>
      </c>
      <c r="B229" s="295" t="s">
        <v>427</v>
      </c>
      <c r="C229" s="19" t="s">
        <v>111</v>
      </c>
      <c r="D229" s="360" t="s">
        <v>228</v>
      </c>
      <c r="E229" s="20">
        <v>850</v>
      </c>
      <c r="F229" s="32">
        <v>799</v>
      </c>
    </row>
    <row r="230" spans="1:6" ht="16.5" hidden="1" thickBot="1" x14ac:dyDescent="0.25">
      <c r="A230" s="172" t="s">
        <v>39</v>
      </c>
      <c r="B230" s="45">
        <v>11</v>
      </c>
      <c r="C230" s="45" t="s">
        <v>74</v>
      </c>
      <c r="D230" s="47"/>
      <c r="E230" s="47"/>
      <c r="F230" s="37"/>
    </row>
    <row r="231" spans="1:6" ht="32.25" hidden="1" thickBot="1" x14ac:dyDescent="0.25">
      <c r="A231" s="171" t="s">
        <v>40</v>
      </c>
      <c r="B231" s="45">
        <v>11</v>
      </c>
      <c r="C231" s="45" t="s">
        <v>74</v>
      </c>
      <c r="D231" s="164" t="s">
        <v>249</v>
      </c>
      <c r="E231" s="47"/>
      <c r="F231" s="37"/>
    </row>
    <row r="232" spans="1:6" ht="32.25" hidden="1" thickBot="1" x14ac:dyDescent="0.25">
      <c r="A232" s="39" t="s">
        <v>13</v>
      </c>
      <c r="B232" s="45">
        <v>11</v>
      </c>
      <c r="C232" s="45" t="s">
        <v>74</v>
      </c>
      <c r="D232" s="164" t="s">
        <v>249</v>
      </c>
      <c r="E232" s="164">
        <v>244</v>
      </c>
      <c r="F232" s="37"/>
    </row>
    <row r="233" spans="1:6" ht="32.25" thickBot="1" x14ac:dyDescent="0.25">
      <c r="A233" s="178" t="s">
        <v>41</v>
      </c>
      <c r="B233" s="231">
        <v>12</v>
      </c>
      <c r="C233" s="232"/>
      <c r="D233" s="233"/>
      <c r="E233" s="233"/>
      <c r="F233" s="191">
        <v>3742</v>
      </c>
    </row>
    <row r="234" spans="1:6" ht="32.25" thickBot="1" x14ac:dyDescent="0.25">
      <c r="A234" s="172" t="s">
        <v>42</v>
      </c>
      <c r="B234" s="45">
        <v>12</v>
      </c>
      <c r="C234" s="45" t="s">
        <v>117</v>
      </c>
      <c r="D234" s="164" t="s">
        <v>250</v>
      </c>
      <c r="E234" s="47"/>
      <c r="F234" s="3">
        <v>3742</v>
      </c>
    </row>
    <row r="235" spans="1:6" x14ac:dyDescent="0.2">
      <c r="A235" s="483" t="s">
        <v>251</v>
      </c>
      <c r="B235" s="485">
        <v>12</v>
      </c>
      <c r="C235" s="485" t="s">
        <v>117</v>
      </c>
      <c r="D235" s="483" t="s">
        <v>250</v>
      </c>
      <c r="E235" s="483">
        <v>611</v>
      </c>
      <c r="F235" s="481">
        <v>3742</v>
      </c>
    </row>
    <row r="236" spans="1:6" ht="22.5" customHeight="1" thickBot="1" x14ac:dyDescent="0.25">
      <c r="A236" s="484"/>
      <c r="B236" s="486"/>
      <c r="C236" s="486"/>
      <c r="D236" s="484"/>
      <c r="E236" s="484"/>
      <c r="F236" s="482"/>
    </row>
    <row r="237" spans="1:6" ht="48" thickBot="1" x14ac:dyDescent="0.25">
      <c r="A237" s="178" t="s">
        <v>44</v>
      </c>
      <c r="B237" s="231">
        <v>13</v>
      </c>
      <c r="C237" s="192" t="s">
        <v>76</v>
      </c>
      <c r="D237" s="233"/>
      <c r="E237" s="233"/>
      <c r="F237" s="191">
        <v>47</v>
      </c>
    </row>
    <row r="238" spans="1:6" ht="48" thickBot="1" x14ac:dyDescent="0.25">
      <c r="A238" s="39" t="s">
        <v>252</v>
      </c>
      <c r="B238" s="45">
        <v>13</v>
      </c>
      <c r="C238" s="45" t="s">
        <v>76</v>
      </c>
      <c r="D238" s="47"/>
      <c r="E238" s="47"/>
      <c r="F238" s="37">
        <v>47</v>
      </c>
    </row>
    <row r="239" spans="1:6" ht="48" thickBot="1" x14ac:dyDescent="0.25">
      <c r="A239" s="39" t="s">
        <v>253</v>
      </c>
      <c r="B239" s="45">
        <v>13</v>
      </c>
      <c r="C239" s="45" t="s">
        <v>76</v>
      </c>
      <c r="D239" s="164" t="s">
        <v>254</v>
      </c>
      <c r="E239" s="47"/>
      <c r="F239" s="37">
        <v>47</v>
      </c>
    </row>
    <row r="240" spans="1:6" ht="32.25" thickBot="1" x14ac:dyDescent="0.25">
      <c r="A240" s="39" t="s">
        <v>46</v>
      </c>
      <c r="B240" s="45">
        <v>13</v>
      </c>
      <c r="C240" s="45" t="s">
        <v>76</v>
      </c>
      <c r="D240" s="164" t="s">
        <v>255</v>
      </c>
      <c r="E240" s="47"/>
      <c r="F240" s="37">
        <v>47</v>
      </c>
    </row>
    <row r="241" spans="1:9" ht="32.25" thickBot="1" x14ac:dyDescent="0.25">
      <c r="A241" s="39" t="s">
        <v>256</v>
      </c>
      <c r="B241" s="45">
        <v>13</v>
      </c>
      <c r="C241" s="45" t="s">
        <v>76</v>
      </c>
      <c r="D241" s="164" t="s">
        <v>255</v>
      </c>
      <c r="E241" s="164">
        <v>730</v>
      </c>
      <c r="F241" s="37">
        <v>47</v>
      </c>
    </row>
    <row r="242" spans="1:9" ht="16.5" thickBot="1" x14ac:dyDescent="0.25">
      <c r="A242" s="260" t="s">
        <v>67</v>
      </c>
      <c r="B242" s="261"/>
      <c r="C242" s="261"/>
      <c r="D242" s="262"/>
      <c r="E242" s="262"/>
      <c r="F242" s="264">
        <f>SUM(F15+F75+F79+F86+F100+F106+F179+F208+F222+F233+F237)</f>
        <v>810046.50100000005</v>
      </c>
    </row>
    <row r="243" spans="1:9" ht="16.5" thickBot="1" x14ac:dyDescent="0.25">
      <c r="A243" s="178" t="s">
        <v>68</v>
      </c>
      <c r="B243" s="236">
        <v>14</v>
      </c>
      <c r="C243" s="236" t="s">
        <v>76</v>
      </c>
      <c r="D243" s="240" t="s">
        <v>462</v>
      </c>
      <c r="E243" s="180">
        <v>511</v>
      </c>
      <c r="F243" s="180">
        <v>49646</v>
      </c>
    </row>
    <row r="244" spans="1:9" ht="16.5" thickBot="1" x14ac:dyDescent="0.25">
      <c r="A244" s="260" t="s">
        <v>70</v>
      </c>
      <c r="B244" s="261"/>
      <c r="C244" s="261"/>
      <c r="D244" s="262"/>
      <c r="E244" s="262"/>
      <c r="F244" s="264">
        <f>SUM(F242:F243)</f>
        <v>859692.50100000005</v>
      </c>
      <c r="H244" s="137"/>
      <c r="I244" s="268"/>
    </row>
  </sheetData>
  <mergeCells count="24">
    <mergeCell ref="F235:F236"/>
    <mergeCell ref="A235:A236"/>
    <mergeCell ref="B235:B236"/>
    <mergeCell ref="C235:C236"/>
    <mergeCell ref="D235:D236"/>
    <mergeCell ref="E235:E236"/>
    <mergeCell ref="A11:F11"/>
    <mergeCell ref="B12:B13"/>
    <mergeCell ref="C12:C13"/>
    <mergeCell ref="D12:D13"/>
    <mergeCell ref="E12:E13"/>
    <mergeCell ref="F12:F13"/>
    <mergeCell ref="B36:B37"/>
    <mergeCell ref="C36:C37"/>
    <mergeCell ref="D36:D37"/>
    <mergeCell ref="E36:E37"/>
    <mergeCell ref="F36:F37"/>
    <mergeCell ref="A2:F2"/>
    <mergeCell ref="A7:F7"/>
    <mergeCell ref="A8:F8"/>
    <mergeCell ref="A9:F9"/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пр№1</vt:lpstr>
      <vt:lpstr>пр№2</vt:lpstr>
      <vt:lpstr>пр№3</vt:lpstr>
      <vt:lpstr>пр№4</vt:lpstr>
      <vt:lpstr>пр№5</vt:lpstr>
      <vt:lpstr>пр№6</vt:lpstr>
      <vt:lpstr>пр№7</vt:lpstr>
      <vt:lpstr>Пр№8</vt:lpstr>
      <vt:lpstr>пр№9</vt:lpstr>
      <vt:lpstr>пр№10</vt:lpstr>
      <vt:lpstr>пр№11</vt:lpstr>
      <vt:lpstr>ПР№12</vt:lpstr>
      <vt:lpstr>ПР№13</vt:lpstr>
      <vt:lpstr>ПР№14</vt:lpstr>
      <vt:lpstr>ПР№16</vt:lpstr>
      <vt:lpstr>ПР№17</vt:lpstr>
      <vt:lpstr>ПР№18</vt:lpstr>
      <vt:lpstr>ПР№19</vt:lpstr>
      <vt:lpstr>ПР№20</vt:lpstr>
      <vt:lpstr>ПР№21</vt:lpstr>
      <vt:lpstr>ПР№22</vt:lpstr>
      <vt:lpstr>ПР№23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2023-01-30T06:41:29Z</cp:lastPrinted>
  <dcterms:created xsi:type="dcterms:W3CDTF">2016-12-16T07:53:17Z</dcterms:created>
  <dcterms:modified xsi:type="dcterms:W3CDTF">2023-11-08T05:40:53Z</dcterms:modified>
</cp:coreProperties>
</file>