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15" windowWidth="19320" windowHeight="8445" activeTab="5"/>
  </bookViews>
  <sheets>
    <sheet name="пр№1" sheetId="5" r:id="rId1"/>
    <sheet name="Пр№2" sheetId="1" r:id="rId2"/>
    <sheet name="пр№3" sheetId="4" r:id="rId3"/>
    <sheet name="Пр№4" sheetId="13" r:id="rId4"/>
    <sheet name="пр№5" sheetId="14" r:id="rId5"/>
    <sheet name="Пр№6" sheetId="20" r:id="rId6"/>
  </sheets>
  <calcPr calcId="144525"/>
</workbook>
</file>

<file path=xl/calcChain.xml><?xml version="1.0" encoding="utf-8"?>
<calcChain xmlns="http://schemas.openxmlformats.org/spreadsheetml/2006/main">
  <c r="H73" i="1" l="1"/>
  <c r="H66" i="1"/>
  <c r="H65" i="1" s="1"/>
  <c r="F98" i="4"/>
  <c r="F92" i="4"/>
  <c r="F190" i="4" l="1"/>
  <c r="H97" i="1"/>
  <c r="H772" i="1" l="1"/>
  <c r="H779" i="1"/>
  <c r="H43" i="1" l="1"/>
  <c r="F57" i="4"/>
  <c r="F200" i="4" l="1"/>
  <c r="F127" i="4"/>
  <c r="F119" i="4" s="1"/>
  <c r="H765" i="1"/>
  <c r="H732" i="1" l="1"/>
  <c r="H718" i="1"/>
  <c r="H706" i="1"/>
  <c r="H694" i="1"/>
  <c r="H682" i="1"/>
  <c r="H668" i="1"/>
  <c r="H654" i="1"/>
  <c r="H642" i="1"/>
  <c r="H630" i="1"/>
  <c r="H618" i="1"/>
  <c r="H604" i="1"/>
  <c r="H592" i="1"/>
  <c r="H578" i="1"/>
  <c r="H564" i="1" l="1"/>
  <c r="H552" i="1"/>
  <c r="H540" i="1"/>
  <c r="H528" i="1"/>
  <c r="H514" i="1"/>
  <c r="H490" i="1"/>
  <c r="H105" i="1" l="1"/>
  <c r="H61" i="1"/>
  <c r="D11" i="14" l="1"/>
  <c r="F186" i="4"/>
  <c r="F180" i="4"/>
  <c r="F179" i="4"/>
  <c r="F178" i="4"/>
  <c r="F173" i="4"/>
  <c r="F165" i="4"/>
  <c r="F154" i="4"/>
  <c r="F150" i="4"/>
  <c r="F149" i="4" s="1"/>
  <c r="F139" i="4"/>
  <c r="F123" i="4"/>
  <c r="F114" i="4"/>
  <c r="F110" i="4"/>
  <c r="F85" i="4"/>
  <c r="F87" i="4"/>
  <c r="F76" i="4"/>
  <c r="F75" i="4" s="1"/>
  <c r="F48" i="4"/>
  <c r="F42" i="4"/>
  <c r="F33" i="4"/>
  <c r="F30" i="4"/>
  <c r="F20" i="4"/>
  <c r="F164" i="4" l="1"/>
  <c r="F159" i="4" s="1"/>
  <c r="F107" i="4"/>
  <c r="F106" i="4" s="1"/>
  <c r="F29" i="4"/>
  <c r="F19" i="4" s="1"/>
  <c r="F41" i="4"/>
  <c r="F12" i="4" l="1"/>
  <c r="F215" i="4" s="1"/>
  <c r="F218" i="4" s="1"/>
  <c r="H455" i="1" l="1"/>
  <c r="H449" i="1"/>
  <c r="H398" i="1"/>
  <c r="H364" i="1"/>
  <c r="H448" i="1" l="1"/>
  <c r="H447" i="1" s="1"/>
  <c r="H786" i="1" l="1"/>
  <c r="H766" i="1"/>
  <c r="H760" i="1"/>
  <c r="H755" i="1"/>
  <c r="H750" i="1"/>
  <c r="H744" i="1"/>
  <c r="H737" i="1"/>
  <c r="H731" i="1" s="1"/>
  <c r="H723" i="1"/>
  <c r="H717" i="1" s="1"/>
  <c r="H711" i="1"/>
  <c r="H699" i="1"/>
  <c r="H687" i="1"/>
  <c r="H673" i="1"/>
  <c r="H667" i="1" s="1"/>
  <c r="H659" i="1"/>
  <c r="H653" i="1" s="1"/>
  <c r="H647" i="1"/>
  <c r="H635" i="1"/>
  <c r="H623" i="1"/>
  <c r="H609" i="1"/>
  <c r="H597" i="1"/>
  <c r="H583" i="1"/>
  <c r="H577" i="1" s="1"/>
  <c r="H569" i="1"/>
  <c r="H563" i="1" s="1"/>
  <c r="H557" i="1"/>
  <c r="H545" i="1"/>
  <c r="H533" i="1"/>
  <c r="H527" i="1" s="1"/>
  <c r="H519" i="1"/>
  <c r="H513" i="1" s="1"/>
  <c r="H507" i="1"/>
  <c r="H502" i="1"/>
  <c r="H495" i="1"/>
  <c r="H483" i="1"/>
  <c r="H478" i="1"/>
  <c r="H471" i="1"/>
  <c r="H466" i="1"/>
  <c r="H438" i="1"/>
  <c r="H432" i="1"/>
  <c r="H421" i="1"/>
  <c r="H415" i="1"/>
  <c r="H404" i="1"/>
  <c r="H397" i="1" s="1"/>
  <c r="H396" i="1" s="1"/>
  <c r="H387" i="1"/>
  <c r="H381" i="1"/>
  <c r="H370" i="1"/>
  <c r="H363" i="1" s="1"/>
  <c r="H362" i="1" s="1"/>
  <c r="H353" i="1"/>
  <c r="H347" i="1"/>
  <c r="H336" i="1"/>
  <c r="H330" i="1"/>
  <c r="H319" i="1"/>
  <c r="H313" i="1"/>
  <c r="H302" i="1"/>
  <c r="H296" i="1"/>
  <c r="H285" i="1"/>
  <c r="H279" i="1"/>
  <c r="H268" i="1"/>
  <c r="H262" i="1"/>
  <c r="H251" i="1"/>
  <c r="H245" i="1"/>
  <c r="H234" i="1"/>
  <c r="H229" i="1"/>
  <c r="H218" i="1"/>
  <c r="H212" i="1"/>
  <c r="H198" i="1"/>
  <c r="H192" i="1"/>
  <c r="H181" i="1"/>
  <c r="H175" i="1"/>
  <c r="H164" i="1"/>
  <c r="H158" i="1"/>
  <c r="H147" i="1"/>
  <c r="H141" i="1"/>
  <c r="H132" i="1"/>
  <c r="H131" i="1" s="1"/>
  <c r="H124" i="1"/>
  <c r="H123" i="1" s="1"/>
  <c r="H117" i="1"/>
  <c r="H93" i="1"/>
  <c r="H86" i="1"/>
  <c r="H85" i="1" s="1"/>
  <c r="H81" i="1" s="1"/>
  <c r="H37" i="1"/>
  <c r="H36" i="1" s="1"/>
  <c r="H29" i="1"/>
  <c r="H26" i="1"/>
  <c r="H18" i="1"/>
  <c r="H14" i="1"/>
  <c r="H13" i="1" s="1"/>
  <c r="H174" i="1" l="1"/>
  <c r="H173" i="1" s="1"/>
  <c r="H157" i="1"/>
  <c r="H156" i="1" s="1"/>
  <c r="H191" i="1"/>
  <c r="H190" i="1" s="1"/>
  <c r="H211" i="1"/>
  <c r="H210" i="1" s="1"/>
  <c r="H465" i="1"/>
  <c r="H477" i="1"/>
  <c r="H489" i="1"/>
  <c r="H539" i="1"/>
  <c r="H140" i="1"/>
  <c r="H139" i="1" s="1"/>
  <c r="H693" i="1"/>
  <c r="H771" i="1"/>
  <c r="H551" i="1"/>
  <c r="H501" i="1"/>
  <c r="H228" i="1"/>
  <c r="H227" i="1" s="1"/>
  <c r="H244" i="1"/>
  <c r="H243" i="1" s="1"/>
  <c r="H261" i="1"/>
  <c r="H260" i="1" s="1"/>
  <c r="H278" i="1"/>
  <c r="H277" i="1" s="1"/>
  <c r="H295" i="1"/>
  <c r="H294" i="1" s="1"/>
  <c r="H312" i="1"/>
  <c r="H311" i="1" s="1"/>
  <c r="H329" i="1"/>
  <c r="H328" i="1" s="1"/>
  <c r="H346" i="1"/>
  <c r="H345" i="1" s="1"/>
  <c r="H380" i="1"/>
  <c r="H379" i="1" s="1"/>
  <c r="H591" i="1"/>
  <c r="H603" i="1"/>
  <c r="H617" i="1"/>
  <c r="H629" i="1"/>
  <c r="H641" i="1"/>
  <c r="H681" i="1"/>
  <c r="H743" i="1"/>
  <c r="H17" i="1"/>
  <c r="H12" i="1" s="1"/>
  <c r="H11" i="1" s="1"/>
  <c r="H414" i="1"/>
  <c r="H413" i="1" s="1"/>
  <c r="H431" i="1"/>
  <c r="H430" i="1" s="1"/>
  <c r="H705" i="1"/>
  <c r="H130" i="1"/>
  <c r="H138" i="1" l="1"/>
  <c r="H464" i="1"/>
  <c r="H137" i="1" l="1"/>
  <c r="H792" i="1" s="1"/>
  <c r="H795" i="1" s="1"/>
  <c r="D27" i="5" l="1"/>
  <c r="D18" i="5"/>
  <c r="D29" i="5" l="1"/>
  <c r="D24" i="13" l="1"/>
</calcChain>
</file>

<file path=xl/sharedStrings.xml><?xml version="1.0" encoding="utf-8"?>
<sst xmlns="http://schemas.openxmlformats.org/spreadsheetml/2006/main" count="3995" uniqueCount="448">
  <si>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</si>
  <si>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</si>
  <si>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</si>
  <si>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</si>
  <si>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</si>
  <si>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</si>
  <si>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</si>
  <si>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</si>
  <si>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</si>
  <si>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</si>
  <si>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</si>
  <si>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</si>
  <si>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</si>
  <si>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</si>
  <si>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</si>
  <si>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</si>
  <si>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</si>
  <si>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</si>
  <si>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</si>
  <si>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</si>
  <si>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</si>
  <si>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</si>
  <si>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</si>
  <si>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</si>
  <si>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</si>
  <si>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</si>
  <si>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</si>
  <si>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</si>
  <si>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</si>
  <si>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</si>
  <si>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</si>
  <si>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</si>
  <si>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</si>
  <si>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</si>
  <si>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</si>
  <si>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</si>
  <si>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</si>
  <si>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</si>
  <si>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</si>
  <si>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</si>
  <si>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</si>
  <si>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</si>
  <si>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</si>
  <si>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</si>
  <si>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</si>
  <si>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</si>
  <si>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</si>
  <si>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</si>
  <si>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</si>
  <si>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</si>
  <si>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</si>
  <si>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</si>
  <si>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</si>
  <si>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</si>
  <si>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</si>
  <si>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</si>
  <si>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</si>
  <si>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</si>
  <si>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</si>
  <si>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</si>
  <si>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</si>
  <si>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</si>
  <si>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</si>
  <si>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</si>
  <si>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</si>
  <si>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</si>
  <si>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</si>
  <si>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Совершенствование организации питания учащихся в общеобразовательных учреждениях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</si>
  <si>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</si>
  <si>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</si>
  <si>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</si>
  <si>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</si>
  <si>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</si>
  <si>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</si>
  <si>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</si>
  <si>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</si>
  <si>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</si>
  <si>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</si>
  <si>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</si>
  <si>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</si>
  <si>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</si>
  <si>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</si>
  <si>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</si>
  <si>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</si>
  <si>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</si>
  <si>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</si>
  <si>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</si>
  <si>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</si>
  <si>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</si>
  <si>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</si>
  <si>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</si>
  <si>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</si>
  <si>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</si>
  <si>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</si>
  <si>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</si>
  <si>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</si>
  <si>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</si>
  <si>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</si>
  <si>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</si>
  <si>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</si>
  <si>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</si>
  <si>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</si>
  <si>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</si>
  <si>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</si>
  <si>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</si>
  <si>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</si>
  <si>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</si>
  <si>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</si>
  <si>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</si>
  <si>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</si>
  <si>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</si>
  <si>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</si>
  <si>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</si>
  <si>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</si>
  <si>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</si>
  <si>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</si>
  <si>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</si>
  <si>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</si>
  <si>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</si>
  <si>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</si>
  <si>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</si>
  <si>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</si>
  <si>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</si>
  <si>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</si>
  <si>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</si>
  <si>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</si>
  <si>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</si>
  <si>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</si>
  <si>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</si>
  <si>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</si>
  <si>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</si>
  <si>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</si>
  <si>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</si>
  <si>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</si>
  <si>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</si>
  <si>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</si>
  <si>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</si>
  <si>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</si>
  <si>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</si>
  <si>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</si>
  <si>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</si>
  <si>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</si>
  <si>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</si>
  <si>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</si>
  <si>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</si>
  <si>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</si>
  <si>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</si>
  <si>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</si>
  <si>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</si>
  <si>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</si>
  <si>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</si>
  <si>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</si>
  <si>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</si>
  <si>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</si>
  <si>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</si>
  <si>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</si>
  <si>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</si>
  <si>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</si>
  <si>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</si>
  <si>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</si>
  <si>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</si>
  <si>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</si>
  <si>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</si>
  <si>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</si>
  <si>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</si>
  <si>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</si>
  <si>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</si>
  <si>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</si>
  <si>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</si>
  <si>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</si>
  <si>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</si>
  <si>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МКУДО  ДОД "Детский дом творчества"</t>
  </si>
  <si>
    <t>099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</si>
  <si>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</si>
  <si>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</si>
  <si>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</si>
  <si>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</si>
  <si>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</si>
  <si>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</si>
  <si>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</si>
  <si>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</si>
  <si>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</si>
  <si>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</si>
  <si>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</si>
  <si>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</si>
  <si>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</si>
  <si>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</si>
  <si>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</si>
  <si>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</si>
  <si>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</si>
  <si>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</si>
  <si>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</si>
  <si>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</si>
  <si>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</si>
  <si>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</si>
  <si>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</si>
  <si>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</si>
  <si>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</si>
  <si>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</si>
  <si>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</si>
  <si>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</si>
  <si>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</si>
  <si>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</si>
  <si>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</si>
  <si>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</si>
  <si>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</si>
  <si>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</si>
  <si>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</si>
  <si>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</si>
  <si>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</si>
  <si>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</si>
  <si>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</si>
  <si>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</si>
  <si>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</si>
  <si>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</si>
  <si>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</si>
  <si>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</si>
  <si>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</si>
  <si>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</si>
  <si>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</si>
  <si>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</si>
  <si>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</si>
  <si>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</si>
  <si>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</si>
  <si>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</si>
  <si>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</si>
  <si>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</si>
  <si>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</si>
  <si>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</si>
  <si>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</si>
  <si>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</si>
  <si>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</si>
  <si>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</si>
  <si>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</si>
  <si>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области образования</t>
  </si>
  <si>
    <t>19 2 02 07591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</si>
  <si>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</si>
  <si>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</si>
  <si>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</si>
  <si>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</si>
  <si>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</si>
  <si>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</si>
  <si>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</si>
  <si>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</si>
  <si>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</si>
  <si>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</si>
  <si>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</si>
  <si>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</si>
  <si>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</si>
  <si>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</si>
  <si>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</si>
  <si>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</si>
  <si>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</si>
  <si>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</si>
  <si>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</si>
  <si>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</si>
  <si>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</si>
  <si>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</si>
  <si>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</si>
  <si>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</si>
  <si>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</si>
  <si>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</si>
  <si>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</si>
  <si>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</si>
  <si>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</si>
  <si>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</si>
  <si>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</si>
  <si>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</si>
  <si>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</si>
  <si>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</si>
  <si>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</si>
  <si>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</si>
  <si>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</si>
  <si>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</si>
  <si>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</si>
  <si>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</si>
  <si>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</si>
  <si>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</si>
  <si>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</si>
  <si>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</si>
  <si>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</si>
  <si>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</si>
  <si>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Единый налог на вмененный доход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</si>
  <si>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</si>
  <si>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</si>
  <si>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</si>
  <si>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</si>
  <si>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</si>
  <si>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</si>
  <si>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</si>
  <si>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</si>
  <si>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</si>
  <si>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</si>
  <si>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</si>
  <si>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</si>
  <si>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</si>
  <si>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</si>
  <si>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</si>
  <si>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</si>
  <si>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</si>
  <si>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</si>
  <si>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</si>
  <si>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</si>
  <si>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</si>
  <si>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</si>
  <si>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</si>
  <si>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</si>
  <si>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</si>
  <si>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</si>
  <si>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</si>
  <si>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</si>
  <si>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</si>
  <si>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</si>
  <si>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</si>
  <si>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</si>
  <si>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</si>
  <si>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Резервный фонд</t>
  </si>
  <si>
    <t>22 3 07 52600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</si>
  <si>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</si>
  <si>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</si>
  <si>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</si>
  <si>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</si>
  <si>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</si>
  <si>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</si>
  <si>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</si>
  <si>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</si>
  <si>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2020 год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</si>
  <si>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</si>
  <si>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</si>
  <si>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</si>
  <si>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</si>
  <si>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</si>
  <si>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</si>
  <si>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Средства передаваемые из бюджетов СП в бюджет муниципального района на выполнение переданных полномочий по культуре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</si>
  <si>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</si>
  <si>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</si>
  <si>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</si>
  <si>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</si>
  <si>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</si>
  <si>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</si>
  <si>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</si>
  <si>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</si>
  <si>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</si>
  <si>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0610199900</t>
  </si>
  <si>
    <t>Дотации бюджетам муниципальных районов на выравнивание бюджетной обеспеченности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</si>
  <si>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</si>
  <si>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</si>
  <si>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</si>
  <si>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</si>
  <si>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</si>
  <si>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МКОУ "СОШ №1"</t>
  </si>
  <si>
    <t>МКОУ "СОШ №2"</t>
  </si>
  <si>
    <t>Иные дотации</t>
  </si>
  <si>
    <t>26 1 01 60020</t>
  </si>
  <si>
    <t>26 1 01 60062</t>
  </si>
  <si>
    <t>22 3 07 81510</t>
  </si>
  <si>
    <t>2 02 25555 05 0000 150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</si>
  <si>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</si>
  <si>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</si>
  <si>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</si>
  <si>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2 02 20041 05 0000 150</t>
  </si>
  <si>
    <t>2 02 29999 05 0000 150</t>
  </si>
  <si>
    <t>2 02 40014 05 0000 150</t>
  </si>
  <si>
    <t>22500R0820</t>
  </si>
  <si>
    <t>МО «Сергокалинский район» по доходам на 2020 год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</si>
  <si>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</si>
  <si>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</si>
  <si>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</si>
  <si>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</si>
  <si>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 xml:space="preserve">    Другие вопросы в области национальной безопасности и правоохранительной деятельности</t>
  </si>
  <si>
    <t xml:space="preserve"> Вопросы в области национальной безопастности и провоохранительной деятельности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</si>
  <si>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</si>
  <si>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</si>
  <si>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</si>
  <si>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</si>
  <si>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</si>
  <si>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</si>
  <si>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30000R0271</t>
  </si>
  <si>
    <t>Прочая закупка товаров, работ и услуг</t>
  </si>
  <si>
    <t>Программа 150 школ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</si>
  <si>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</si>
  <si>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</si>
  <si>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расходов местного бюджета по ведомственной  классификации расходов районного бюджета Сергокалинского района на 2020 год</t>
  </si>
  <si>
    <t>Государственная программа МР "Сергокалинский район" о противодействии коррупции в МР "Сергокалинский район" на 2020 год</t>
  </si>
  <si>
    <t>0</t>
  </si>
  <si>
    <t>МКДОУ «Детский сад c.Мургук"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</si>
  <si>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2020 год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</si>
  <si>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</si>
  <si>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</si>
  <si>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</si>
  <si>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9 98 00 40002</t>
  </si>
  <si>
    <t>46 0 F2 55550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</si>
  <si>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2020 год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</si>
  <si>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</si>
  <si>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1633</t>
  </si>
  <si>
    <t>493,1</t>
  </si>
  <si>
    <t>2747</t>
  </si>
  <si>
    <t>383</t>
  </si>
  <si>
    <t>5476</t>
  </si>
  <si>
    <t>1654</t>
  </si>
  <si>
    <t>192</t>
  </si>
  <si>
    <t>228</t>
  </si>
  <si>
    <t>1117</t>
  </si>
  <si>
    <t>337,3</t>
  </si>
  <si>
    <t>3501</t>
  </si>
  <si>
    <t>1057</t>
  </si>
  <si>
    <t>121</t>
  </si>
  <si>
    <t>119</t>
  </si>
  <si>
    <t>Проведение переписи населения 2021 года</t>
  </si>
  <si>
    <t>На проведение переписи населения 2021 года</t>
  </si>
  <si>
    <t>99 8 00 54690</t>
  </si>
  <si>
    <t xml:space="preserve">25 2 02 00190 </t>
  </si>
  <si>
    <t>МБУ "ЦБ"</t>
  </si>
  <si>
    <t>109</t>
  </si>
  <si>
    <t xml:space="preserve">Наименование </t>
  </si>
  <si>
    <t>Источники финансирования дефицита районного бюджета</t>
  </si>
  <si>
    <t xml:space="preserve">  Приложение №6</t>
  </si>
  <si>
    <t>Источники  финансирования дефицита муниципального бюджета на 2020 год</t>
  </si>
  <si>
    <t>Изменение остатков средств на счете районного бюджета на 01.01.2020г.</t>
  </si>
  <si>
    <t>2 02 19999 05 0000 150</t>
  </si>
  <si>
    <t>Прочие дотации на содержание прочего персонала общеобразовательных учреждений, передаваемых на местный бюджет из средств субвенций, выделяемых бюджетам муниципальных районов для реализации основных общеобразовательных программ</t>
  </si>
  <si>
    <t xml:space="preserve">Прочие субсидии бюджетам муниципальных районов 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</si>
  <si>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</si>
  <si>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</si>
  <si>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реализацию программ формирования современной городской среды</t>
  </si>
  <si>
    <t>20209R5192</t>
  </si>
  <si>
    <t xml:space="preserve">Поддержка отрасли культуры (государственная поддержка лучших работников муниципальных уч-реждений культуры, находящихся на территориях сельских поселений) </t>
  </si>
  <si>
    <t>202024112R</t>
  </si>
  <si>
    <t>Капитальные вложения в объекты муниципальной собственности в рамках государственной инветиционной программы (Дом Культура в с.Сергокала)</t>
  </si>
  <si>
    <t>Бюджетные инвестиции в объекты капитального строительства муниципальной собственности</t>
  </si>
  <si>
    <t>22 5 00 40820</t>
  </si>
  <si>
    <t>22 5 00 00000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</si>
  <si>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</si>
  <si>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Коммунальное хозяйствво</t>
  </si>
  <si>
    <t>Приложение №4</t>
  </si>
  <si>
    <t>Приложение №5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</si>
  <si>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</si>
  <si>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Cубсидии на поддержку дорожной деятельности</t>
  </si>
  <si>
    <t>Коммунальное хозяйство</t>
  </si>
  <si>
    <t>165</t>
  </si>
  <si>
    <t>15 3 00 20760</t>
  </si>
  <si>
    <t>19 2 02 R2550</t>
  </si>
  <si>
    <t>19202R2550</t>
  </si>
  <si>
    <t>1501</t>
  </si>
  <si>
    <t>Проведение мероприятий по благоустройству зданий
государственных и муниципальных общеобразовательных организаций в целях
соблюдений требований к воздушно-тепловому режиму, водоснабжению и канализации</t>
  </si>
  <si>
    <t xml:space="preserve">№127 от 11.03.2020 года </t>
  </si>
  <si>
    <t>к решению Собрания  депутатов</t>
  </si>
  <si>
    <t>к решению Собрания  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</si>
</sst>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  <numFmt numFmtId="170" formatCode="#,##0.00000"/>
  </numFmts>
  <fonts count="4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rgb="FF0A0A0A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9" fillId="0" borderId="10">
      <alignment horizontal="left" wrapText="1" indent="2"/>
    </xf>
    <xf numFmtId="0" fontId="32" fillId="5" borderId="12" applyNumberFormat="0" applyAlignment="0" applyProtection="0"/>
  </cellStyleXfs>
  <cellXfs count="27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2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1" fillId="0" borderId="6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/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166" fontId="0" fillId="0" borderId="0" xfId="0" applyNumberFormat="1"/>
    <xf numFmtId="49" fontId="33" fillId="0" borderId="4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164" fontId="10" fillId="6" borderId="4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4" fillId="5" borderId="6" xfId="2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18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37" fillId="8" borderId="13" xfId="0" applyNumberFormat="1" applyFont="1" applyFill="1" applyBorder="1" applyAlignment="1" applyProtection="1">
      <alignment horizontal="center" vertical="top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8" fillId="0" borderId="13" xfId="0" applyNumberFormat="1" applyFont="1" applyBorder="1" applyAlignment="1" applyProtection="1">
      <alignment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6" fontId="8" fillId="7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7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49" fontId="14" fillId="7" borderId="4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166" fontId="4" fillId="7" borderId="4" xfId="0" applyNumberFormat="1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Border="1" applyAlignment="1" applyProtection="1">
      <alignment horizontal="center" vertical="top" wrapText="1"/>
    </xf>
    <xf numFmtId="0" fontId="14" fillId="7" borderId="4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2" fontId="13" fillId="7" borderId="4" xfId="0" applyNumberFormat="1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168" fontId="0" fillId="0" borderId="0" xfId="0" applyNumberFormat="1"/>
    <xf numFmtId="4" fontId="4" fillId="7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70" fontId="3" fillId="3" borderId="4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49" fontId="14" fillId="1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wrapText="1"/>
    </xf>
    <xf numFmtId="49" fontId="4" fillId="10" borderId="4" xfId="0" applyNumberFormat="1" applyFont="1" applyFill="1" applyBorder="1" applyAlignment="1">
      <alignment horizontal="center" vertical="center" wrapText="1"/>
    </xf>
    <xf numFmtId="0" fontId="42" fillId="10" borderId="4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49" fontId="20" fillId="10" borderId="4" xfId="0" applyNumberFormat="1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49" fontId="9" fillId="10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8" fontId="4" fillId="9" borderId="4" xfId="0" applyNumberFormat="1" applyFont="1" applyFill="1" applyBorder="1" applyAlignment="1">
      <alignment horizontal="center" vertical="center" wrapText="1"/>
    </xf>
    <xf numFmtId="168" fontId="3" fillId="7" borderId="4" xfId="0" applyNumberFormat="1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top"/>
    </xf>
    <xf numFmtId="0" fontId="2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49" fontId="14" fillId="7" borderId="1" xfId="0" applyNumberFormat="1" applyFont="1" applyFill="1" applyBorder="1" applyAlignment="1">
      <alignment horizontal="center" vertical="center" wrapText="1"/>
    </xf>
    <xf numFmtId="49" fontId="14" fillId="7" borderId="3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4" fillId="7" borderId="3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topLeftCell="B22" workbookViewId="0">
      <selection activeCell="B1" sqref="B1:D1"/>
    </sheetView>
  </sheetViews>
  <sheetFormatPr defaultRowHeight="12.75" x14ac:dyDescent="0.2"/>
  <cols>
    <col min="1" max="1" width="3.85546875" customWidth="1"/>
    <col min="2" max="2" width="29.140625" customWidth="1"/>
    <col min="3" max="3" width="46.7109375" customWidth="1"/>
    <col min="4" max="4" width="18.140625" customWidth="1"/>
    <col min="7" max="7" width="12.140625" customWidth="1"/>
  </cols>
  <sheetData>
    <row r="1" spans="2:4" ht="18.75" x14ac:dyDescent="0.2">
      <c r="B1" s="250" t="s">
        <v>393</v>
      </c>
      <c r="C1" s="250"/>
      <c r="D1" s="250"/>
    </row>
    <row r="2" spans="2:4" ht="15.75" x14ac:dyDescent="0.2">
      <c r="B2" s="251" t="s">
        <v>272</v>
      </c>
      <c r="C2" s="251"/>
      <c r="D2" s="251"/>
    </row>
    <row r="3" spans="2:4" ht="15.75" x14ac:dyDescent="0.2">
      <c r="B3" s="251" t="s">
        <v>183</v>
      </c>
      <c r="C3" s="251"/>
      <c r="D3" s="251"/>
    </row>
    <row r="4" spans="2:4" ht="15.75" x14ac:dyDescent="0.2">
      <c r="B4" s="251" t="s">
        <v>445</v>
      </c>
      <c r="C4" s="251"/>
      <c r="D4" s="251"/>
    </row>
    <row r="5" spans="2:4" ht="18" x14ac:dyDescent="0.2">
      <c r="B5" s="252" t="s">
        <v>273</v>
      </c>
      <c r="C5" s="252"/>
      <c r="D5" s="252"/>
    </row>
    <row r="6" spans="2:4" ht="18" x14ac:dyDescent="0.2">
      <c r="B6" s="252" t="s">
        <v>364</v>
      </c>
      <c r="C6" s="252"/>
      <c r="D6" s="252"/>
    </row>
    <row r="7" spans="2:4" ht="16.5" thickBot="1" x14ac:dyDescent="0.25">
      <c r="B7" s="249" t="s">
        <v>274</v>
      </c>
      <c r="C7" s="249"/>
      <c r="D7" s="249"/>
    </row>
    <row r="8" spans="2:4" ht="32.25" thickBot="1" x14ac:dyDescent="0.25">
      <c r="B8" s="55" t="s">
        <v>275</v>
      </c>
      <c r="C8" s="56" t="s">
        <v>276</v>
      </c>
      <c r="D8" s="56" t="s">
        <v>277</v>
      </c>
    </row>
    <row r="9" spans="2:4" ht="16.5" thickBot="1" x14ac:dyDescent="0.25">
      <c r="B9" s="242">
        <v>1</v>
      </c>
      <c r="C9" s="3">
        <v>2</v>
      </c>
      <c r="D9" s="3">
        <v>3</v>
      </c>
    </row>
    <row r="10" spans="2:4" ht="16.5" thickBot="1" x14ac:dyDescent="0.25">
      <c r="B10" s="242"/>
      <c r="C10" s="1" t="s">
        <v>278</v>
      </c>
      <c r="D10" s="3"/>
    </row>
    <row r="11" spans="2:4" ht="18" customHeight="1" thickBot="1" x14ac:dyDescent="0.25">
      <c r="B11" s="242" t="s">
        <v>279</v>
      </c>
      <c r="C11" s="3" t="s">
        <v>280</v>
      </c>
      <c r="D11" s="193">
        <v>54389</v>
      </c>
    </row>
    <row r="12" spans="2:4" ht="16.5" thickBot="1" x14ac:dyDescent="0.25">
      <c r="B12" s="242" t="s">
        <v>281</v>
      </c>
      <c r="C12" s="3" t="s">
        <v>282</v>
      </c>
      <c r="D12" s="193">
        <v>1841</v>
      </c>
    </row>
    <row r="13" spans="2:4" ht="16.5" thickBot="1" x14ac:dyDescent="0.25">
      <c r="B13" s="242" t="s">
        <v>283</v>
      </c>
      <c r="C13" s="3" t="s">
        <v>284</v>
      </c>
      <c r="D13" s="193">
        <v>1049</v>
      </c>
    </row>
    <row r="14" spans="2:4" ht="16.5" thickBot="1" x14ac:dyDescent="0.25">
      <c r="B14" s="242" t="s">
        <v>285</v>
      </c>
      <c r="C14" s="3" t="s">
        <v>286</v>
      </c>
      <c r="D14" s="193">
        <v>8000</v>
      </c>
    </row>
    <row r="15" spans="2:4" ht="16.5" thickBot="1" x14ac:dyDescent="0.25">
      <c r="B15" s="242" t="s">
        <v>287</v>
      </c>
      <c r="C15" s="3" t="s">
        <v>288</v>
      </c>
      <c r="D15" s="193">
        <v>454</v>
      </c>
    </row>
    <row r="16" spans="2:4" ht="16.5" thickBot="1" x14ac:dyDescent="0.25">
      <c r="B16" s="242" t="s">
        <v>289</v>
      </c>
      <c r="C16" s="3" t="s">
        <v>290</v>
      </c>
      <c r="D16" s="193">
        <v>7498</v>
      </c>
    </row>
    <row r="17" spans="2:4" ht="16.5" thickBot="1" x14ac:dyDescent="0.25">
      <c r="B17" s="242" t="s">
        <v>291</v>
      </c>
      <c r="C17" s="3" t="s">
        <v>292</v>
      </c>
      <c r="D17" s="193">
        <v>15065</v>
      </c>
    </row>
    <row r="18" spans="2:4" ht="16.5" thickBot="1" x14ac:dyDescent="0.25">
      <c r="B18" s="73"/>
      <c r="C18" s="13" t="s">
        <v>293</v>
      </c>
      <c r="D18" s="194">
        <f>SUM(D11:D17)</f>
        <v>88296</v>
      </c>
    </row>
    <row r="19" spans="2:4" ht="50.25" thickBot="1" x14ac:dyDescent="0.25">
      <c r="B19" s="75" t="s">
        <v>359</v>
      </c>
      <c r="C19" s="77" t="s">
        <v>344</v>
      </c>
      <c r="D19" s="195">
        <v>104023</v>
      </c>
    </row>
    <row r="20" spans="2:4" ht="116.25" thickBot="1" x14ac:dyDescent="0.25">
      <c r="B20" s="75" t="s">
        <v>419</v>
      </c>
      <c r="C20" s="77" t="s">
        <v>420</v>
      </c>
      <c r="D20" s="195">
        <v>6254</v>
      </c>
    </row>
    <row r="21" spans="2:4" ht="116.25" thickBot="1" x14ac:dyDescent="0.25">
      <c r="B21" s="75" t="s">
        <v>360</v>
      </c>
      <c r="C21" s="108" t="s">
        <v>315</v>
      </c>
      <c r="D21" s="197">
        <v>15883.763999999999</v>
      </c>
    </row>
    <row r="22" spans="2:4" ht="66.75" thickBot="1" x14ac:dyDescent="0.25">
      <c r="B22" s="75" t="s">
        <v>422</v>
      </c>
      <c r="C22" s="108" t="s">
        <v>423</v>
      </c>
      <c r="D22" s="195">
        <v>10000</v>
      </c>
    </row>
    <row r="23" spans="2:4" ht="33.75" thickBot="1" x14ac:dyDescent="0.25">
      <c r="B23" s="75" t="s">
        <v>357</v>
      </c>
      <c r="C23" s="108" t="s">
        <v>358</v>
      </c>
      <c r="D23" s="208">
        <v>145.12581</v>
      </c>
    </row>
    <row r="24" spans="2:4" ht="66.75" thickBot="1" x14ac:dyDescent="0.25">
      <c r="B24" s="75" t="s">
        <v>356</v>
      </c>
      <c r="C24" s="108" t="s">
        <v>424</v>
      </c>
      <c r="D24" s="208">
        <v>8528.7469999999994</v>
      </c>
    </row>
    <row r="25" spans="2:4" ht="33.75" thickBot="1" x14ac:dyDescent="0.25">
      <c r="B25" s="75" t="s">
        <v>361</v>
      </c>
      <c r="C25" s="108" t="s">
        <v>421</v>
      </c>
      <c r="D25" s="197">
        <v>17351</v>
      </c>
    </row>
    <row r="26" spans="2:4" ht="17.25" thickBot="1" x14ac:dyDescent="0.25">
      <c r="B26" s="76" t="s">
        <v>365</v>
      </c>
      <c r="C26" s="3" t="s">
        <v>294</v>
      </c>
      <c r="D26" s="74">
        <v>435047.95199999999</v>
      </c>
    </row>
    <row r="27" spans="2:4" ht="16.5" thickBot="1" x14ac:dyDescent="0.25">
      <c r="B27" s="73"/>
      <c r="C27" s="13" t="s">
        <v>295</v>
      </c>
      <c r="D27" s="209">
        <f>SUM(D19:D26)</f>
        <v>597233.58880999999</v>
      </c>
    </row>
    <row r="28" spans="2:4" ht="66.75" customHeight="1" thickBot="1" x14ac:dyDescent="0.25">
      <c r="B28" s="242" t="s">
        <v>362</v>
      </c>
      <c r="C28" s="1" t="s">
        <v>333</v>
      </c>
      <c r="D28" s="196">
        <v>8573</v>
      </c>
    </row>
    <row r="29" spans="2:4" ht="16.5" thickBot="1" x14ac:dyDescent="0.25">
      <c r="B29" s="73"/>
      <c r="C29" s="13" t="s">
        <v>296</v>
      </c>
      <c r="D29" s="209">
        <f>SUM(D18+D27+D28)</f>
        <v>694102.58880999999</v>
      </c>
    </row>
  </sheetData>
  <mergeCells count="7">
    <mergeCell ref="B7:D7"/>
    <mergeCell ref="B1:D1"/>
    <mergeCell ref="B2:D2"/>
    <mergeCell ref="B3:D3"/>
    <mergeCell ref="B4:D4"/>
    <mergeCell ref="B6:D6"/>
    <mergeCell ref="B5:D5"/>
  </mergeCells>
  <pageMargins left="0.70866141732283472" right="0.70866141732283472" top="0.35433070866141736" bottom="0" header="0.31496062992125984" footer="0.31496062992125984"/>
  <pageSetup paperSize="9" scale="9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5"/>
  <sheetViews>
    <sheetView topLeftCell="B785" workbookViewId="0">
      <selection activeCell="B578" sqref="B578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5.85546875" customWidth="1"/>
    <col min="10" max="10" width="10.42578125" bestFit="1" customWidth="1"/>
  </cols>
  <sheetData>
    <row r="1" spans="2:8" ht="18.75" x14ac:dyDescent="0.2">
      <c r="B1" s="250" t="s">
        <v>436</v>
      </c>
      <c r="C1" s="250"/>
      <c r="D1" s="250"/>
      <c r="E1" s="250"/>
      <c r="F1" s="250"/>
      <c r="G1" s="250"/>
      <c r="H1" s="250"/>
    </row>
    <row r="2" spans="2:8" ht="15.75" x14ac:dyDescent="0.2">
      <c r="B2" s="251" t="s">
        <v>182</v>
      </c>
      <c r="C2" s="251"/>
      <c r="D2" s="251"/>
      <c r="E2" s="251"/>
      <c r="F2" s="251"/>
      <c r="G2" s="251"/>
      <c r="H2" s="251"/>
    </row>
    <row r="3" spans="2:8" ht="15.75" x14ac:dyDescent="0.2">
      <c r="B3" s="251" t="s">
        <v>183</v>
      </c>
      <c r="C3" s="251"/>
      <c r="D3" s="251"/>
      <c r="E3" s="251"/>
      <c r="F3" s="251"/>
      <c r="G3" s="251"/>
      <c r="H3" s="251"/>
    </row>
    <row r="4" spans="2:8" ht="15.75" x14ac:dyDescent="0.2">
      <c r="B4" s="251" t="s">
        <v>445</v>
      </c>
      <c r="C4" s="251"/>
      <c r="D4" s="251"/>
      <c r="E4" s="251"/>
      <c r="F4" s="251"/>
      <c r="G4" s="251"/>
      <c r="H4" s="251"/>
    </row>
    <row r="5" spans="2:8" ht="18" x14ac:dyDescent="0.2">
      <c r="B5" s="252" t="s">
        <v>184</v>
      </c>
      <c r="C5" s="252"/>
      <c r="D5" s="252"/>
      <c r="E5" s="252"/>
      <c r="F5" s="252"/>
      <c r="G5" s="252"/>
      <c r="H5" s="57"/>
    </row>
    <row r="6" spans="2:8" ht="40.5" customHeight="1" x14ac:dyDescent="0.2">
      <c r="B6" s="256" t="s">
        <v>382</v>
      </c>
      <c r="C6" s="256"/>
      <c r="D6" s="256"/>
      <c r="E6" s="256"/>
      <c r="F6" s="256"/>
      <c r="G6" s="256"/>
      <c r="H6" s="256"/>
    </row>
    <row r="7" spans="2:8" ht="15.75" thickBot="1" x14ac:dyDescent="0.3">
      <c r="H7" s="65" t="s">
        <v>274</v>
      </c>
    </row>
    <row r="8" spans="2:8" x14ac:dyDescent="0.2">
      <c r="B8" s="253" t="s">
        <v>119</v>
      </c>
      <c r="C8" s="253" t="s">
        <v>0</v>
      </c>
      <c r="D8" s="253" t="s">
        <v>1</v>
      </c>
      <c r="E8" s="253" t="s">
        <v>2</v>
      </c>
      <c r="F8" s="253" t="s">
        <v>3</v>
      </c>
      <c r="G8" s="253" t="s">
        <v>4</v>
      </c>
      <c r="H8" s="253" t="s">
        <v>5</v>
      </c>
    </row>
    <row r="9" spans="2:8" ht="13.5" thickBot="1" x14ac:dyDescent="0.25">
      <c r="B9" s="255"/>
      <c r="C9" s="254"/>
      <c r="D9" s="254"/>
      <c r="E9" s="254"/>
      <c r="F9" s="254"/>
      <c r="G9" s="254"/>
      <c r="H9" s="254"/>
    </row>
    <row r="10" spans="2:8" ht="16.5" thickBot="1" x14ac:dyDescent="0.25">
      <c r="B10" s="94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</row>
    <row r="11" spans="2:8" ht="32.25" thickBot="1" x14ac:dyDescent="0.25">
      <c r="B11" s="109" t="s">
        <v>337</v>
      </c>
      <c r="C11" s="110" t="s">
        <v>117</v>
      </c>
      <c r="D11" s="111"/>
      <c r="E11" s="111"/>
      <c r="F11" s="111"/>
      <c r="G11" s="111"/>
      <c r="H11" s="234">
        <f>SUM(H12+H57+H61+H65+H73+H81+H93+H105+H111+H114+H89)</f>
        <v>102656.26642</v>
      </c>
    </row>
    <row r="12" spans="2:8" ht="32.25" thickBot="1" x14ac:dyDescent="0.25">
      <c r="B12" s="113" t="s">
        <v>6</v>
      </c>
      <c r="C12" s="110" t="s">
        <v>117</v>
      </c>
      <c r="D12" s="110" t="s">
        <v>77</v>
      </c>
      <c r="E12" s="114"/>
      <c r="F12" s="111"/>
      <c r="G12" s="111"/>
      <c r="H12" s="115">
        <f>SUM(H13+H17+H32+H36+H41+H43)</f>
        <v>20484</v>
      </c>
    </row>
    <row r="13" spans="2:8" ht="48" thickBot="1" x14ac:dyDescent="0.25">
      <c r="B13" s="116" t="s">
        <v>7</v>
      </c>
      <c r="C13" s="110" t="s">
        <v>117</v>
      </c>
      <c r="D13" s="110" t="s">
        <v>77</v>
      </c>
      <c r="E13" s="117" t="s">
        <v>118</v>
      </c>
      <c r="F13" s="118"/>
      <c r="G13" s="118"/>
      <c r="H13" s="119">
        <f>SUM(H14)</f>
        <v>1490</v>
      </c>
    </row>
    <row r="14" spans="2:8" ht="16.5" thickBot="1" x14ac:dyDescent="0.25">
      <c r="B14" s="116" t="s">
        <v>8</v>
      </c>
      <c r="C14" s="110" t="s">
        <v>117</v>
      </c>
      <c r="D14" s="110" t="s">
        <v>77</v>
      </c>
      <c r="E14" s="117" t="s">
        <v>118</v>
      </c>
      <c r="F14" s="119">
        <v>8820020000</v>
      </c>
      <c r="G14" s="119"/>
      <c r="H14" s="119">
        <f>SUM(H15:H16)</f>
        <v>1490</v>
      </c>
    </row>
    <row r="15" spans="2:8" ht="48" thickBot="1" x14ac:dyDescent="0.25">
      <c r="B15" s="95" t="s">
        <v>9</v>
      </c>
      <c r="C15" s="19" t="s">
        <v>117</v>
      </c>
      <c r="D15" s="19" t="s">
        <v>77</v>
      </c>
      <c r="E15" s="7" t="s">
        <v>118</v>
      </c>
      <c r="F15" s="3">
        <v>8820020000</v>
      </c>
      <c r="G15" s="3">
        <v>121</v>
      </c>
      <c r="H15" s="3">
        <v>1144</v>
      </c>
    </row>
    <row r="16" spans="2:8" ht="63.75" thickBot="1" x14ac:dyDescent="0.25">
      <c r="B16" s="38" t="s">
        <v>10</v>
      </c>
      <c r="C16" s="19" t="s">
        <v>117</v>
      </c>
      <c r="D16" s="19" t="s">
        <v>77</v>
      </c>
      <c r="E16" s="7" t="s">
        <v>118</v>
      </c>
      <c r="F16" s="3">
        <v>8820020000</v>
      </c>
      <c r="G16" s="3">
        <v>129</v>
      </c>
      <c r="H16" s="3">
        <v>346</v>
      </c>
    </row>
    <row r="17" spans="2:8" ht="32.25" thickBot="1" x14ac:dyDescent="0.25">
      <c r="B17" s="113" t="s">
        <v>11</v>
      </c>
      <c r="C17" s="110" t="s">
        <v>117</v>
      </c>
      <c r="D17" s="110" t="s">
        <v>77</v>
      </c>
      <c r="E17" s="110" t="s">
        <v>74</v>
      </c>
      <c r="F17" s="111"/>
      <c r="G17" s="111"/>
      <c r="H17" s="115">
        <f>SUM(H18+H26+H29)</f>
        <v>16356</v>
      </c>
    </row>
    <row r="18" spans="2:8" ht="16.5" thickBot="1" x14ac:dyDescent="0.25">
      <c r="B18" s="113" t="s">
        <v>12</v>
      </c>
      <c r="C18" s="110" t="s">
        <v>117</v>
      </c>
      <c r="D18" s="110" t="s">
        <v>77</v>
      </c>
      <c r="E18" s="110" t="s">
        <v>74</v>
      </c>
      <c r="F18" s="115">
        <v>8830020000</v>
      </c>
      <c r="G18" s="111"/>
      <c r="H18" s="115">
        <f>SUM(H19:H25)</f>
        <v>15642</v>
      </c>
    </row>
    <row r="19" spans="2:8" ht="48" thickBot="1" x14ac:dyDescent="0.25">
      <c r="B19" s="70" t="s">
        <v>9</v>
      </c>
      <c r="C19" s="19" t="s">
        <v>117</v>
      </c>
      <c r="D19" s="19" t="s">
        <v>77</v>
      </c>
      <c r="E19" s="7" t="s">
        <v>74</v>
      </c>
      <c r="F19" s="3">
        <v>8830020000</v>
      </c>
      <c r="G19" s="3">
        <v>121</v>
      </c>
      <c r="H19" s="3">
        <v>9100</v>
      </c>
    </row>
    <row r="20" spans="2:8" ht="32.25" thickBot="1" x14ac:dyDescent="0.25">
      <c r="B20" s="70" t="s">
        <v>47</v>
      </c>
      <c r="C20" s="19" t="s">
        <v>117</v>
      </c>
      <c r="D20" s="19" t="s">
        <v>77</v>
      </c>
      <c r="E20" s="7" t="s">
        <v>74</v>
      </c>
      <c r="F20" s="3">
        <v>8830020000</v>
      </c>
      <c r="G20" s="3">
        <v>122</v>
      </c>
      <c r="H20" s="3">
        <v>360</v>
      </c>
    </row>
    <row r="21" spans="2:8" ht="63.75" thickBot="1" x14ac:dyDescent="0.25">
      <c r="B21" s="70" t="s">
        <v>10</v>
      </c>
      <c r="C21" s="19" t="s">
        <v>117</v>
      </c>
      <c r="D21" s="19" t="s">
        <v>77</v>
      </c>
      <c r="E21" s="7" t="s">
        <v>74</v>
      </c>
      <c r="F21" s="3">
        <v>8830020000</v>
      </c>
      <c r="G21" s="3">
        <v>129</v>
      </c>
      <c r="H21" s="3">
        <v>2748</v>
      </c>
    </row>
    <row r="22" spans="2:8" ht="32.25" thickBot="1" x14ac:dyDescent="0.25">
      <c r="B22" s="38" t="s">
        <v>13</v>
      </c>
      <c r="C22" s="19" t="s">
        <v>117</v>
      </c>
      <c r="D22" s="19" t="s">
        <v>77</v>
      </c>
      <c r="E22" s="7" t="s">
        <v>74</v>
      </c>
      <c r="F22" s="3">
        <v>8830020000</v>
      </c>
      <c r="G22" s="3">
        <v>244</v>
      </c>
      <c r="H22" s="3">
        <v>2673</v>
      </c>
    </row>
    <row r="23" spans="2:8" ht="16.5" thickBot="1" x14ac:dyDescent="0.25">
      <c r="B23" s="122" t="s">
        <v>367</v>
      </c>
      <c r="C23" s="19" t="s">
        <v>117</v>
      </c>
      <c r="D23" s="19" t="s">
        <v>77</v>
      </c>
      <c r="E23" s="7" t="s">
        <v>74</v>
      </c>
      <c r="F23" s="3">
        <v>8830020000</v>
      </c>
      <c r="G23" s="3">
        <v>350</v>
      </c>
      <c r="H23" s="3">
        <v>20</v>
      </c>
    </row>
    <row r="24" spans="2:8" ht="16.5" thickBot="1" x14ac:dyDescent="0.25">
      <c r="B24" s="38" t="s">
        <v>345</v>
      </c>
      <c r="C24" s="19" t="s">
        <v>117</v>
      </c>
      <c r="D24" s="19" t="s">
        <v>77</v>
      </c>
      <c r="E24" s="7" t="s">
        <v>74</v>
      </c>
      <c r="F24" s="3">
        <v>8830020000</v>
      </c>
      <c r="G24" s="3">
        <v>360</v>
      </c>
      <c r="H24" s="3">
        <v>50</v>
      </c>
    </row>
    <row r="25" spans="2:8" ht="16.5" thickBot="1" x14ac:dyDescent="0.25">
      <c r="B25" s="5" t="s">
        <v>48</v>
      </c>
      <c r="C25" s="19" t="s">
        <v>117</v>
      </c>
      <c r="D25" s="19" t="s">
        <v>77</v>
      </c>
      <c r="E25" s="7" t="s">
        <v>74</v>
      </c>
      <c r="F25" s="3">
        <v>8830020000</v>
      </c>
      <c r="G25" s="3">
        <v>850</v>
      </c>
      <c r="H25" s="3">
        <v>691</v>
      </c>
    </row>
    <row r="26" spans="2:8" ht="79.5" thickBot="1" x14ac:dyDescent="0.25">
      <c r="B26" s="113" t="s">
        <v>14</v>
      </c>
      <c r="C26" s="110" t="s">
        <v>117</v>
      </c>
      <c r="D26" s="110" t="s">
        <v>77</v>
      </c>
      <c r="E26" s="110" t="s">
        <v>74</v>
      </c>
      <c r="F26" s="115">
        <v>9980077710</v>
      </c>
      <c r="G26" s="111"/>
      <c r="H26" s="115">
        <f>SUM(H27:H28)</f>
        <v>357</v>
      </c>
    </row>
    <row r="27" spans="2:8" ht="48" thickBot="1" x14ac:dyDescent="0.25">
      <c r="B27" s="38" t="s">
        <v>15</v>
      </c>
      <c r="C27" s="19" t="s">
        <v>117</v>
      </c>
      <c r="D27" s="19" t="s">
        <v>77</v>
      </c>
      <c r="E27" s="7" t="s">
        <v>74</v>
      </c>
      <c r="F27" s="3">
        <v>9980077710</v>
      </c>
      <c r="G27" s="3">
        <v>121</v>
      </c>
      <c r="H27" s="3">
        <v>274</v>
      </c>
    </row>
    <row r="28" spans="2:8" ht="63.75" thickBot="1" x14ac:dyDescent="0.25">
      <c r="B28" s="38" t="s">
        <v>10</v>
      </c>
      <c r="C28" s="19" t="s">
        <v>117</v>
      </c>
      <c r="D28" s="19" t="s">
        <v>77</v>
      </c>
      <c r="E28" s="7" t="s">
        <v>74</v>
      </c>
      <c r="F28" s="3">
        <v>9980077710</v>
      </c>
      <c r="G28" s="3">
        <v>129</v>
      </c>
      <c r="H28" s="3">
        <v>83</v>
      </c>
    </row>
    <row r="29" spans="2:8" ht="95.25" thickBot="1" x14ac:dyDescent="0.25">
      <c r="B29" s="113" t="s">
        <v>16</v>
      </c>
      <c r="C29" s="110" t="s">
        <v>117</v>
      </c>
      <c r="D29" s="110" t="s">
        <v>77</v>
      </c>
      <c r="E29" s="110" t="s">
        <v>74</v>
      </c>
      <c r="F29" s="115">
        <v>9980077720</v>
      </c>
      <c r="G29" s="111"/>
      <c r="H29" s="115">
        <f>SUM(H30:H31)</f>
        <v>357</v>
      </c>
    </row>
    <row r="30" spans="2:8" ht="48" thickBot="1" x14ac:dyDescent="0.25">
      <c r="B30" s="38" t="s">
        <v>15</v>
      </c>
      <c r="C30" s="19" t="s">
        <v>117</v>
      </c>
      <c r="D30" s="19" t="s">
        <v>77</v>
      </c>
      <c r="E30" s="7" t="s">
        <v>74</v>
      </c>
      <c r="F30" s="3">
        <v>9980077720</v>
      </c>
      <c r="G30" s="3">
        <v>121</v>
      </c>
      <c r="H30" s="3">
        <v>274</v>
      </c>
    </row>
    <row r="31" spans="2:8" ht="63.75" thickBot="1" x14ac:dyDescent="0.25">
      <c r="B31" s="38" t="s">
        <v>10</v>
      </c>
      <c r="C31" s="19" t="s">
        <v>117</v>
      </c>
      <c r="D31" s="19" t="s">
        <v>77</v>
      </c>
      <c r="E31" s="7" t="s">
        <v>74</v>
      </c>
      <c r="F31" s="3">
        <v>9980077720</v>
      </c>
      <c r="G31" s="3">
        <v>129</v>
      </c>
      <c r="H31" s="3">
        <v>83</v>
      </c>
    </row>
    <row r="32" spans="2:8" ht="16.5" thickBot="1" x14ac:dyDescent="0.3">
      <c r="B32" s="123" t="s">
        <v>328</v>
      </c>
      <c r="C32" s="110" t="s">
        <v>117</v>
      </c>
      <c r="D32" s="110" t="s">
        <v>77</v>
      </c>
      <c r="E32" s="110" t="s">
        <v>75</v>
      </c>
      <c r="F32" s="124"/>
      <c r="G32" s="124"/>
      <c r="H32" s="124">
        <v>1.4</v>
      </c>
    </row>
    <row r="33" spans="2:8" ht="48" thickBot="1" x14ac:dyDescent="0.3">
      <c r="B33" s="47" t="s">
        <v>197</v>
      </c>
      <c r="C33" s="19" t="s">
        <v>117</v>
      </c>
      <c r="D33" s="19" t="s">
        <v>77</v>
      </c>
      <c r="E33" s="7" t="s">
        <v>75</v>
      </c>
      <c r="F33" s="3">
        <v>99</v>
      </c>
      <c r="G33" s="3"/>
      <c r="H33" s="3">
        <v>1.4</v>
      </c>
    </row>
    <row r="34" spans="2:8" ht="79.5" thickBot="1" x14ac:dyDescent="0.3">
      <c r="B34" s="72" t="s">
        <v>329</v>
      </c>
      <c r="C34" s="19" t="s">
        <v>117</v>
      </c>
      <c r="D34" s="19" t="s">
        <v>77</v>
      </c>
      <c r="E34" s="7" t="s">
        <v>75</v>
      </c>
      <c r="F34" s="93" t="s">
        <v>330</v>
      </c>
      <c r="G34" s="3"/>
      <c r="H34" s="3">
        <v>1.4</v>
      </c>
    </row>
    <row r="35" spans="2:8" ht="32.25" thickBot="1" x14ac:dyDescent="0.3">
      <c r="B35" s="47" t="s">
        <v>13</v>
      </c>
      <c r="C35" s="19" t="s">
        <v>117</v>
      </c>
      <c r="D35" s="19" t="s">
        <v>77</v>
      </c>
      <c r="E35" s="7" t="s">
        <v>75</v>
      </c>
      <c r="F35" s="93" t="s">
        <v>330</v>
      </c>
      <c r="G35" s="3">
        <v>244</v>
      </c>
      <c r="H35" s="3">
        <v>1.4</v>
      </c>
    </row>
    <row r="36" spans="2:8" ht="32.25" thickBot="1" x14ac:dyDescent="0.25">
      <c r="B36" s="113" t="s">
        <v>17</v>
      </c>
      <c r="C36" s="110" t="s">
        <v>117</v>
      </c>
      <c r="D36" s="110" t="s">
        <v>77</v>
      </c>
      <c r="E36" s="110" t="s">
        <v>115</v>
      </c>
      <c r="F36" s="111"/>
      <c r="G36" s="111"/>
      <c r="H36" s="115">
        <f>SUM(H37)</f>
        <v>664</v>
      </c>
    </row>
    <row r="37" spans="2:8" ht="32.25" thickBot="1" x14ac:dyDescent="0.25">
      <c r="B37" s="98" t="s">
        <v>18</v>
      </c>
      <c r="C37" s="19" t="s">
        <v>117</v>
      </c>
      <c r="D37" s="19" t="s">
        <v>77</v>
      </c>
      <c r="E37" s="19" t="s">
        <v>115</v>
      </c>
      <c r="F37" s="3">
        <v>9370020000</v>
      </c>
      <c r="G37" s="2"/>
      <c r="H37" s="3">
        <f>SUM(H38:H40)</f>
        <v>664</v>
      </c>
    </row>
    <row r="38" spans="2:8" ht="48" thickBot="1" x14ac:dyDescent="0.25">
      <c r="B38" s="5" t="s">
        <v>9</v>
      </c>
      <c r="C38" s="19" t="s">
        <v>117</v>
      </c>
      <c r="D38" s="19" t="s">
        <v>77</v>
      </c>
      <c r="E38" s="19" t="s">
        <v>115</v>
      </c>
      <c r="F38" s="3">
        <v>9370020000</v>
      </c>
      <c r="G38" s="3">
        <v>121</v>
      </c>
      <c r="H38" s="3">
        <v>468</v>
      </c>
    </row>
    <row r="39" spans="2:8" ht="63.75" thickBot="1" x14ac:dyDescent="0.25">
      <c r="B39" s="38" t="s">
        <v>10</v>
      </c>
      <c r="C39" s="19" t="s">
        <v>117</v>
      </c>
      <c r="D39" s="19" t="s">
        <v>77</v>
      </c>
      <c r="E39" s="19" t="s">
        <v>115</v>
      </c>
      <c r="F39" s="3">
        <v>9370020000</v>
      </c>
      <c r="G39" s="3">
        <v>129</v>
      </c>
      <c r="H39" s="3">
        <v>141</v>
      </c>
    </row>
    <row r="40" spans="2:8" ht="32.25" thickBot="1" x14ac:dyDescent="0.3">
      <c r="B40" s="47" t="s">
        <v>13</v>
      </c>
      <c r="C40" s="19" t="s">
        <v>117</v>
      </c>
      <c r="D40" s="19" t="s">
        <v>77</v>
      </c>
      <c r="E40" s="19" t="s">
        <v>115</v>
      </c>
      <c r="F40" s="3">
        <v>9370020000</v>
      </c>
      <c r="G40" s="3">
        <v>244</v>
      </c>
      <c r="H40" s="3">
        <v>55</v>
      </c>
    </row>
    <row r="41" spans="2:8" ht="16.5" thickBot="1" x14ac:dyDescent="0.25">
      <c r="B41" s="69" t="s">
        <v>316</v>
      </c>
      <c r="C41" s="15" t="s">
        <v>117</v>
      </c>
      <c r="D41" s="15" t="s">
        <v>77</v>
      </c>
      <c r="E41" s="15" t="s">
        <v>334</v>
      </c>
      <c r="F41" s="1"/>
      <c r="G41" s="1"/>
      <c r="H41" s="1">
        <v>150</v>
      </c>
    </row>
    <row r="42" spans="2:8" ht="16.5" thickBot="1" x14ac:dyDescent="0.25">
      <c r="B42" s="38" t="s">
        <v>336</v>
      </c>
      <c r="C42" s="19" t="s">
        <v>117</v>
      </c>
      <c r="D42" s="19" t="s">
        <v>77</v>
      </c>
      <c r="E42" s="19" t="s">
        <v>334</v>
      </c>
      <c r="F42" s="3">
        <v>9990020690</v>
      </c>
      <c r="G42" s="3">
        <v>870</v>
      </c>
      <c r="H42" s="3">
        <v>150</v>
      </c>
    </row>
    <row r="43" spans="2:8" ht="16.5" thickBot="1" x14ac:dyDescent="0.25">
      <c r="B43" s="113" t="s">
        <v>19</v>
      </c>
      <c r="C43" s="110" t="s">
        <v>117</v>
      </c>
      <c r="D43" s="110" t="s">
        <v>77</v>
      </c>
      <c r="E43" s="110">
        <v>13</v>
      </c>
      <c r="F43" s="111"/>
      <c r="G43" s="111"/>
      <c r="H43" s="115">
        <f>SUM(H46+H52+H54+H50+H44)</f>
        <v>1822.6</v>
      </c>
    </row>
    <row r="44" spans="2:8" ht="16.5" thickBot="1" x14ac:dyDescent="0.25">
      <c r="B44" s="113" t="s">
        <v>412</v>
      </c>
      <c r="C44" s="110" t="s">
        <v>117</v>
      </c>
      <c r="D44" s="110" t="s">
        <v>77</v>
      </c>
      <c r="E44" s="110" t="s">
        <v>340</v>
      </c>
      <c r="F44" s="169" t="s">
        <v>411</v>
      </c>
      <c r="G44" s="111"/>
      <c r="H44" s="115">
        <v>1000</v>
      </c>
    </row>
    <row r="45" spans="2:8" ht="32.25" thickBot="1" x14ac:dyDescent="0.25">
      <c r="B45" s="18" t="s">
        <v>43</v>
      </c>
      <c r="C45" s="19" t="s">
        <v>117</v>
      </c>
      <c r="D45" s="19" t="s">
        <v>77</v>
      </c>
      <c r="E45" s="19" t="s">
        <v>340</v>
      </c>
      <c r="F45" s="139" t="s">
        <v>411</v>
      </c>
      <c r="G45" s="20">
        <v>611</v>
      </c>
      <c r="H45" s="16">
        <v>1000</v>
      </c>
    </row>
    <row r="46" spans="2:8" ht="63.75" thickBot="1" x14ac:dyDescent="0.25">
      <c r="B46" s="113" t="s">
        <v>383</v>
      </c>
      <c r="C46" s="110" t="s">
        <v>117</v>
      </c>
      <c r="D46" s="110" t="s">
        <v>77</v>
      </c>
      <c r="E46" s="110" t="s">
        <v>340</v>
      </c>
      <c r="F46" s="115">
        <v>42</v>
      </c>
      <c r="G46" s="124"/>
      <c r="H46" s="115">
        <v>225</v>
      </c>
    </row>
    <row r="47" spans="2:8" ht="32.25" thickBot="1" x14ac:dyDescent="0.25">
      <c r="B47" s="48" t="s">
        <v>338</v>
      </c>
      <c r="C47" s="19" t="s">
        <v>117</v>
      </c>
      <c r="D47" s="19" t="s">
        <v>77</v>
      </c>
      <c r="E47" s="19" t="s">
        <v>340</v>
      </c>
      <c r="F47" s="20">
        <v>42001</v>
      </c>
      <c r="G47" s="20"/>
      <c r="H47" s="20">
        <v>225</v>
      </c>
    </row>
    <row r="48" spans="2:8" ht="48" thickBot="1" x14ac:dyDescent="0.25">
      <c r="B48" s="48" t="s">
        <v>339</v>
      </c>
      <c r="C48" s="19" t="s">
        <v>117</v>
      </c>
      <c r="D48" s="19" t="s">
        <v>77</v>
      </c>
      <c r="E48" s="19" t="s">
        <v>340</v>
      </c>
      <c r="F48" s="20">
        <v>4200199900</v>
      </c>
      <c r="G48" s="20"/>
      <c r="H48" s="20">
        <v>225</v>
      </c>
    </row>
    <row r="49" spans="2:8" ht="32.25" thickBot="1" x14ac:dyDescent="0.25">
      <c r="B49" s="48" t="s">
        <v>13</v>
      </c>
      <c r="C49" s="19" t="s">
        <v>117</v>
      </c>
      <c r="D49" s="19" t="s">
        <v>77</v>
      </c>
      <c r="E49" s="19" t="s">
        <v>340</v>
      </c>
      <c r="F49" s="20">
        <v>4200199900</v>
      </c>
      <c r="G49" s="20">
        <v>244</v>
      </c>
      <c r="H49" s="20">
        <v>225</v>
      </c>
    </row>
    <row r="50" spans="2:8" ht="32.25" thickBot="1" x14ac:dyDescent="0.25">
      <c r="B50" s="22" t="s">
        <v>409</v>
      </c>
      <c r="C50" s="15" t="s">
        <v>117</v>
      </c>
      <c r="D50" s="15" t="s">
        <v>77</v>
      </c>
      <c r="E50" s="15" t="s">
        <v>340</v>
      </c>
      <c r="F50" s="16">
        <v>9980054690</v>
      </c>
      <c r="G50" s="16"/>
      <c r="H50" s="16">
        <v>368.6</v>
      </c>
    </row>
    <row r="51" spans="2:8" ht="32.25" thickBot="1" x14ac:dyDescent="0.25">
      <c r="B51" s="38" t="s">
        <v>210</v>
      </c>
      <c r="C51" s="19" t="s">
        <v>117</v>
      </c>
      <c r="D51" s="19" t="s">
        <v>77</v>
      </c>
      <c r="E51" s="19" t="s">
        <v>340</v>
      </c>
      <c r="F51" s="20">
        <v>9980054690</v>
      </c>
      <c r="G51" s="20">
        <v>244</v>
      </c>
      <c r="H51" s="20">
        <v>368.6</v>
      </c>
    </row>
    <row r="52" spans="2:8" ht="16.5" thickBot="1" x14ac:dyDescent="0.25">
      <c r="B52" s="109" t="s">
        <v>368</v>
      </c>
      <c r="C52" s="125" t="s">
        <v>117</v>
      </c>
      <c r="D52" s="125" t="s">
        <v>77</v>
      </c>
      <c r="E52" s="125" t="s">
        <v>340</v>
      </c>
      <c r="F52" s="124">
        <v>8830020000</v>
      </c>
      <c r="G52" s="124"/>
      <c r="H52" s="124">
        <v>30</v>
      </c>
    </row>
    <row r="53" spans="2:8" ht="32.25" thickBot="1" x14ac:dyDescent="0.25">
      <c r="B53" s="38" t="s">
        <v>210</v>
      </c>
      <c r="C53" s="19" t="s">
        <v>117</v>
      </c>
      <c r="D53" s="19" t="s">
        <v>77</v>
      </c>
      <c r="E53" s="19" t="s">
        <v>340</v>
      </c>
      <c r="F53" s="3">
        <v>8830020000</v>
      </c>
      <c r="G53" s="20">
        <v>244</v>
      </c>
      <c r="H53" s="20">
        <v>30</v>
      </c>
    </row>
    <row r="54" spans="2:8" ht="16.5" thickBot="1" x14ac:dyDescent="0.25">
      <c r="B54" s="113" t="s">
        <v>20</v>
      </c>
      <c r="C54" s="110" t="s">
        <v>117</v>
      </c>
      <c r="D54" s="110" t="s">
        <v>77</v>
      </c>
      <c r="E54" s="110">
        <v>13</v>
      </c>
      <c r="F54" s="115">
        <v>99</v>
      </c>
      <c r="G54" s="111"/>
      <c r="H54" s="115">
        <v>199</v>
      </c>
    </row>
    <row r="55" spans="2:8" ht="132" customHeight="1" thickBot="1" x14ac:dyDescent="0.25">
      <c r="B55" s="98" t="s">
        <v>21</v>
      </c>
      <c r="C55" s="19" t="s">
        <v>117</v>
      </c>
      <c r="D55" s="19" t="s">
        <v>77</v>
      </c>
      <c r="E55" s="7">
        <v>13</v>
      </c>
      <c r="F55" s="3">
        <v>9980077730</v>
      </c>
      <c r="G55" s="2"/>
      <c r="H55" s="3">
        <v>199</v>
      </c>
    </row>
    <row r="56" spans="2:8" ht="32.25" thickBot="1" x14ac:dyDescent="0.25">
      <c r="B56" s="38" t="s">
        <v>13</v>
      </c>
      <c r="C56" s="19" t="s">
        <v>117</v>
      </c>
      <c r="D56" s="19" t="s">
        <v>77</v>
      </c>
      <c r="E56" s="7">
        <v>13</v>
      </c>
      <c r="F56" s="3">
        <v>9980077730</v>
      </c>
      <c r="G56" s="3">
        <v>244</v>
      </c>
      <c r="H56" s="3">
        <v>199</v>
      </c>
    </row>
    <row r="57" spans="2:8" ht="16.5" thickBot="1" x14ac:dyDescent="0.25">
      <c r="B57" s="113" t="s">
        <v>322</v>
      </c>
      <c r="C57" s="110" t="s">
        <v>117</v>
      </c>
      <c r="D57" s="110" t="s">
        <v>118</v>
      </c>
      <c r="E57" s="125"/>
      <c r="F57" s="124"/>
      <c r="G57" s="124"/>
      <c r="H57" s="126">
        <v>1404</v>
      </c>
    </row>
    <row r="58" spans="2:8" ht="32.25" thickBot="1" x14ac:dyDescent="0.25">
      <c r="B58" s="38" t="s">
        <v>323</v>
      </c>
      <c r="C58" s="19" t="s">
        <v>117</v>
      </c>
      <c r="D58" s="19" t="s">
        <v>118</v>
      </c>
      <c r="E58" s="7" t="s">
        <v>112</v>
      </c>
      <c r="F58" s="3"/>
      <c r="G58" s="3"/>
      <c r="H58" s="3">
        <v>1404</v>
      </c>
    </row>
    <row r="59" spans="2:8" ht="48" thickBot="1" x14ac:dyDescent="0.25">
      <c r="B59" s="38" t="s">
        <v>70</v>
      </c>
      <c r="C59" s="19" t="s">
        <v>117</v>
      </c>
      <c r="D59" s="19" t="s">
        <v>118</v>
      </c>
      <c r="E59" s="7" t="s">
        <v>112</v>
      </c>
      <c r="F59" s="20">
        <v>9980051180</v>
      </c>
      <c r="G59" s="3"/>
      <c r="H59" s="3">
        <v>1404</v>
      </c>
    </row>
    <row r="60" spans="2:8" ht="16.5" thickBot="1" x14ac:dyDescent="0.25">
      <c r="B60" s="38" t="s">
        <v>320</v>
      </c>
      <c r="C60" s="19" t="s">
        <v>117</v>
      </c>
      <c r="D60" s="19" t="s">
        <v>118</v>
      </c>
      <c r="E60" s="7" t="s">
        <v>112</v>
      </c>
      <c r="F60" s="20">
        <v>9980051180</v>
      </c>
      <c r="G60" s="3">
        <v>530</v>
      </c>
      <c r="H60" s="3">
        <v>1404</v>
      </c>
    </row>
    <row r="61" spans="2:8" ht="48" thickBot="1" x14ac:dyDescent="0.25">
      <c r="B61" s="113" t="s">
        <v>22</v>
      </c>
      <c r="C61" s="110" t="s">
        <v>117</v>
      </c>
      <c r="D61" s="127" t="s">
        <v>112</v>
      </c>
      <c r="E61" s="114"/>
      <c r="F61" s="111"/>
      <c r="G61" s="111"/>
      <c r="H61" s="115">
        <f>SUM(H62)</f>
        <v>40</v>
      </c>
    </row>
    <row r="62" spans="2:8" ht="39" thickBot="1" x14ac:dyDescent="0.25">
      <c r="B62" s="129" t="s">
        <v>369</v>
      </c>
      <c r="C62" s="130" t="s">
        <v>117</v>
      </c>
      <c r="D62" s="131" t="s">
        <v>112</v>
      </c>
      <c r="E62" s="130" t="s">
        <v>331</v>
      </c>
      <c r="F62" s="132"/>
      <c r="G62" s="132"/>
      <c r="H62" s="132">
        <v>40</v>
      </c>
    </row>
    <row r="63" spans="2:8" ht="26.25" thickBot="1" x14ac:dyDescent="0.25">
      <c r="B63" s="133" t="s">
        <v>370</v>
      </c>
      <c r="C63" s="19" t="s">
        <v>117</v>
      </c>
      <c r="D63" s="71" t="s">
        <v>112</v>
      </c>
      <c r="E63" s="19" t="s">
        <v>331</v>
      </c>
      <c r="F63" s="43" t="s">
        <v>343</v>
      </c>
      <c r="G63" s="3"/>
      <c r="H63" s="3">
        <v>40</v>
      </c>
    </row>
    <row r="64" spans="2:8" ht="32.25" thickBot="1" x14ac:dyDescent="0.25">
      <c r="B64" s="37" t="s">
        <v>210</v>
      </c>
      <c r="C64" s="19" t="s">
        <v>117</v>
      </c>
      <c r="D64" s="71" t="s">
        <v>112</v>
      </c>
      <c r="E64" s="19" t="s">
        <v>331</v>
      </c>
      <c r="F64" s="43" t="s">
        <v>343</v>
      </c>
      <c r="G64" s="3">
        <v>244</v>
      </c>
      <c r="H64" s="3">
        <v>40</v>
      </c>
    </row>
    <row r="65" spans="2:8" ht="16.5" thickBot="1" x14ac:dyDescent="0.25">
      <c r="B65" s="113" t="s">
        <v>23</v>
      </c>
      <c r="C65" s="110" t="s">
        <v>117</v>
      </c>
      <c r="D65" s="127" t="s">
        <v>74</v>
      </c>
      <c r="E65" s="110"/>
      <c r="F65" s="124"/>
      <c r="G65" s="124"/>
      <c r="H65" s="124">
        <f>SUM(H66+H71)</f>
        <v>33380.597659999999</v>
      </c>
    </row>
    <row r="66" spans="2:8" ht="16.5" thickBot="1" x14ac:dyDescent="0.25">
      <c r="B66" s="113" t="s">
        <v>319</v>
      </c>
      <c r="C66" s="125" t="s">
        <v>117</v>
      </c>
      <c r="D66" s="134" t="s">
        <v>74</v>
      </c>
      <c r="E66" s="125" t="s">
        <v>113</v>
      </c>
      <c r="F66" s="124"/>
      <c r="G66" s="124"/>
      <c r="H66" s="124">
        <f>SUM(H68+H70)</f>
        <v>33320.597659999999</v>
      </c>
    </row>
    <row r="67" spans="2:8" ht="16.5" thickBot="1" x14ac:dyDescent="0.25">
      <c r="B67" s="96" t="s">
        <v>320</v>
      </c>
      <c r="C67" s="19" t="s">
        <v>117</v>
      </c>
      <c r="D67" s="71" t="s">
        <v>74</v>
      </c>
      <c r="E67" s="19" t="s">
        <v>113</v>
      </c>
      <c r="F67" s="93"/>
      <c r="G67" s="3"/>
      <c r="H67" s="3"/>
    </row>
    <row r="68" spans="2:8" ht="32.25" thickBot="1" x14ac:dyDescent="0.25">
      <c r="B68" s="230" t="s">
        <v>437</v>
      </c>
      <c r="C68" s="19" t="s">
        <v>117</v>
      </c>
      <c r="D68" s="71" t="s">
        <v>74</v>
      </c>
      <c r="E68" s="19" t="s">
        <v>113</v>
      </c>
      <c r="F68" s="139">
        <v>1530020760</v>
      </c>
      <c r="G68" s="3"/>
      <c r="H68" s="3">
        <v>16793.763999999999</v>
      </c>
    </row>
    <row r="69" spans="2:8" ht="48" thickBot="1" x14ac:dyDescent="0.25">
      <c r="B69" s="230" t="s">
        <v>347</v>
      </c>
      <c r="C69" s="19" t="s">
        <v>117</v>
      </c>
      <c r="D69" s="71" t="s">
        <v>74</v>
      </c>
      <c r="E69" s="19" t="s">
        <v>113</v>
      </c>
      <c r="F69" s="139">
        <v>1530020760</v>
      </c>
      <c r="G69" s="3">
        <v>244</v>
      </c>
      <c r="H69" s="3">
        <v>16793.763999999999</v>
      </c>
    </row>
    <row r="70" spans="2:8" ht="16.5" thickBot="1" x14ac:dyDescent="0.25">
      <c r="B70" s="96" t="s">
        <v>321</v>
      </c>
      <c r="C70" s="19" t="s">
        <v>117</v>
      </c>
      <c r="D70" s="71" t="s">
        <v>74</v>
      </c>
      <c r="E70" s="19" t="s">
        <v>113</v>
      </c>
      <c r="F70" s="93">
        <v>1530022260</v>
      </c>
      <c r="G70" s="3">
        <v>540</v>
      </c>
      <c r="H70" s="3">
        <v>16526.83366</v>
      </c>
    </row>
    <row r="71" spans="2:8" ht="32.25" thickBot="1" x14ac:dyDescent="0.25">
      <c r="B71" s="109" t="s">
        <v>371</v>
      </c>
      <c r="C71" s="125" t="s">
        <v>117</v>
      </c>
      <c r="D71" s="134" t="s">
        <v>74</v>
      </c>
      <c r="E71" s="125" t="s">
        <v>372</v>
      </c>
      <c r="F71" s="136"/>
      <c r="G71" s="124"/>
      <c r="H71" s="124">
        <v>60</v>
      </c>
    </row>
    <row r="72" spans="2:8" ht="79.5" thickBot="1" x14ac:dyDescent="0.25">
      <c r="B72" s="96" t="s">
        <v>373</v>
      </c>
      <c r="C72" s="19" t="s">
        <v>117</v>
      </c>
      <c r="D72" s="71" t="s">
        <v>74</v>
      </c>
      <c r="E72" s="19" t="s">
        <v>372</v>
      </c>
      <c r="F72" s="93">
        <v>9980040002</v>
      </c>
      <c r="G72" s="3">
        <v>245</v>
      </c>
      <c r="H72" s="3">
        <v>60</v>
      </c>
    </row>
    <row r="73" spans="2:8" ht="32.25" thickBot="1" x14ac:dyDescent="0.25">
      <c r="B73" s="113" t="s">
        <v>24</v>
      </c>
      <c r="C73" s="110" t="s">
        <v>117</v>
      </c>
      <c r="D73" s="110" t="s">
        <v>75</v>
      </c>
      <c r="E73" s="110"/>
      <c r="F73" s="111"/>
      <c r="G73" s="111"/>
      <c r="H73" s="115">
        <f>SUM(H76+H78+H74)</f>
        <v>22763.016759999999</v>
      </c>
    </row>
    <row r="74" spans="2:8" ht="16.5" thickBot="1" x14ac:dyDescent="0.25">
      <c r="B74" s="113" t="s">
        <v>438</v>
      </c>
      <c r="C74" s="110" t="s">
        <v>117</v>
      </c>
      <c r="D74" s="110" t="s">
        <v>75</v>
      </c>
      <c r="E74" s="110" t="s">
        <v>118</v>
      </c>
      <c r="F74" s="111"/>
      <c r="G74" s="111"/>
      <c r="H74" s="115">
        <v>5704.3859000000002</v>
      </c>
    </row>
    <row r="75" spans="2:8" ht="32.25" thickBot="1" x14ac:dyDescent="0.25">
      <c r="B75" s="38" t="s">
        <v>13</v>
      </c>
      <c r="C75" s="15" t="s">
        <v>117</v>
      </c>
      <c r="D75" s="15" t="s">
        <v>75</v>
      </c>
      <c r="E75" s="15" t="s">
        <v>118</v>
      </c>
      <c r="F75" s="20">
        <v>1640115200</v>
      </c>
      <c r="G75" s="20">
        <v>244</v>
      </c>
      <c r="H75" s="16">
        <v>5704.3859000000002</v>
      </c>
    </row>
    <row r="76" spans="2:8" ht="32.25" thickBot="1" x14ac:dyDescent="0.25">
      <c r="B76" s="135" t="s">
        <v>374</v>
      </c>
      <c r="C76" s="130" t="s">
        <v>117</v>
      </c>
      <c r="D76" s="130" t="s">
        <v>75</v>
      </c>
      <c r="E76" s="130" t="s">
        <v>112</v>
      </c>
      <c r="F76" s="137" t="s">
        <v>375</v>
      </c>
      <c r="G76" s="138"/>
      <c r="H76" s="137">
        <v>9738.6308599999993</v>
      </c>
    </row>
    <row r="77" spans="2:8" ht="48" thickBot="1" x14ac:dyDescent="0.25">
      <c r="B77" s="96" t="s">
        <v>347</v>
      </c>
      <c r="C77" s="15" t="s">
        <v>117</v>
      </c>
      <c r="D77" s="15" t="s">
        <v>75</v>
      </c>
      <c r="E77" s="15" t="s">
        <v>112</v>
      </c>
      <c r="F77" s="20" t="s">
        <v>375</v>
      </c>
      <c r="G77" s="20">
        <v>244</v>
      </c>
      <c r="H77" s="20">
        <v>9738.6308599999993</v>
      </c>
    </row>
    <row r="78" spans="2:8" ht="16.5" thickBot="1" x14ac:dyDescent="0.25">
      <c r="B78" s="97" t="s">
        <v>324</v>
      </c>
      <c r="C78" s="15" t="s">
        <v>117</v>
      </c>
      <c r="D78" s="8" t="s">
        <v>75</v>
      </c>
      <c r="E78" s="8" t="s">
        <v>112</v>
      </c>
      <c r="F78" s="1"/>
      <c r="G78" s="1"/>
      <c r="H78" s="1">
        <v>7320</v>
      </c>
    </row>
    <row r="79" spans="2:8" ht="16.5" thickBot="1" x14ac:dyDescent="0.25">
      <c r="B79" s="96" t="s">
        <v>320</v>
      </c>
      <c r="C79" s="19" t="s">
        <v>117</v>
      </c>
      <c r="D79" s="7" t="s">
        <v>75</v>
      </c>
      <c r="E79" s="7" t="s">
        <v>112</v>
      </c>
      <c r="F79" s="3">
        <v>1640115200</v>
      </c>
      <c r="G79" s="3"/>
      <c r="H79" s="3">
        <v>7320</v>
      </c>
    </row>
    <row r="80" spans="2:8" ht="16.5" thickBot="1" x14ac:dyDescent="0.25">
      <c r="B80" s="96" t="s">
        <v>321</v>
      </c>
      <c r="C80" s="19" t="s">
        <v>117</v>
      </c>
      <c r="D80" s="7" t="s">
        <v>75</v>
      </c>
      <c r="E80" s="7" t="s">
        <v>112</v>
      </c>
      <c r="F80" s="3">
        <v>1640115200</v>
      </c>
      <c r="G80" s="3">
        <v>540</v>
      </c>
      <c r="H80" s="3">
        <v>7320</v>
      </c>
    </row>
    <row r="81" spans="2:8" ht="16.5" thickBot="1" x14ac:dyDescent="0.25">
      <c r="B81" s="113" t="s">
        <v>25</v>
      </c>
      <c r="C81" s="110" t="s">
        <v>117</v>
      </c>
      <c r="D81" s="127" t="s">
        <v>76</v>
      </c>
      <c r="E81" s="114"/>
      <c r="F81" s="111"/>
      <c r="G81" s="111"/>
      <c r="H81" s="126">
        <f>SUM(H82+H85)</f>
        <v>734</v>
      </c>
    </row>
    <row r="82" spans="2:8" ht="32.25" thickBot="1" x14ac:dyDescent="0.25">
      <c r="B82" s="113" t="s">
        <v>26</v>
      </c>
      <c r="C82" s="110" t="s">
        <v>117</v>
      </c>
      <c r="D82" s="110" t="s">
        <v>76</v>
      </c>
      <c r="E82" s="110" t="s">
        <v>76</v>
      </c>
      <c r="F82" s="111"/>
      <c r="G82" s="111"/>
      <c r="H82" s="115">
        <v>50</v>
      </c>
    </row>
    <row r="83" spans="2:8" ht="32.25" thickBot="1" x14ac:dyDescent="0.25">
      <c r="B83" s="5" t="s">
        <v>27</v>
      </c>
      <c r="C83" s="19" t="s">
        <v>117</v>
      </c>
      <c r="D83" s="7" t="s">
        <v>76</v>
      </c>
      <c r="E83" s="7" t="s">
        <v>76</v>
      </c>
      <c r="F83" s="3">
        <v>3310199000</v>
      </c>
      <c r="G83" s="2"/>
      <c r="H83" s="3">
        <v>50</v>
      </c>
    </row>
    <row r="84" spans="2:8" ht="32.25" thickBot="1" x14ac:dyDescent="0.25">
      <c r="B84" s="38" t="s">
        <v>13</v>
      </c>
      <c r="C84" s="19" t="s">
        <v>117</v>
      </c>
      <c r="D84" s="7" t="s">
        <v>76</v>
      </c>
      <c r="E84" s="7" t="s">
        <v>76</v>
      </c>
      <c r="F84" s="3">
        <v>3310199000</v>
      </c>
      <c r="G84" s="3">
        <v>244</v>
      </c>
      <c r="H84" s="3">
        <v>50</v>
      </c>
    </row>
    <row r="85" spans="2:8" ht="16.5" thickBot="1" x14ac:dyDescent="0.25">
      <c r="B85" s="113" t="s">
        <v>28</v>
      </c>
      <c r="C85" s="110" t="s">
        <v>117</v>
      </c>
      <c r="D85" s="110" t="s">
        <v>76</v>
      </c>
      <c r="E85" s="110" t="s">
        <v>113</v>
      </c>
      <c r="F85" s="111"/>
      <c r="G85" s="111"/>
      <c r="H85" s="115">
        <f>SUM(H86)</f>
        <v>684</v>
      </c>
    </row>
    <row r="86" spans="2:8" ht="79.5" thickBot="1" x14ac:dyDescent="0.25">
      <c r="B86" s="98" t="s">
        <v>29</v>
      </c>
      <c r="C86" s="15" t="s">
        <v>117</v>
      </c>
      <c r="D86" s="8" t="s">
        <v>76</v>
      </c>
      <c r="E86" s="8" t="s">
        <v>113</v>
      </c>
      <c r="F86" s="1">
        <v>9980077740</v>
      </c>
      <c r="G86" s="2"/>
      <c r="H86" s="1">
        <f>SUM(H87:H88)</f>
        <v>684</v>
      </c>
    </row>
    <row r="87" spans="2:8" ht="48" thickBot="1" x14ac:dyDescent="0.25">
      <c r="B87" s="5" t="s">
        <v>9</v>
      </c>
      <c r="C87" s="19" t="s">
        <v>117</v>
      </c>
      <c r="D87" s="7" t="s">
        <v>76</v>
      </c>
      <c r="E87" s="7" t="s">
        <v>113</v>
      </c>
      <c r="F87" s="3">
        <v>9980077740</v>
      </c>
      <c r="G87" s="3">
        <v>121</v>
      </c>
      <c r="H87" s="3">
        <v>525</v>
      </c>
    </row>
    <row r="88" spans="2:8" ht="63.75" thickBot="1" x14ac:dyDescent="0.25">
      <c r="B88" s="38" t="s">
        <v>10</v>
      </c>
      <c r="C88" s="19" t="s">
        <v>117</v>
      </c>
      <c r="D88" s="7" t="s">
        <v>76</v>
      </c>
      <c r="E88" s="7" t="s">
        <v>113</v>
      </c>
      <c r="F88" s="3">
        <v>9980077740</v>
      </c>
      <c r="G88" s="3">
        <v>129</v>
      </c>
      <c r="H88" s="3">
        <v>159</v>
      </c>
    </row>
    <row r="89" spans="2:8" ht="16.5" thickBot="1" x14ac:dyDescent="0.25">
      <c r="B89" s="113" t="s">
        <v>243</v>
      </c>
      <c r="C89" s="110" t="s">
        <v>117</v>
      </c>
      <c r="D89" s="110" t="s">
        <v>175</v>
      </c>
      <c r="E89" s="110"/>
      <c r="F89" s="115"/>
      <c r="G89" s="115"/>
      <c r="H89" s="115">
        <v>10000</v>
      </c>
    </row>
    <row r="90" spans="2:8" ht="16.5" thickBot="1" x14ac:dyDescent="0.25">
      <c r="B90" s="113" t="s">
        <v>61</v>
      </c>
      <c r="C90" s="110" t="s">
        <v>117</v>
      </c>
      <c r="D90" s="110" t="s">
        <v>175</v>
      </c>
      <c r="E90" s="110" t="s">
        <v>77</v>
      </c>
      <c r="F90" s="115"/>
      <c r="G90" s="115"/>
      <c r="H90" s="115">
        <v>10000</v>
      </c>
    </row>
    <row r="91" spans="2:8" ht="63.75" thickBot="1" x14ac:dyDescent="0.25">
      <c r="B91" s="220" t="s">
        <v>428</v>
      </c>
      <c r="C91" s="221" t="s">
        <v>117</v>
      </c>
      <c r="D91" s="221" t="s">
        <v>175</v>
      </c>
      <c r="E91" s="221" t="s">
        <v>77</v>
      </c>
      <c r="F91" s="211" t="s">
        <v>427</v>
      </c>
      <c r="G91" s="224"/>
      <c r="H91" s="224">
        <v>10000</v>
      </c>
    </row>
    <row r="92" spans="2:8" ht="48" thickBot="1" x14ac:dyDescent="0.3">
      <c r="B92" s="218" t="s">
        <v>429</v>
      </c>
      <c r="C92" s="229" t="s">
        <v>117</v>
      </c>
      <c r="D92" s="7" t="s">
        <v>175</v>
      </c>
      <c r="E92" s="7" t="s">
        <v>77</v>
      </c>
      <c r="F92" s="32" t="s">
        <v>427</v>
      </c>
      <c r="G92" s="3">
        <v>414</v>
      </c>
      <c r="H92" s="3">
        <v>10000</v>
      </c>
    </row>
    <row r="93" spans="2:8" ht="16.5" thickBot="1" x14ac:dyDescent="0.25">
      <c r="B93" s="113" t="s">
        <v>31</v>
      </c>
      <c r="C93" s="110" t="s">
        <v>117</v>
      </c>
      <c r="D93" s="110">
        <v>10</v>
      </c>
      <c r="E93" s="114"/>
      <c r="F93" s="111"/>
      <c r="G93" s="111"/>
      <c r="H93" s="140">
        <f>SUM(H94+H97)</f>
        <v>9360.851999999999</v>
      </c>
    </row>
    <row r="94" spans="2:8" ht="16.5" thickBot="1" x14ac:dyDescent="0.25">
      <c r="B94" s="113" t="s">
        <v>32</v>
      </c>
      <c r="C94" s="110" t="s">
        <v>117</v>
      </c>
      <c r="D94" s="110">
        <v>10</v>
      </c>
      <c r="E94" s="110" t="s">
        <v>77</v>
      </c>
      <c r="F94" s="111"/>
      <c r="G94" s="111"/>
      <c r="H94" s="115">
        <v>700</v>
      </c>
    </row>
    <row r="95" spans="2:8" ht="32.25" thickBot="1" x14ac:dyDescent="0.25">
      <c r="B95" s="98" t="s">
        <v>33</v>
      </c>
      <c r="C95" s="15" t="s">
        <v>117</v>
      </c>
      <c r="D95" s="8">
        <v>10</v>
      </c>
      <c r="E95" s="8" t="s">
        <v>77</v>
      </c>
      <c r="F95" s="1">
        <v>2210728960</v>
      </c>
      <c r="G95" s="2"/>
      <c r="H95" s="1">
        <v>700</v>
      </c>
    </row>
    <row r="96" spans="2:8" ht="32.25" thickBot="1" x14ac:dyDescent="0.25">
      <c r="B96" s="5" t="s">
        <v>34</v>
      </c>
      <c r="C96" s="19" t="s">
        <v>117</v>
      </c>
      <c r="D96" s="7">
        <v>10</v>
      </c>
      <c r="E96" s="7" t="s">
        <v>77</v>
      </c>
      <c r="F96" s="3">
        <v>2210728960</v>
      </c>
      <c r="G96" s="3">
        <v>312</v>
      </c>
      <c r="H96" s="3">
        <v>700</v>
      </c>
    </row>
    <row r="97" spans="2:8" ht="16.5" thickBot="1" x14ac:dyDescent="0.25">
      <c r="B97" s="113" t="s">
        <v>35</v>
      </c>
      <c r="C97" s="110" t="s">
        <v>117</v>
      </c>
      <c r="D97" s="110">
        <v>10</v>
      </c>
      <c r="E97" s="110" t="s">
        <v>74</v>
      </c>
      <c r="F97" s="111"/>
      <c r="G97" s="111"/>
      <c r="H97" s="115">
        <f>SUM(H99+H101+H102)</f>
        <v>8660.851999999999</v>
      </c>
    </row>
    <row r="98" spans="2:8" ht="50.25" customHeight="1" thickBot="1" x14ac:dyDescent="0.25">
      <c r="B98" s="113" t="s">
        <v>264</v>
      </c>
      <c r="C98" s="110" t="s">
        <v>117</v>
      </c>
      <c r="D98" s="110" t="s">
        <v>265</v>
      </c>
      <c r="E98" s="110" t="s">
        <v>74</v>
      </c>
      <c r="F98" s="115">
        <v>2230752600</v>
      </c>
      <c r="G98" s="111"/>
      <c r="H98" s="115">
        <v>122.4</v>
      </c>
    </row>
    <row r="99" spans="2:8" ht="32.25" thickBot="1" x14ac:dyDescent="0.25">
      <c r="B99" s="5" t="s">
        <v>34</v>
      </c>
      <c r="C99" s="19" t="s">
        <v>117</v>
      </c>
      <c r="D99" s="7" t="s">
        <v>265</v>
      </c>
      <c r="E99" s="7" t="s">
        <v>74</v>
      </c>
      <c r="F99" s="3">
        <v>2230752600</v>
      </c>
      <c r="G99" s="3">
        <v>313</v>
      </c>
      <c r="H99" s="3">
        <v>122.4</v>
      </c>
    </row>
    <row r="100" spans="2:8" ht="48" thickBot="1" x14ac:dyDescent="0.25">
      <c r="B100" s="113" t="s">
        <v>36</v>
      </c>
      <c r="C100" s="110" t="s">
        <v>117</v>
      </c>
      <c r="D100" s="110">
        <v>10</v>
      </c>
      <c r="E100" s="110" t="s">
        <v>74</v>
      </c>
      <c r="F100" s="115">
        <v>2230781510</v>
      </c>
      <c r="G100" s="111"/>
      <c r="H100" s="115">
        <v>6293</v>
      </c>
    </row>
    <row r="101" spans="2:8" ht="32.25" thickBot="1" x14ac:dyDescent="0.25">
      <c r="B101" s="5" t="s">
        <v>34</v>
      </c>
      <c r="C101" s="19" t="s">
        <v>117</v>
      </c>
      <c r="D101" s="7">
        <v>10</v>
      </c>
      <c r="E101" s="7" t="s">
        <v>74</v>
      </c>
      <c r="F101" s="3">
        <v>2230781510</v>
      </c>
      <c r="G101" s="3">
        <v>313</v>
      </c>
      <c r="H101" s="3">
        <v>6293</v>
      </c>
    </row>
    <row r="102" spans="2:8" ht="79.5" thickBot="1" x14ac:dyDescent="0.25">
      <c r="B102" s="113" t="s">
        <v>37</v>
      </c>
      <c r="C102" s="110" t="s">
        <v>117</v>
      </c>
      <c r="D102" s="110">
        <v>10</v>
      </c>
      <c r="E102" s="110" t="s">
        <v>74</v>
      </c>
      <c r="F102" s="115" t="s">
        <v>363</v>
      </c>
      <c r="G102" s="111"/>
      <c r="H102" s="115">
        <v>2245.4520000000002</v>
      </c>
    </row>
    <row r="103" spans="2:8" ht="32.25" thickBot="1" x14ac:dyDescent="0.25">
      <c r="B103" s="5" t="s">
        <v>34</v>
      </c>
      <c r="C103" s="19" t="s">
        <v>117</v>
      </c>
      <c r="D103" s="7">
        <v>10</v>
      </c>
      <c r="E103" s="7" t="s">
        <v>74</v>
      </c>
      <c r="F103" s="3">
        <v>2250040820</v>
      </c>
      <c r="G103" s="3">
        <v>412</v>
      </c>
      <c r="H103" s="16">
        <v>645.56700000000001</v>
      </c>
    </row>
    <row r="104" spans="2:8" ht="32.25" thickBot="1" x14ac:dyDescent="0.25">
      <c r="B104" s="5" t="s">
        <v>34</v>
      </c>
      <c r="C104" s="19" t="s">
        <v>117</v>
      </c>
      <c r="D104" s="7">
        <v>10</v>
      </c>
      <c r="E104" s="7" t="s">
        <v>74</v>
      </c>
      <c r="F104" s="3" t="s">
        <v>363</v>
      </c>
      <c r="G104" s="3">
        <v>412</v>
      </c>
      <c r="H104" s="3">
        <v>1599.885</v>
      </c>
    </row>
    <row r="105" spans="2:8" ht="16.5" thickBot="1" x14ac:dyDescent="0.25">
      <c r="B105" s="113" t="s">
        <v>38</v>
      </c>
      <c r="C105" s="110" t="s">
        <v>117</v>
      </c>
      <c r="D105" s="110">
        <v>11</v>
      </c>
      <c r="E105" s="114"/>
      <c r="F105" s="111"/>
      <c r="G105" s="111"/>
      <c r="H105" s="115">
        <f>SUM(H108:H110)</f>
        <v>1339</v>
      </c>
    </row>
    <row r="106" spans="2:8" ht="16.5" thickBot="1" x14ac:dyDescent="0.25">
      <c r="B106" s="14" t="s">
        <v>39</v>
      </c>
      <c r="C106" s="19" t="s">
        <v>117</v>
      </c>
      <c r="D106" s="19">
        <v>11</v>
      </c>
      <c r="E106" s="19" t="s">
        <v>75</v>
      </c>
      <c r="F106" s="17"/>
      <c r="G106" s="17"/>
      <c r="H106" s="20">
        <v>1339</v>
      </c>
    </row>
    <row r="107" spans="2:8" ht="32.25" thickBot="1" x14ac:dyDescent="0.25">
      <c r="B107" s="14" t="s">
        <v>40</v>
      </c>
      <c r="C107" s="19" t="s">
        <v>117</v>
      </c>
      <c r="D107" s="19">
        <v>11</v>
      </c>
      <c r="E107" s="19" t="s">
        <v>75</v>
      </c>
      <c r="F107" s="20">
        <v>2460120000</v>
      </c>
      <c r="G107" s="17"/>
      <c r="H107" s="20">
        <v>1339</v>
      </c>
    </row>
    <row r="108" spans="2:8" ht="63.75" thickBot="1" x14ac:dyDescent="0.25">
      <c r="B108" s="5" t="s">
        <v>366</v>
      </c>
      <c r="C108" s="19" t="s">
        <v>117</v>
      </c>
      <c r="D108" s="19">
        <v>11</v>
      </c>
      <c r="E108" s="19" t="s">
        <v>75</v>
      </c>
      <c r="F108" s="20">
        <v>2460120000</v>
      </c>
      <c r="G108" s="20">
        <v>123</v>
      </c>
      <c r="H108" s="20">
        <v>20</v>
      </c>
    </row>
    <row r="109" spans="2:8" ht="32.25" thickBot="1" x14ac:dyDescent="0.25">
      <c r="B109" s="21" t="s">
        <v>13</v>
      </c>
      <c r="C109" s="19" t="s">
        <v>117</v>
      </c>
      <c r="D109" s="19">
        <v>11</v>
      </c>
      <c r="E109" s="19" t="s">
        <v>75</v>
      </c>
      <c r="F109" s="20">
        <v>2460120000</v>
      </c>
      <c r="G109" s="20">
        <v>244</v>
      </c>
      <c r="H109" s="20">
        <v>180</v>
      </c>
    </row>
    <row r="110" spans="2:8" ht="16.5" thickBot="1" x14ac:dyDescent="0.25">
      <c r="B110" s="38" t="s">
        <v>367</v>
      </c>
      <c r="C110" s="19" t="s">
        <v>117</v>
      </c>
      <c r="D110" s="19">
        <v>11</v>
      </c>
      <c r="E110" s="19" t="s">
        <v>75</v>
      </c>
      <c r="F110" s="20">
        <v>2460120000</v>
      </c>
      <c r="G110" s="20">
        <v>350</v>
      </c>
      <c r="H110" s="20">
        <v>1139</v>
      </c>
    </row>
    <row r="111" spans="2:8" ht="32.25" thickBot="1" x14ac:dyDescent="0.25">
      <c r="B111" s="113" t="s">
        <v>41</v>
      </c>
      <c r="C111" s="110" t="s">
        <v>117</v>
      </c>
      <c r="D111" s="127">
        <v>12</v>
      </c>
      <c r="E111" s="114"/>
      <c r="F111" s="111"/>
      <c r="G111" s="111"/>
      <c r="H111" s="126">
        <v>3090</v>
      </c>
    </row>
    <row r="112" spans="2:8" ht="16.5" thickBot="1" x14ac:dyDescent="0.25">
      <c r="B112" s="14" t="s">
        <v>42</v>
      </c>
      <c r="C112" s="15" t="s">
        <v>117</v>
      </c>
      <c r="D112" s="15">
        <v>12</v>
      </c>
      <c r="E112" s="15" t="s">
        <v>118</v>
      </c>
      <c r="F112" s="16">
        <v>2520200190</v>
      </c>
      <c r="G112" s="141"/>
      <c r="H112" s="16">
        <v>3090</v>
      </c>
    </row>
    <row r="113" spans="2:8" ht="32.25" thickBot="1" x14ac:dyDescent="0.25">
      <c r="B113" s="18" t="s">
        <v>43</v>
      </c>
      <c r="C113" s="19" t="s">
        <v>117</v>
      </c>
      <c r="D113" s="19">
        <v>12</v>
      </c>
      <c r="E113" s="19" t="s">
        <v>118</v>
      </c>
      <c r="F113" s="20">
        <v>2520200190</v>
      </c>
      <c r="G113" s="20">
        <v>611</v>
      </c>
      <c r="H113" s="20">
        <v>3090</v>
      </c>
    </row>
    <row r="114" spans="2:8" ht="48" thickBot="1" x14ac:dyDescent="0.25">
      <c r="B114" s="113" t="s">
        <v>44</v>
      </c>
      <c r="C114" s="110" t="s">
        <v>117</v>
      </c>
      <c r="D114" s="110">
        <v>13</v>
      </c>
      <c r="E114" s="114"/>
      <c r="F114" s="111"/>
      <c r="G114" s="111"/>
      <c r="H114" s="115">
        <v>60.8</v>
      </c>
    </row>
    <row r="115" spans="2:8" ht="16.5" thickBot="1" x14ac:dyDescent="0.25">
      <c r="B115" s="14" t="s">
        <v>45</v>
      </c>
      <c r="C115" s="15" t="s">
        <v>117</v>
      </c>
      <c r="D115" s="15">
        <v>13</v>
      </c>
      <c r="E115" s="15" t="s">
        <v>77</v>
      </c>
      <c r="F115" s="16">
        <v>2610227880</v>
      </c>
      <c r="G115" s="17"/>
      <c r="H115" s="16">
        <v>60.8</v>
      </c>
    </row>
    <row r="116" spans="2:8" ht="32.25" thickBot="1" x14ac:dyDescent="0.25">
      <c r="B116" s="18" t="s">
        <v>46</v>
      </c>
      <c r="C116" s="19" t="s">
        <v>117</v>
      </c>
      <c r="D116" s="19">
        <v>13</v>
      </c>
      <c r="E116" s="19" t="s">
        <v>77</v>
      </c>
      <c r="F116" s="20">
        <v>2610227880</v>
      </c>
      <c r="G116" s="20">
        <v>730</v>
      </c>
      <c r="H116" s="20">
        <v>60.8</v>
      </c>
    </row>
    <row r="117" spans="2:8" ht="48" thickBot="1" x14ac:dyDescent="0.25">
      <c r="B117" s="113" t="s">
        <v>116</v>
      </c>
      <c r="C117" s="127" t="s">
        <v>114</v>
      </c>
      <c r="D117" s="127" t="s">
        <v>77</v>
      </c>
      <c r="E117" s="127" t="s">
        <v>115</v>
      </c>
      <c r="F117" s="126">
        <v>9980020000</v>
      </c>
      <c r="G117" s="111"/>
      <c r="H117" s="126">
        <f>SUM(H118:H122)</f>
        <v>4818</v>
      </c>
    </row>
    <row r="118" spans="2:8" ht="48" thickBot="1" x14ac:dyDescent="0.25">
      <c r="B118" s="5" t="s">
        <v>9</v>
      </c>
      <c r="C118" s="19" t="s">
        <v>114</v>
      </c>
      <c r="D118" s="19" t="s">
        <v>77</v>
      </c>
      <c r="E118" s="19" t="s">
        <v>115</v>
      </c>
      <c r="F118" s="3">
        <v>9980020000</v>
      </c>
      <c r="G118" s="3">
        <v>121</v>
      </c>
      <c r="H118" s="3">
        <v>3200</v>
      </c>
    </row>
    <row r="119" spans="2:8" ht="32.25" thickBot="1" x14ac:dyDescent="0.25">
      <c r="B119" s="38" t="s">
        <v>47</v>
      </c>
      <c r="C119" s="19" t="s">
        <v>114</v>
      </c>
      <c r="D119" s="19" t="s">
        <v>77</v>
      </c>
      <c r="E119" s="19" t="s">
        <v>115</v>
      </c>
      <c r="F119" s="3">
        <v>9980020000</v>
      </c>
      <c r="G119" s="3">
        <v>122</v>
      </c>
      <c r="H119" s="3">
        <v>30</v>
      </c>
    </row>
    <row r="120" spans="2:8" ht="63.75" thickBot="1" x14ac:dyDescent="0.25">
      <c r="B120" s="38" t="s">
        <v>10</v>
      </c>
      <c r="C120" s="19" t="s">
        <v>114</v>
      </c>
      <c r="D120" s="19" t="s">
        <v>77</v>
      </c>
      <c r="E120" s="19" t="s">
        <v>115</v>
      </c>
      <c r="F120" s="3">
        <v>9980020000</v>
      </c>
      <c r="G120" s="3">
        <v>129</v>
      </c>
      <c r="H120" s="3">
        <v>966</v>
      </c>
    </row>
    <row r="121" spans="2:8" ht="32.25" thickBot="1" x14ac:dyDescent="0.25">
      <c r="B121" s="38" t="s">
        <v>13</v>
      </c>
      <c r="C121" s="19" t="s">
        <v>114</v>
      </c>
      <c r="D121" s="19" t="s">
        <v>77</v>
      </c>
      <c r="E121" s="19" t="s">
        <v>115</v>
      </c>
      <c r="F121" s="3">
        <v>9980020000</v>
      </c>
      <c r="G121" s="3">
        <v>244</v>
      </c>
      <c r="H121" s="3">
        <v>604</v>
      </c>
    </row>
    <row r="122" spans="2:8" ht="16.5" thickBot="1" x14ac:dyDescent="0.25">
      <c r="B122" s="5" t="s">
        <v>48</v>
      </c>
      <c r="C122" s="19" t="s">
        <v>114</v>
      </c>
      <c r="D122" s="19" t="s">
        <v>77</v>
      </c>
      <c r="E122" s="19" t="s">
        <v>115</v>
      </c>
      <c r="F122" s="3">
        <v>9980020000</v>
      </c>
      <c r="G122" s="3">
        <v>850</v>
      </c>
      <c r="H122" s="3">
        <v>18</v>
      </c>
    </row>
    <row r="123" spans="2:8" ht="48" thickBot="1" x14ac:dyDescent="0.25">
      <c r="B123" s="113" t="s">
        <v>22</v>
      </c>
      <c r="C123" s="110" t="s">
        <v>72</v>
      </c>
      <c r="D123" s="110" t="s">
        <v>112</v>
      </c>
      <c r="E123" s="110"/>
      <c r="F123" s="124"/>
      <c r="G123" s="115"/>
      <c r="H123" s="142">
        <f>SUM(H124)</f>
        <v>4593</v>
      </c>
    </row>
    <row r="124" spans="2:8" ht="63.75" thickBot="1" x14ac:dyDescent="0.25">
      <c r="B124" s="9" t="s">
        <v>49</v>
      </c>
      <c r="C124" s="8" t="s">
        <v>72</v>
      </c>
      <c r="D124" s="8" t="s">
        <v>112</v>
      </c>
      <c r="E124" s="8" t="s">
        <v>113</v>
      </c>
      <c r="F124" s="8">
        <v>740120000</v>
      </c>
      <c r="G124" s="8"/>
      <c r="H124" s="34">
        <f>SUM(H125:H129)</f>
        <v>4593</v>
      </c>
    </row>
    <row r="125" spans="2:8" ht="48" thickBot="1" x14ac:dyDescent="0.25">
      <c r="B125" s="10" t="s">
        <v>30</v>
      </c>
      <c r="C125" s="7" t="s">
        <v>72</v>
      </c>
      <c r="D125" s="7" t="s">
        <v>112</v>
      </c>
      <c r="E125" s="7" t="s">
        <v>113</v>
      </c>
      <c r="F125" s="7">
        <v>740120000</v>
      </c>
      <c r="G125" s="7">
        <v>111</v>
      </c>
      <c r="H125" s="84">
        <v>3173</v>
      </c>
    </row>
    <row r="126" spans="2:8" ht="16.5" thickBot="1" x14ac:dyDescent="0.25">
      <c r="B126" s="38" t="s">
        <v>327</v>
      </c>
      <c r="C126" s="7" t="s">
        <v>72</v>
      </c>
      <c r="D126" s="7" t="s">
        <v>112</v>
      </c>
      <c r="E126" s="7" t="s">
        <v>113</v>
      </c>
      <c r="F126" s="7">
        <v>740120000</v>
      </c>
      <c r="G126" s="7" t="s">
        <v>123</v>
      </c>
      <c r="H126" s="84">
        <v>30</v>
      </c>
    </row>
    <row r="127" spans="2:8" ht="63.75" thickBot="1" x14ac:dyDescent="0.25">
      <c r="B127" s="95" t="s">
        <v>10</v>
      </c>
      <c r="C127" s="7" t="s">
        <v>72</v>
      </c>
      <c r="D127" s="7" t="s">
        <v>112</v>
      </c>
      <c r="E127" s="7" t="s">
        <v>113</v>
      </c>
      <c r="F127" s="3">
        <v>740120000</v>
      </c>
      <c r="G127" s="3">
        <v>119</v>
      </c>
      <c r="H127" s="3">
        <v>958</v>
      </c>
    </row>
    <row r="128" spans="2:8" ht="32.25" thickBot="1" x14ac:dyDescent="0.25">
      <c r="B128" s="38" t="s">
        <v>13</v>
      </c>
      <c r="C128" s="7" t="s">
        <v>72</v>
      </c>
      <c r="D128" s="7" t="s">
        <v>112</v>
      </c>
      <c r="E128" s="7" t="s">
        <v>113</v>
      </c>
      <c r="F128" s="3">
        <v>740120000</v>
      </c>
      <c r="G128" s="3">
        <v>244</v>
      </c>
      <c r="H128" s="3">
        <v>422</v>
      </c>
    </row>
    <row r="129" spans="2:8" ht="16.5" thickBot="1" x14ac:dyDescent="0.25">
      <c r="B129" s="5" t="s">
        <v>48</v>
      </c>
      <c r="C129" s="7" t="s">
        <v>72</v>
      </c>
      <c r="D129" s="7" t="s">
        <v>112</v>
      </c>
      <c r="E129" s="7" t="s">
        <v>113</v>
      </c>
      <c r="F129" s="3">
        <v>740120000</v>
      </c>
      <c r="G129" s="3">
        <v>850</v>
      </c>
      <c r="H129" s="3">
        <v>10</v>
      </c>
    </row>
    <row r="130" spans="2:8" ht="16.5" thickBot="1" x14ac:dyDescent="0.25">
      <c r="B130" s="113" t="s">
        <v>23</v>
      </c>
      <c r="C130" s="110" t="s">
        <v>73</v>
      </c>
      <c r="D130" s="110" t="s">
        <v>74</v>
      </c>
      <c r="E130" s="110"/>
      <c r="F130" s="110"/>
      <c r="G130" s="110"/>
      <c r="H130" s="142">
        <f>SUM(H132)</f>
        <v>1809</v>
      </c>
    </row>
    <row r="131" spans="2:8" ht="16.5" thickBot="1" x14ac:dyDescent="0.25">
      <c r="B131" s="98" t="s">
        <v>50</v>
      </c>
      <c r="C131" s="8" t="s">
        <v>73</v>
      </c>
      <c r="D131" s="8" t="s">
        <v>74</v>
      </c>
      <c r="E131" s="8" t="s">
        <v>75</v>
      </c>
      <c r="F131" s="8"/>
      <c r="G131" s="8"/>
      <c r="H131" s="34">
        <f>SUM(H132)</f>
        <v>1809</v>
      </c>
    </row>
    <row r="132" spans="2:8" ht="16.5" thickBot="1" x14ac:dyDescent="0.25">
      <c r="B132" s="98" t="s">
        <v>51</v>
      </c>
      <c r="C132" s="8" t="s">
        <v>73</v>
      </c>
      <c r="D132" s="8" t="s">
        <v>74</v>
      </c>
      <c r="E132" s="8" t="s">
        <v>75</v>
      </c>
      <c r="F132" s="8">
        <v>1410211000</v>
      </c>
      <c r="G132" s="8"/>
      <c r="H132" s="34">
        <f>SUM(H133+H134+H135+H136)</f>
        <v>1809</v>
      </c>
    </row>
    <row r="133" spans="2:8" ht="48" thickBot="1" x14ac:dyDescent="0.25">
      <c r="B133" s="38" t="s">
        <v>9</v>
      </c>
      <c r="C133" s="7" t="s">
        <v>73</v>
      </c>
      <c r="D133" s="7" t="s">
        <v>74</v>
      </c>
      <c r="E133" s="7" t="s">
        <v>75</v>
      </c>
      <c r="F133" s="7">
        <v>1410211000</v>
      </c>
      <c r="G133" s="7">
        <v>121</v>
      </c>
      <c r="H133" s="84">
        <v>1128</v>
      </c>
    </row>
    <row r="134" spans="2:8" ht="63.75" thickBot="1" x14ac:dyDescent="0.25">
      <c r="B134" s="38" t="s">
        <v>10</v>
      </c>
      <c r="C134" s="7" t="s">
        <v>73</v>
      </c>
      <c r="D134" s="7" t="s">
        <v>74</v>
      </c>
      <c r="E134" s="7" t="s">
        <v>75</v>
      </c>
      <c r="F134" s="7">
        <v>1410211000</v>
      </c>
      <c r="G134" s="7">
        <v>129</v>
      </c>
      <c r="H134" s="84">
        <v>341</v>
      </c>
    </row>
    <row r="135" spans="2:8" ht="32.25" thickBot="1" x14ac:dyDescent="0.25">
      <c r="B135" s="38" t="s">
        <v>13</v>
      </c>
      <c r="C135" s="7" t="s">
        <v>73</v>
      </c>
      <c r="D135" s="7" t="s">
        <v>74</v>
      </c>
      <c r="E135" s="7" t="s">
        <v>75</v>
      </c>
      <c r="F135" s="7">
        <v>1410211000</v>
      </c>
      <c r="G135" s="7">
        <v>244</v>
      </c>
      <c r="H135" s="84">
        <v>337</v>
      </c>
    </row>
    <row r="136" spans="2:8" ht="16.5" thickBot="1" x14ac:dyDescent="0.25">
      <c r="B136" s="5" t="s">
        <v>48</v>
      </c>
      <c r="C136" s="7" t="s">
        <v>73</v>
      </c>
      <c r="D136" s="7" t="s">
        <v>74</v>
      </c>
      <c r="E136" s="7" t="s">
        <v>75</v>
      </c>
      <c r="F136" s="7">
        <v>1410211000</v>
      </c>
      <c r="G136" s="7">
        <v>850</v>
      </c>
      <c r="H136" s="84">
        <v>3</v>
      </c>
    </row>
    <row r="137" spans="2:8" ht="16.5" thickBot="1" x14ac:dyDescent="0.25">
      <c r="B137" s="113" t="s">
        <v>25</v>
      </c>
      <c r="C137" s="110" t="s">
        <v>181</v>
      </c>
      <c r="D137" s="110" t="s">
        <v>76</v>
      </c>
      <c r="E137" s="110"/>
      <c r="F137" s="110"/>
      <c r="G137" s="110"/>
      <c r="H137" s="112">
        <f>SUM(H138+H464+H743+H765)</f>
        <v>510056.70000000007</v>
      </c>
    </row>
    <row r="138" spans="2:8" ht="16.5" thickBot="1" x14ac:dyDescent="0.25">
      <c r="B138" s="113" t="s">
        <v>52</v>
      </c>
      <c r="C138" s="110" t="s">
        <v>181</v>
      </c>
      <c r="D138" s="110" t="s">
        <v>76</v>
      </c>
      <c r="E138" s="110"/>
      <c r="F138" s="110"/>
      <c r="G138" s="110"/>
      <c r="H138" s="112">
        <f>SUM(H139+H156+H173+H190+H210+H227+H243+H260+H277+H294+H311+H328+H345+H362+H379+H396+H413+H430+H447)</f>
        <v>113192.7</v>
      </c>
    </row>
    <row r="139" spans="2:8" ht="16.5" thickBot="1" x14ac:dyDescent="0.25">
      <c r="B139" s="143" t="s">
        <v>53</v>
      </c>
      <c r="C139" s="144" t="s">
        <v>78</v>
      </c>
      <c r="D139" s="144"/>
      <c r="E139" s="144"/>
      <c r="F139" s="144"/>
      <c r="G139" s="144"/>
      <c r="H139" s="157">
        <f>SUM(H140+H152)</f>
        <v>12806.1</v>
      </c>
    </row>
    <row r="140" spans="2:8" ht="16.5" thickBot="1" x14ac:dyDescent="0.25">
      <c r="B140" s="98" t="s">
        <v>52</v>
      </c>
      <c r="C140" s="15" t="s">
        <v>78</v>
      </c>
      <c r="D140" s="15" t="s">
        <v>76</v>
      </c>
      <c r="E140" s="15" t="s">
        <v>77</v>
      </c>
      <c r="F140" s="15"/>
      <c r="G140" s="15"/>
      <c r="H140" s="158">
        <f>SUM(H141+H147)</f>
        <v>12578.1</v>
      </c>
    </row>
    <row r="141" spans="2:8" ht="48" thickBot="1" x14ac:dyDescent="0.25">
      <c r="B141" s="98" t="s">
        <v>54</v>
      </c>
      <c r="C141" s="8" t="s">
        <v>78</v>
      </c>
      <c r="D141" s="8" t="s">
        <v>76</v>
      </c>
      <c r="E141" s="8" t="s">
        <v>77</v>
      </c>
      <c r="F141" s="11">
        <v>1910101590</v>
      </c>
      <c r="G141" s="8"/>
      <c r="H141" s="67">
        <f>SUM(H142+H143+H144+H145+H146)</f>
        <v>5256.1</v>
      </c>
    </row>
    <row r="142" spans="2:8" ht="48" thickBot="1" x14ac:dyDescent="0.25">
      <c r="B142" s="5" t="s">
        <v>30</v>
      </c>
      <c r="C142" s="7" t="s">
        <v>78</v>
      </c>
      <c r="D142" s="7" t="s">
        <v>76</v>
      </c>
      <c r="E142" s="7" t="s">
        <v>77</v>
      </c>
      <c r="F142" s="43">
        <v>1910101590</v>
      </c>
      <c r="G142" s="7">
        <v>111</v>
      </c>
      <c r="H142" s="7" t="s">
        <v>394</v>
      </c>
    </row>
    <row r="143" spans="2:8" ht="32.25" thickBot="1" x14ac:dyDescent="0.25">
      <c r="B143" s="5" t="s">
        <v>47</v>
      </c>
      <c r="C143" s="7" t="s">
        <v>78</v>
      </c>
      <c r="D143" s="7" t="s">
        <v>76</v>
      </c>
      <c r="E143" s="7" t="s">
        <v>77</v>
      </c>
      <c r="F143" s="43">
        <v>1910101590</v>
      </c>
      <c r="G143" s="7" t="s">
        <v>123</v>
      </c>
      <c r="H143" s="7" t="s">
        <v>384</v>
      </c>
    </row>
    <row r="144" spans="2:8" ht="63.75" thickBot="1" x14ac:dyDescent="0.25">
      <c r="B144" s="95" t="s">
        <v>10</v>
      </c>
      <c r="C144" s="7" t="s">
        <v>78</v>
      </c>
      <c r="D144" s="7" t="s">
        <v>76</v>
      </c>
      <c r="E144" s="7" t="s">
        <v>77</v>
      </c>
      <c r="F144" s="43">
        <v>1910101590</v>
      </c>
      <c r="G144" s="7">
        <v>119</v>
      </c>
      <c r="H144" s="7" t="s">
        <v>395</v>
      </c>
    </row>
    <row r="145" spans="2:8" ht="32.25" thickBot="1" x14ac:dyDescent="0.25">
      <c r="B145" s="38" t="s">
        <v>13</v>
      </c>
      <c r="C145" s="7" t="s">
        <v>78</v>
      </c>
      <c r="D145" s="7" t="s">
        <v>76</v>
      </c>
      <c r="E145" s="7" t="s">
        <v>77</v>
      </c>
      <c r="F145" s="43">
        <v>1910101590</v>
      </c>
      <c r="G145" s="7">
        <v>244</v>
      </c>
      <c r="H145" s="7" t="s">
        <v>396</v>
      </c>
    </row>
    <row r="146" spans="2:8" ht="16.5" thickBot="1" x14ac:dyDescent="0.25">
      <c r="B146" s="96" t="s">
        <v>48</v>
      </c>
      <c r="C146" s="7" t="s">
        <v>78</v>
      </c>
      <c r="D146" s="7" t="s">
        <v>76</v>
      </c>
      <c r="E146" s="7" t="s">
        <v>77</v>
      </c>
      <c r="F146" s="43">
        <v>1910101590</v>
      </c>
      <c r="G146" s="7">
        <v>850</v>
      </c>
      <c r="H146" s="7" t="s">
        <v>397</v>
      </c>
    </row>
    <row r="147" spans="2:8" ht="142.5" thickBot="1" x14ac:dyDescent="0.25">
      <c r="B147" s="98" t="s">
        <v>55</v>
      </c>
      <c r="C147" s="8" t="s">
        <v>78</v>
      </c>
      <c r="D147" s="8" t="s">
        <v>76</v>
      </c>
      <c r="E147" s="8" t="s">
        <v>77</v>
      </c>
      <c r="F147" s="11">
        <v>1910106590</v>
      </c>
      <c r="G147" s="8"/>
      <c r="H147" s="34">
        <f>SUM(H148+H150+H151+H149)</f>
        <v>7322</v>
      </c>
    </row>
    <row r="148" spans="2:8" ht="46.5" customHeight="1" thickBot="1" x14ac:dyDescent="0.25">
      <c r="B148" s="96" t="s">
        <v>56</v>
      </c>
      <c r="C148" s="7" t="s">
        <v>78</v>
      </c>
      <c r="D148" s="7" t="s">
        <v>76</v>
      </c>
      <c r="E148" s="7" t="s">
        <v>77</v>
      </c>
      <c r="F148" s="43">
        <v>1910106590</v>
      </c>
      <c r="G148" s="7">
        <v>111</v>
      </c>
      <c r="H148" s="7" t="s">
        <v>398</v>
      </c>
    </row>
    <row r="149" spans="2:8" ht="32.25" hidden="1" thickBot="1" x14ac:dyDescent="0.25">
      <c r="B149" s="96" t="s">
        <v>47</v>
      </c>
      <c r="C149" s="7" t="s">
        <v>78</v>
      </c>
      <c r="D149" s="7" t="s">
        <v>76</v>
      </c>
      <c r="E149" s="7" t="s">
        <v>77</v>
      </c>
      <c r="F149" s="43" t="s">
        <v>332</v>
      </c>
      <c r="G149" s="7" t="s">
        <v>123</v>
      </c>
      <c r="H149" s="7"/>
    </row>
    <row r="150" spans="2:8" ht="63.75" thickBot="1" x14ac:dyDescent="0.25">
      <c r="B150" s="95" t="s">
        <v>10</v>
      </c>
      <c r="C150" s="7" t="s">
        <v>78</v>
      </c>
      <c r="D150" s="7" t="s">
        <v>76</v>
      </c>
      <c r="E150" s="7" t="s">
        <v>77</v>
      </c>
      <c r="F150" s="43">
        <v>1910106590</v>
      </c>
      <c r="G150" s="7">
        <v>119</v>
      </c>
      <c r="H150" s="7" t="s">
        <v>399</v>
      </c>
    </row>
    <row r="151" spans="2:8" ht="32.25" thickBot="1" x14ac:dyDescent="0.25">
      <c r="B151" s="38" t="s">
        <v>13</v>
      </c>
      <c r="C151" s="7" t="s">
        <v>78</v>
      </c>
      <c r="D151" s="7" t="s">
        <v>76</v>
      </c>
      <c r="E151" s="7" t="s">
        <v>77</v>
      </c>
      <c r="F151" s="43">
        <v>1910106590</v>
      </c>
      <c r="G151" s="7">
        <v>244</v>
      </c>
      <c r="H151" s="7" t="s">
        <v>400</v>
      </c>
    </row>
    <row r="152" spans="2:8" ht="16.5" thickBot="1" x14ac:dyDescent="0.25">
      <c r="B152" s="98" t="s">
        <v>31</v>
      </c>
      <c r="C152" s="8" t="s">
        <v>78</v>
      </c>
      <c r="D152" s="8">
        <v>10</v>
      </c>
      <c r="E152" s="8"/>
      <c r="F152" s="8"/>
      <c r="G152" s="8"/>
      <c r="H152" s="8" t="s">
        <v>401</v>
      </c>
    </row>
    <row r="153" spans="2:8" ht="16.5" thickBot="1" x14ac:dyDescent="0.25">
      <c r="B153" s="98" t="s">
        <v>35</v>
      </c>
      <c r="C153" s="8" t="s">
        <v>78</v>
      </c>
      <c r="D153" s="8">
        <v>10</v>
      </c>
      <c r="E153" s="8" t="s">
        <v>74</v>
      </c>
      <c r="F153" s="8"/>
      <c r="G153" s="8"/>
      <c r="H153" s="8" t="s">
        <v>401</v>
      </c>
    </row>
    <row r="154" spans="2:8" ht="48" thickBot="1" x14ac:dyDescent="0.25">
      <c r="B154" s="98" t="s">
        <v>57</v>
      </c>
      <c r="C154" s="8" t="s">
        <v>78</v>
      </c>
      <c r="D154" s="8">
        <v>10</v>
      </c>
      <c r="E154" s="8" t="s">
        <v>74</v>
      </c>
      <c r="F154" s="8">
        <v>2230171540</v>
      </c>
      <c r="G154" s="8"/>
      <c r="H154" s="8" t="s">
        <v>401</v>
      </c>
    </row>
    <row r="155" spans="2:8" ht="32.25" thickBot="1" x14ac:dyDescent="0.25">
      <c r="B155" s="5" t="s">
        <v>34</v>
      </c>
      <c r="C155" s="7" t="s">
        <v>78</v>
      </c>
      <c r="D155" s="7">
        <v>10</v>
      </c>
      <c r="E155" s="7" t="s">
        <v>74</v>
      </c>
      <c r="F155" s="7">
        <v>2230171540</v>
      </c>
      <c r="G155" s="7">
        <v>313</v>
      </c>
      <c r="H155" s="7" t="s">
        <v>401</v>
      </c>
    </row>
    <row r="156" spans="2:8" ht="16.5" thickBot="1" x14ac:dyDescent="0.25">
      <c r="B156" s="143" t="s">
        <v>58</v>
      </c>
      <c r="C156" s="144" t="s">
        <v>79</v>
      </c>
      <c r="D156" s="144"/>
      <c r="E156" s="144"/>
      <c r="F156" s="144"/>
      <c r="G156" s="144"/>
      <c r="H156" s="145">
        <f>SUM(H157+H169)</f>
        <v>7901.3</v>
      </c>
    </row>
    <row r="157" spans="2:8" ht="16.5" thickBot="1" x14ac:dyDescent="0.25">
      <c r="B157" s="98" t="s">
        <v>52</v>
      </c>
      <c r="C157" s="15" t="s">
        <v>79</v>
      </c>
      <c r="D157" s="15" t="s">
        <v>76</v>
      </c>
      <c r="E157" s="15" t="s">
        <v>77</v>
      </c>
      <c r="F157" s="15"/>
      <c r="G157" s="15"/>
      <c r="H157" s="35">
        <f>SUM(H158+H164)</f>
        <v>7780.3</v>
      </c>
    </row>
    <row r="158" spans="2:8" ht="48" thickBot="1" x14ac:dyDescent="0.25">
      <c r="B158" s="98" t="s">
        <v>59</v>
      </c>
      <c r="C158" s="8" t="s">
        <v>79</v>
      </c>
      <c r="D158" s="8" t="s">
        <v>76</v>
      </c>
      <c r="E158" s="8" t="s">
        <v>77</v>
      </c>
      <c r="F158" s="11">
        <v>1910101590</v>
      </c>
      <c r="G158" s="8"/>
      <c r="H158" s="34">
        <f>SUM(H159+H161+H162+H163+H160)</f>
        <v>3120.3</v>
      </c>
    </row>
    <row r="159" spans="2:8" ht="48" thickBot="1" x14ac:dyDescent="0.25">
      <c r="B159" s="96" t="s">
        <v>30</v>
      </c>
      <c r="C159" s="7" t="s">
        <v>79</v>
      </c>
      <c r="D159" s="7" t="s">
        <v>76</v>
      </c>
      <c r="E159" s="7" t="s">
        <v>77</v>
      </c>
      <c r="F159" s="43">
        <v>1910101590</v>
      </c>
      <c r="G159" s="7">
        <v>111</v>
      </c>
      <c r="H159" s="7" t="s">
        <v>402</v>
      </c>
    </row>
    <row r="160" spans="2:8" ht="32.25" thickBot="1" x14ac:dyDescent="0.25">
      <c r="B160" s="96" t="s">
        <v>47</v>
      </c>
      <c r="C160" s="7" t="s">
        <v>79</v>
      </c>
      <c r="D160" s="7" t="s">
        <v>76</v>
      </c>
      <c r="E160" s="7" t="s">
        <v>77</v>
      </c>
      <c r="F160" s="43">
        <v>1910101590</v>
      </c>
      <c r="G160" s="7" t="s">
        <v>123</v>
      </c>
      <c r="H160" s="7" t="s">
        <v>384</v>
      </c>
    </row>
    <row r="161" spans="2:8" ht="63.75" thickBot="1" x14ac:dyDescent="0.25">
      <c r="B161" s="95" t="s">
        <v>10</v>
      </c>
      <c r="C161" s="7" t="s">
        <v>79</v>
      </c>
      <c r="D161" s="7" t="s">
        <v>76</v>
      </c>
      <c r="E161" s="7" t="s">
        <v>77</v>
      </c>
      <c r="F161" s="43">
        <v>1910101590</v>
      </c>
      <c r="G161" s="7">
        <v>119</v>
      </c>
      <c r="H161" s="7" t="s">
        <v>403</v>
      </c>
    </row>
    <row r="162" spans="2:8" ht="32.25" thickBot="1" x14ac:dyDescent="0.25">
      <c r="B162" s="38" t="s">
        <v>13</v>
      </c>
      <c r="C162" s="7" t="s">
        <v>79</v>
      </c>
      <c r="D162" s="7" t="s">
        <v>76</v>
      </c>
      <c r="E162" s="7" t="s">
        <v>77</v>
      </c>
      <c r="F162" s="43">
        <v>1910101590</v>
      </c>
      <c r="G162" s="7">
        <v>244</v>
      </c>
      <c r="H162" s="7" t="s">
        <v>443</v>
      </c>
    </row>
    <row r="163" spans="2:8" ht="16.5" thickBot="1" x14ac:dyDescent="0.25">
      <c r="B163" s="96" t="s">
        <v>48</v>
      </c>
      <c r="C163" s="7" t="s">
        <v>79</v>
      </c>
      <c r="D163" s="7" t="s">
        <v>76</v>
      </c>
      <c r="E163" s="7" t="s">
        <v>77</v>
      </c>
      <c r="F163" s="43">
        <v>1910101590</v>
      </c>
      <c r="G163" s="7">
        <v>850</v>
      </c>
      <c r="H163" s="7" t="s">
        <v>439</v>
      </c>
    </row>
    <row r="164" spans="2:8" ht="142.5" thickBot="1" x14ac:dyDescent="0.25">
      <c r="B164" s="98" t="s">
        <v>55</v>
      </c>
      <c r="C164" s="8" t="s">
        <v>79</v>
      </c>
      <c r="D164" s="8" t="s">
        <v>76</v>
      </c>
      <c r="E164" s="8" t="s">
        <v>77</v>
      </c>
      <c r="F164" s="11">
        <v>1910106590</v>
      </c>
      <c r="G164" s="8"/>
      <c r="H164" s="34">
        <f>SUM(H165+H167+H168+H166)</f>
        <v>4660</v>
      </c>
    </row>
    <row r="165" spans="2:8" ht="47.25" customHeight="1" thickBot="1" x14ac:dyDescent="0.25">
      <c r="B165" s="96" t="s">
        <v>56</v>
      </c>
      <c r="C165" s="7" t="s">
        <v>79</v>
      </c>
      <c r="D165" s="7" t="s">
        <v>76</v>
      </c>
      <c r="E165" s="7" t="s">
        <v>77</v>
      </c>
      <c r="F165" s="43">
        <v>1910106590</v>
      </c>
      <c r="G165" s="7">
        <v>111</v>
      </c>
      <c r="H165" s="7" t="s">
        <v>404</v>
      </c>
    </row>
    <row r="166" spans="2:8" ht="32.25" hidden="1" thickBot="1" x14ac:dyDescent="0.25">
      <c r="B166" s="96" t="s">
        <v>47</v>
      </c>
      <c r="C166" s="7" t="s">
        <v>79</v>
      </c>
      <c r="D166" s="7" t="s">
        <v>76</v>
      </c>
      <c r="E166" s="7" t="s">
        <v>77</v>
      </c>
      <c r="F166" s="43">
        <v>1910106590</v>
      </c>
      <c r="G166" s="7" t="s">
        <v>123</v>
      </c>
      <c r="H166" s="7"/>
    </row>
    <row r="167" spans="2:8" ht="63.75" thickBot="1" x14ac:dyDescent="0.25">
      <c r="B167" s="95" t="s">
        <v>10</v>
      </c>
      <c r="C167" s="7" t="s">
        <v>79</v>
      </c>
      <c r="D167" s="7" t="s">
        <v>76</v>
      </c>
      <c r="E167" s="7" t="s">
        <v>77</v>
      </c>
      <c r="F167" s="43">
        <v>1910106590</v>
      </c>
      <c r="G167" s="7">
        <v>119</v>
      </c>
      <c r="H167" s="7" t="s">
        <v>405</v>
      </c>
    </row>
    <row r="168" spans="2:8" ht="32.25" thickBot="1" x14ac:dyDescent="0.25">
      <c r="B168" s="38" t="s">
        <v>13</v>
      </c>
      <c r="C168" s="7" t="s">
        <v>79</v>
      </c>
      <c r="D168" s="7" t="s">
        <v>76</v>
      </c>
      <c r="E168" s="7" t="s">
        <v>77</v>
      </c>
      <c r="F168" s="43">
        <v>1910106590</v>
      </c>
      <c r="G168" s="7">
        <v>244</v>
      </c>
      <c r="H168" s="7" t="s">
        <v>176</v>
      </c>
    </row>
    <row r="169" spans="2:8" ht="16.5" thickBot="1" x14ac:dyDescent="0.25">
      <c r="B169" s="98" t="s">
        <v>31</v>
      </c>
      <c r="C169" s="8" t="s">
        <v>79</v>
      </c>
      <c r="D169" s="8">
        <v>10</v>
      </c>
      <c r="E169" s="8" t="s">
        <v>74</v>
      </c>
      <c r="F169" s="8"/>
      <c r="G169" s="8"/>
      <c r="H169" s="8" t="s">
        <v>406</v>
      </c>
    </row>
    <row r="170" spans="2:8" ht="16.5" thickBot="1" x14ac:dyDescent="0.25">
      <c r="B170" s="98" t="s">
        <v>35</v>
      </c>
      <c r="C170" s="8" t="s">
        <v>79</v>
      </c>
      <c r="D170" s="8">
        <v>10</v>
      </c>
      <c r="E170" s="8" t="s">
        <v>74</v>
      </c>
      <c r="F170" s="8"/>
      <c r="G170" s="8"/>
      <c r="H170" s="8" t="s">
        <v>406</v>
      </c>
    </row>
    <row r="171" spans="2:8" ht="48" thickBot="1" x14ac:dyDescent="0.25">
      <c r="B171" s="98" t="s">
        <v>57</v>
      </c>
      <c r="C171" s="8" t="s">
        <v>79</v>
      </c>
      <c r="D171" s="8">
        <v>10</v>
      </c>
      <c r="E171" s="8" t="s">
        <v>74</v>
      </c>
      <c r="F171" s="8">
        <v>2230171540</v>
      </c>
      <c r="G171" s="8"/>
      <c r="H171" s="8" t="s">
        <v>406</v>
      </c>
    </row>
    <row r="172" spans="2:8" ht="32.25" thickBot="1" x14ac:dyDescent="0.25">
      <c r="B172" s="5" t="s">
        <v>34</v>
      </c>
      <c r="C172" s="7" t="s">
        <v>79</v>
      </c>
      <c r="D172" s="7">
        <v>10</v>
      </c>
      <c r="E172" s="7" t="s">
        <v>74</v>
      </c>
      <c r="F172" s="7">
        <v>2230171540</v>
      </c>
      <c r="G172" s="7">
        <v>313</v>
      </c>
      <c r="H172" s="7" t="s">
        <v>406</v>
      </c>
    </row>
    <row r="173" spans="2:8" ht="16.5" thickBot="1" x14ac:dyDescent="0.25">
      <c r="B173" s="143" t="s">
        <v>60</v>
      </c>
      <c r="C173" s="144" t="s">
        <v>80</v>
      </c>
      <c r="D173" s="144"/>
      <c r="E173" s="144"/>
      <c r="F173" s="144"/>
      <c r="G173" s="144"/>
      <c r="H173" s="145">
        <f>SUM(H174+H186)</f>
        <v>11075.3</v>
      </c>
    </row>
    <row r="174" spans="2:8" ht="16.5" thickBot="1" x14ac:dyDescent="0.25">
      <c r="B174" s="98" t="s">
        <v>52</v>
      </c>
      <c r="C174" s="15" t="s">
        <v>80</v>
      </c>
      <c r="D174" s="15" t="s">
        <v>76</v>
      </c>
      <c r="E174" s="15" t="s">
        <v>77</v>
      </c>
      <c r="F174" s="15"/>
      <c r="G174" s="15"/>
      <c r="H174" s="35">
        <f>SUM(H175+H181)</f>
        <v>10888.3</v>
      </c>
    </row>
    <row r="175" spans="2:8" ht="48" thickBot="1" x14ac:dyDescent="0.25">
      <c r="B175" s="98" t="s">
        <v>59</v>
      </c>
      <c r="C175" s="8" t="s">
        <v>80</v>
      </c>
      <c r="D175" s="8" t="s">
        <v>76</v>
      </c>
      <c r="E175" s="8" t="s">
        <v>77</v>
      </c>
      <c r="F175" s="11">
        <v>1910101590</v>
      </c>
      <c r="G175" s="8"/>
      <c r="H175" s="34">
        <f>SUM(H176+H178+H179+H180+H177)</f>
        <v>3898.3</v>
      </c>
    </row>
    <row r="176" spans="2:8" ht="48" thickBot="1" x14ac:dyDescent="0.25">
      <c r="B176" s="96" t="s">
        <v>30</v>
      </c>
      <c r="C176" s="7" t="s">
        <v>80</v>
      </c>
      <c r="D176" s="7" t="s">
        <v>76</v>
      </c>
      <c r="E176" s="7" t="s">
        <v>77</v>
      </c>
      <c r="F176" s="43">
        <v>1910101590</v>
      </c>
      <c r="G176" s="7" t="s">
        <v>81</v>
      </c>
      <c r="H176" s="7" t="s">
        <v>402</v>
      </c>
    </row>
    <row r="177" spans="2:8" ht="32.25" thickBot="1" x14ac:dyDescent="0.25">
      <c r="B177" s="96" t="s">
        <v>47</v>
      </c>
      <c r="C177" s="7" t="s">
        <v>80</v>
      </c>
      <c r="D177" s="7" t="s">
        <v>76</v>
      </c>
      <c r="E177" s="7" t="s">
        <v>77</v>
      </c>
      <c r="F177" s="43">
        <v>1910101590</v>
      </c>
      <c r="G177" s="7" t="s">
        <v>123</v>
      </c>
      <c r="H177" s="7" t="s">
        <v>384</v>
      </c>
    </row>
    <row r="178" spans="2:8" ht="63.75" thickBot="1" x14ac:dyDescent="0.25">
      <c r="B178" s="95" t="s">
        <v>10</v>
      </c>
      <c r="C178" s="7" t="s">
        <v>80</v>
      </c>
      <c r="D178" s="7" t="s">
        <v>76</v>
      </c>
      <c r="E178" s="7" t="s">
        <v>77</v>
      </c>
      <c r="F178" s="43">
        <v>1910101590</v>
      </c>
      <c r="G178" s="7">
        <v>119</v>
      </c>
      <c r="H178" s="3">
        <v>337.3</v>
      </c>
    </row>
    <row r="179" spans="2:8" ht="32.25" thickBot="1" x14ac:dyDescent="0.25">
      <c r="B179" s="38" t="s">
        <v>13</v>
      </c>
      <c r="C179" s="7" t="s">
        <v>80</v>
      </c>
      <c r="D179" s="7" t="s">
        <v>76</v>
      </c>
      <c r="E179" s="7" t="s">
        <v>77</v>
      </c>
      <c r="F179" s="43">
        <v>1910101590</v>
      </c>
      <c r="G179" s="7">
        <v>244</v>
      </c>
      <c r="H179" s="3">
        <v>2381</v>
      </c>
    </row>
    <row r="180" spans="2:8" ht="16.5" thickBot="1" x14ac:dyDescent="0.25">
      <c r="B180" s="96" t="s">
        <v>48</v>
      </c>
      <c r="C180" s="7" t="s">
        <v>80</v>
      </c>
      <c r="D180" s="7" t="s">
        <v>76</v>
      </c>
      <c r="E180" s="7" t="s">
        <v>77</v>
      </c>
      <c r="F180" s="43">
        <v>1910101590</v>
      </c>
      <c r="G180" s="7">
        <v>850</v>
      </c>
      <c r="H180" s="3">
        <v>63</v>
      </c>
    </row>
    <row r="181" spans="2:8" ht="142.5" thickBot="1" x14ac:dyDescent="0.25">
      <c r="B181" s="98" t="s">
        <v>55</v>
      </c>
      <c r="C181" s="8" t="s">
        <v>80</v>
      </c>
      <c r="D181" s="8" t="s">
        <v>76</v>
      </c>
      <c r="E181" s="8" t="s">
        <v>77</v>
      </c>
      <c r="F181" s="11">
        <v>1910106590</v>
      </c>
      <c r="G181" s="8"/>
      <c r="H181" s="34">
        <f>SUM(H182+H184+H185+H183)</f>
        <v>6990</v>
      </c>
    </row>
    <row r="182" spans="2:8" ht="48" thickBot="1" x14ac:dyDescent="0.25">
      <c r="B182" s="96" t="s">
        <v>56</v>
      </c>
      <c r="C182" s="7" t="s">
        <v>80</v>
      </c>
      <c r="D182" s="7" t="s">
        <v>76</v>
      </c>
      <c r="E182" s="7" t="s">
        <v>77</v>
      </c>
      <c r="F182" s="43">
        <v>1910106590</v>
      </c>
      <c r="G182" s="7">
        <v>111</v>
      </c>
      <c r="H182" s="3">
        <v>5247</v>
      </c>
    </row>
    <row r="183" spans="2:8" ht="32.25" thickBot="1" x14ac:dyDescent="0.25">
      <c r="B183" s="96" t="s">
        <v>47</v>
      </c>
      <c r="C183" s="7" t="s">
        <v>117</v>
      </c>
      <c r="D183" s="7" t="s">
        <v>76</v>
      </c>
      <c r="E183" s="7" t="s">
        <v>77</v>
      </c>
      <c r="F183" s="43" t="s">
        <v>332</v>
      </c>
      <c r="G183" s="7" t="s">
        <v>123</v>
      </c>
      <c r="H183" s="3"/>
    </row>
    <row r="184" spans="2:8" ht="63.75" thickBot="1" x14ac:dyDescent="0.25">
      <c r="B184" s="95" t="s">
        <v>10</v>
      </c>
      <c r="C184" s="7" t="s">
        <v>80</v>
      </c>
      <c r="D184" s="7" t="s">
        <v>76</v>
      </c>
      <c r="E184" s="7" t="s">
        <v>77</v>
      </c>
      <c r="F184" s="43">
        <v>1910106590</v>
      </c>
      <c r="G184" s="7">
        <v>119</v>
      </c>
      <c r="H184" s="3">
        <v>1585</v>
      </c>
    </row>
    <row r="185" spans="2:8" ht="32.25" thickBot="1" x14ac:dyDescent="0.25">
      <c r="B185" s="38" t="s">
        <v>13</v>
      </c>
      <c r="C185" s="7" t="s">
        <v>80</v>
      </c>
      <c r="D185" s="7" t="s">
        <v>76</v>
      </c>
      <c r="E185" s="7" t="s">
        <v>77</v>
      </c>
      <c r="F185" s="43">
        <v>1910106590</v>
      </c>
      <c r="G185" s="7">
        <v>244</v>
      </c>
      <c r="H185" s="3">
        <v>158</v>
      </c>
    </row>
    <row r="186" spans="2:8" ht="16.5" thickBot="1" x14ac:dyDescent="0.25">
      <c r="B186" s="98" t="s">
        <v>31</v>
      </c>
      <c r="C186" s="8" t="s">
        <v>80</v>
      </c>
      <c r="D186" s="8">
        <v>10</v>
      </c>
      <c r="E186" s="8" t="s">
        <v>74</v>
      </c>
      <c r="F186" s="8"/>
      <c r="G186" s="8"/>
      <c r="H186" s="1">
        <v>187</v>
      </c>
    </row>
    <row r="187" spans="2:8" ht="16.5" thickBot="1" x14ac:dyDescent="0.25">
      <c r="B187" s="98" t="s">
        <v>35</v>
      </c>
      <c r="C187" s="8" t="s">
        <v>80</v>
      </c>
      <c r="D187" s="8">
        <v>10</v>
      </c>
      <c r="E187" s="8" t="s">
        <v>74</v>
      </c>
      <c r="F187" s="8"/>
      <c r="G187" s="8"/>
      <c r="H187" s="1">
        <v>187</v>
      </c>
    </row>
    <row r="188" spans="2:8" ht="48" thickBot="1" x14ac:dyDescent="0.25">
      <c r="B188" s="98" t="s">
        <v>57</v>
      </c>
      <c r="C188" s="7" t="s">
        <v>80</v>
      </c>
      <c r="D188" s="7">
        <v>10</v>
      </c>
      <c r="E188" s="7" t="s">
        <v>74</v>
      </c>
      <c r="F188" s="7">
        <v>2230171540</v>
      </c>
      <c r="G188" s="7"/>
      <c r="H188" s="3">
        <v>187</v>
      </c>
    </row>
    <row r="189" spans="2:8" ht="32.25" thickBot="1" x14ac:dyDescent="0.25">
      <c r="B189" s="5" t="s">
        <v>34</v>
      </c>
      <c r="C189" s="7" t="s">
        <v>80</v>
      </c>
      <c r="D189" s="7">
        <v>10</v>
      </c>
      <c r="E189" s="7" t="s">
        <v>74</v>
      </c>
      <c r="F189" s="7">
        <v>2230171540</v>
      </c>
      <c r="G189" s="7">
        <v>313</v>
      </c>
      <c r="H189" s="3">
        <v>187</v>
      </c>
    </row>
    <row r="190" spans="2:8" ht="16.5" thickBot="1" x14ac:dyDescent="0.25">
      <c r="B190" s="143" t="s">
        <v>82</v>
      </c>
      <c r="C190" s="144" t="s">
        <v>83</v>
      </c>
      <c r="D190" s="144"/>
      <c r="E190" s="144"/>
      <c r="F190" s="144"/>
      <c r="G190" s="144"/>
      <c r="H190" s="146">
        <f>SUM(H191+H206+H203)</f>
        <v>8150.6</v>
      </c>
    </row>
    <row r="191" spans="2:8" ht="16.5" thickBot="1" x14ac:dyDescent="0.25">
      <c r="B191" s="98" t="s">
        <v>52</v>
      </c>
      <c r="C191" s="8" t="s">
        <v>83</v>
      </c>
      <c r="D191" s="8" t="s">
        <v>76</v>
      </c>
      <c r="E191" s="8" t="s">
        <v>77</v>
      </c>
      <c r="F191" s="8"/>
      <c r="G191" s="8"/>
      <c r="H191" s="147">
        <f>SUM(H192+H198)</f>
        <v>7989.6</v>
      </c>
    </row>
    <row r="192" spans="2:8" ht="48" thickBot="1" x14ac:dyDescent="0.25">
      <c r="B192" s="98" t="s">
        <v>59</v>
      </c>
      <c r="C192" s="8" t="s">
        <v>83</v>
      </c>
      <c r="D192" s="8" t="s">
        <v>76</v>
      </c>
      <c r="E192" s="8" t="s">
        <v>77</v>
      </c>
      <c r="F192" s="11">
        <v>1910101590</v>
      </c>
      <c r="G192" s="8"/>
      <c r="H192" s="67">
        <f>SUM(H193:H197)</f>
        <v>3198.6</v>
      </c>
    </row>
    <row r="193" spans="2:8" ht="48" thickBot="1" x14ac:dyDescent="0.25">
      <c r="B193" s="96" t="s">
        <v>30</v>
      </c>
      <c r="C193" s="7" t="s">
        <v>83</v>
      </c>
      <c r="D193" s="7" t="s">
        <v>76</v>
      </c>
      <c r="E193" s="7" t="s">
        <v>77</v>
      </c>
      <c r="F193" s="43">
        <v>1910101590</v>
      </c>
      <c r="G193" s="7" t="s">
        <v>81</v>
      </c>
      <c r="H193" s="3">
        <v>1045</v>
      </c>
    </row>
    <row r="194" spans="2:8" ht="63.75" thickBot="1" x14ac:dyDescent="0.25">
      <c r="B194" s="95" t="s">
        <v>10</v>
      </c>
      <c r="C194" s="7" t="s">
        <v>83</v>
      </c>
      <c r="D194" s="7" t="s">
        <v>76</v>
      </c>
      <c r="E194" s="7" t="s">
        <v>77</v>
      </c>
      <c r="F194" s="43">
        <v>1910101590</v>
      </c>
      <c r="G194" s="7">
        <v>119</v>
      </c>
      <c r="H194" s="3">
        <v>315.60000000000002</v>
      </c>
    </row>
    <row r="195" spans="2:8" ht="48" thickBot="1" x14ac:dyDescent="0.25">
      <c r="B195" s="96" t="s">
        <v>347</v>
      </c>
      <c r="C195" s="7" t="s">
        <v>83</v>
      </c>
      <c r="D195" s="7" t="s">
        <v>76</v>
      </c>
      <c r="E195" s="7" t="s">
        <v>77</v>
      </c>
      <c r="F195" s="43">
        <v>1910101590</v>
      </c>
      <c r="G195" s="7" t="s">
        <v>348</v>
      </c>
      <c r="H195" s="3">
        <v>0</v>
      </c>
    </row>
    <row r="196" spans="2:8" ht="32.25" thickBot="1" x14ac:dyDescent="0.25">
      <c r="B196" s="38" t="s">
        <v>13</v>
      </c>
      <c r="C196" s="7" t="s">
        <v>83</v>
      </c>
      <c r="D196" s="7" t="s">
        <v>76</v>
      </c>
      <c r="E196" s="7" t="s">
        <v>77</v>
      </c>
      <c r="F196" s="43">
        <v>1910101590</v>
      </c>
      <c r="G196" s="7">
        <v>244</v>
      </c>
      <c r="H196" s="3">
        <v>1809</v>
      </c>
    </row>
    <row r="197" spans="2:8" ht="16.5" thickBot="1" x14ac:dyDescent="0.25">
      <c r="B197" s="96" t="s">
        <v>48</v>
      </c>
      <c r="C197" s="7" t="s">
        <v>83</v>
      </c>
      <c r="D197" s="7" t="s">
        <v>76</v>
      </c>
      <c r="E197" s="7" t="s">
        <v>77</v>
      </c>
      <c r="F197" s="43">
        <v>1910101590</v>
      </c>
      <c r="G197" s="7">
        <v>850</v>
      </c>
      <c r="H197" s="3">
        <v>29</v>
      </c>
    </row>
    <row r="198" spans="2:8" ht="142.5" thickBot="1" x14ac:dyDescent="0.25">
      <c r="B198" s="98" t="s">
        <v>55</v>
      </c>
      <c r="C198" s="8" t="s">
        <v>83</v>
      </c>
      <c r="D198" s="8" t="s">
        <v>76</v>
      </c>
      <c r="E198" s="8" t="s">
        <v>77</v>
      </c>
      <c r="F198" s="11">
        <v>1910106590</v>
      </c>
      <c r="G198" s="8"/>
      <c r="H198" s="34">
        <f>SUM(H199+H201+H202+H200)</f>
        <v>4791</v>
      </c>
    </row>
    <row r="199" spans="2:8" ht="48" thickBot="1" x14ac:dyDescent="0.25">
      <c r="B199" s="96" t="s">
        <v>56</v>
      </c>
      <c r="C199" s="7" t="s">
        <v>83</v>
      </c>
      <c r="D199" s="7" t="s">
        <v>76</v>
      </c>
      <c r="E199" s="7" t="s">
        <v>77</v>
      </c>
      <c r="F199" s="43">
        <v>1910106590</v>
      </c>
      <c r="G199" s="7">
        <v>111</v>
      </c>
      <c r="H199" s="3">
        <v>3575</v>
      </c>
    </row>
    <row r="200" spans="2:8" ht="32.25" thickBot="1" x14ac:dyDescent="0.25">
      <c r="B200" s="96" t="s">
        <v>47</v>
      </c>
      <c r="C200" s="7" t="s">
        <v>83</v>
      </c>
      <c r="D200" s="7" t="s">
        <v>76</v>
      </c>
      <c r="E200" s="7" t="s">
        <v>77</v>
      </c>
      <c r="F200" s="43">
        <v>1910106590</v>
      </c>
      <c r="G200" s="7" t="s">
        <v>123</v>
      </c>
      <c r="H200" s="3"/>
    </row>
    <row r="201" spans="2:8" ht="63.75" thickBot="1" x14ac:dyDescent="0.25">
      <c r="B201" s="95" t="s">
        <v>10</v>
      </c>
      <c r="C201" s="7" t="s">
        <v>83</v>
      </c>
      <c r="D201" s="7" t="s">
        <v>76</v>
      </c>
      <c r="E201" s="7" t="s">
        <v>77</v>
      </c>
      <c r="F201" s="43">
        <v>1910106590</v>
      </c>
      <c r="G201" s="7">
        <v>119</v>
      </c>
      <c r="H201" s="3">
        <v>1080</v>
      </c>
    </row>
    <row r="202" spans="2:8" ht="32.25" thickBot="1" x14ac:dyDescent="0.25">
      <c r="B202" s="38" t="s">
        <v>13</v>
      </c>
      <c r="C202" s="7" t="s">
        <v>83</v>
      </c>
      <c r="D202" s="7" t="s">
        <v>76</v>
      </c>
      <c r="E202" s="7" t="s">
        <v>77</v>
      </c>
      <c r="F202" s="43">
        <v>1910106590</v>
      </c>
      <c r="G202" s="7">
        <v>244</v>
      </c>
      <c r="H202" s="3">
        <v>136</v>
      </c>
    </row>
    <row r="203" spans="2:8" ht="87" customHeight="1" thickBot="1" x14ac:dyDescent="0.25">
      <c r="B203" s="94" t="s">
        <v>376</v>
      </c>
      <c r="C203" s="8" t="s">
        <v>83</v>
      </c>
      <c r="D203" s="8" t="s">
        <v>76</v>
      </c>
      <c r="E203" s="8" t="s">
        <v>77</v>
      </c>
      <c r="F203" s="11" t="s">
        <v>377</v>
      </c>
      <c r="G203" s="8"/>
      <c r="H203" s="1">
        <v>0</v>
      </c>
    </row>
    <row r="204" spans="2:8" ht="16.5" thickBot="1" x14ac:dyDescent="0.25">
      <c r="B204" s="94"/>
      <c r="C204" s="7" t="s">
        <v>83</v>
      </c>
      <c r="D204" s="7" t="s">
        <v>76</v>
      </c>
      <c r="E204" s="7" t="s">
        <v>77</v>
      </c>
      <c r="F204" s="43" t="s">
        <v>377</v>
      </c>
      <c r="G204" s="7" t="s">
        <v>348</v>
      </c>
      <c r="H204" s="1">
        <v>0</v>
      </c>
    </row>
    <row r="205" spans="2:8" ht="16.5" thickBot="1" x14ac:dyDescent="0.25">
      <c r="B205" s="121" t="s">
        <v>378</v>
      </c>
      <c r="C205" s="7" t="s">
        <v>83</v>
      </c>
      <c r="D205" s="7" t="s">
        <v>76</v>
      </c>
      <c r="E205" s="7" t="s">
        <v>77</v>
      </c>
      <c r="F205" s="43" t="s">
        <v>377</v>
      </c>
      <c r="G205" s="7" t="s">
        <v>122</v>
      </c>
      <c r="H205" s="3">
        <v>0</v>
      </c>
    </row>
    <row r="206" spans="2:8" ht="16.5" thickBot="1" x14ac:dyDescent="0.25">
      <c r="B206" s="98" t="s">
        <v>31</v>
      </c>
      <c r="C206" s="8" t="s">
        <v>83</v>
      </c>
      <c r="D206" s="8">
        <v>10</v>
      </c>
      <c r="E206" s="8" t="s">
        <v>74</v>
      </c>
      <c r="F206" s="8"/>
      <c r="G206" s="8"/>
      <c r="H206" s="1">
        <v>161</v>
      </c>
    </row>
    <row r="207" spans="2:8" ht="16.5" thickBot="1" x14ac:dyDescent="0.25">
      <c r="B207" s="98" t="s">
        <v>35</v>
      </c>
      <c r="C207" s="8" t="s">
        <v>83</v>
      </c>
      <c r="D207" s="8">
        <v>10</v>
      </c>
      <c r="E207" s="8" t="s">
        <v>74</v>
      </c>
      <c r="F207" s="8"/>
      <c r="G207" s="8"/>
      <c r="H207" s="1">
        <v>161</v>
      </c>
    </row>
    <row r="208" spans="2:8" ht="48" thickBot="1" x14ac:dyDescent="0.25">
      <c r="B208" s="98" t="s">
        <v>57</v>
      </c>
      <c r="C208" s="8" t="s">
        <v>83</v>
      </c>
      <c r="D208" s="8">
        <v>10</v>
      </c>
      <c r="E208" s="8" t="s">
        <v>74</v>
      </c>
      <c r="F208" s="8">
        <v>2230171540</v>
      </c>
      <c r="G208" s="8"/>
      <c r="H208" s="1">
        <v>161</v>
      </c>
    </row>
    <row r="209" spans="2:8" ht="32.25" thickBot="1" x14ac:dyDescent="0.25">
      <c r="B209" s="5" t="s">
        <v>34</v>
      </c>
      <c r="C209" s="7" t="s">
        <v>83</v>
      </c>
      <c r="D209" s="7">
        <v>10</v>
      </c>
      <c r="E209" s="7" t="s">
        <v>74</v>
      </c>
      <c r="F209" s="7">
        <v>2230171540</v>
      </c>
      <c r="G209" s="7">
        <v>313</v>
      </c>
      <c r="H209" s="3">
        <v>161</v>
      </c>
    </row>
    <row r="210" spans="2:8" ht="16.5" thickBot="1" x14ac:dyDescent="0.25">
      <c r="B210" s="143" t="s">
        <v>84</v>
      </c>
      <c r="C210" s="144" t="s">
        <v>85</v>
      </c>
      <c r="D210" s="144"/>
      <c r="E210" s="144"/>
      <c r="F210" s="144"/>
      <c r="G210" s="144"/>
      <c r="H210" s="145">
        <f>SUM(H211+H223)</f>
        <v>2504.3000000000002</v>
      </c>
    </row>
    <row r="211" spans="2:8" ht="16.5" thickBot="1" x14ac:dyDescent="0.25">
      <c r="B211" s="98" t="s">
        <v>52</v>
      </c>
      <c r="C211" s="26" t="s">
        <v>85</v>
      </c>
      <c r="D211" s="26" t="s">
        <v>76</v>
      </c>
      <c r="E211" s="26" t="s">
        <v>77</v>
      </c>
      <c r="F211" s="12"/>
      <c r="G211" s="12"/>
      <c r="H211" s="35">
        <f>SUM(H212+H218)</f>
        <v>2465.3000000000002</v>
      </c>
    </row>
    <row r="212" spans="2:8" ht="48" thickBot="1" x14ac:dyDescent="0.25">
      <c r="B212" s="98" t="s">
        <v>59</v>
      </c>
      <c r="C212" s="26" t="s">
        <v>85</v>
      </c>
      <c r="D212" s="8" t="s">
        <v>76</v>
      </c>
      <c r="E212" s="8" t="s">
        <v>77</v>
      </c>
      <c r="F212" s="11">
        <v>1910101590</v>
      </c>
      <c r="G212" s="8"/>
      <c r="H212" s="34">
        <f>SUM(H213+H215+H216+H217+H214)</f>
        <v>1260.3</v>
      </c>
    </row>
    <row r="213" spans="2:8" ht="48" thickBot="1" x14ac:dyDescent="0.25">
      <c r="B213" s="96" t="s">
        <v>30</v>
      </c>
      <c r="C213" s="28" t="s">
        <v>85</v>
      </c>
      <c r="D213" s="7" t="s">
        <v>76</v>
      </c>
      <c r="E213" s="7" t="s">
        <v>77</v>
      </c>
      <c r="F213" s="43">
        <v>1910101590</v>
      </c>
      <c r="G213" s="7" t="s">
        <v>81</v>
      </c>
      <c r="H213" s="3">
        <v>613</v>
      </c>
    </row>
    <row r="214" spans="2:8" ht="32.25" thickBot="1" x14ac:dyDescent="0.25">
      <c r="B214" s="96" t="s">
        <v>47</v>
      </c>
      <c r="C214" s="28" t="s">
        <v>85</v>
      </c>
      <c r="D214" s="7" t="s">
        <v>76</v>
      </c>
      <c r="E214" s="7" t="s">
        <v>77</v>
      </c>
      <c r="F214" s="43">
        <v>1910101590</v>
      </c>
      <c r="G214" s="7" t="s">
        <v>123</v>
      </c>
      <c r="H214" s="3">
        <v>0</v>
      </c>
    </row>
    <row r="215" spans="2:8" ht="63.75" thickBot="1" x14ac:dyDescent="0.25">
      <c r="B215" s="95" t="s">
        <v>10</v>
      </c>
      <c r="C215" s="28" t="s">
        <v>85</v>
      </c>
      <c r="D215" s="7" t="s">
        <v>76</v>
      </c>
      <c r="E215" s="7" t="s">
        <v>77</v>
      </c>
      <c r="F215" s="43">
        <v>1910101590</v>
      </c>
      <c r="G215" s="7">
        <v>119</v>
      </c>
      <c r="H215" s="3">
        <v>185.1</v>
      </c>
    </row>
    <row r="216" spans="2:8" ht="32.25" thickBot="1" x14ac:dyDescent="0.25">
      <c r="B216" s="38" t="s">
        <v>13</v>
      </c>
      <c r="C216" s="28" t="s">
        <v>85</v>
      </c>
      <c r="D216" s="7" t="s">
        <v>76</v>
      </c>
      <c r="E216" s="7" t="s">
        <v>77</v>
      </c>
      <c r="F216" s="43">
        <v>1910101590</v>
      </c>
      <c r="G216" s="7">
        <v>244</v>
      </c>
      <c r="H216" s="3">
        <v>457</v>
      </c>
    </row>
    <row r="217" spans="2:8" ht="16.5" thickBot="1" x14ac:dyDescent="0.25">
      <c r="B217" s="96" t="s">
        <v>48</v>
      </c>
      <c r="C217" s="28" t="s">
        <v>85</v>
      </c>
      <c r="D217" s="7" t="s">
        <v>76</v>
      </c>
      <c r="E217" s="7" t="s">
        <v>77</v>
      </c>
      <c r="F217" s="43">
        <v>1910101590</v>
      </c>
      <c r="G217" s="7">
        <v>850</v>
      </c>
      <c r="H217" s="3">
        <v>5.2</v>
      </c>
    </row>
    <row r="218" spans="2:8" ht="142.5" thickBot="1" x14ac:dyDescent="0.25">
      <c r="B218" s="98" t="s">
        <v>55</v>
      </c>
      <c r="C218" s="26" t="s">
        <v>85</v>
      </c>
      <c r="D218" s="8" t="s">
        <v>76</v>
      </c>
      <c r="E218" s="8" t="s">
        <v>77</v>
      </c>
      <c r="F218" s="11">
        <v>1910106590</v>
      </c>
      <c r="G218" s="8"/>
      <c r="H218" s="1">
        <f>SUM(H219:H222)</f>
        <v>1205</v>
      </c>
    </row>
    <row r="219" spans="2:8" ht="48" thickBot="1" x14ac:dyDescent="0.25">
      <c r="B219" s="96" t="s">
        <v>56</v>
      </c>
      <c r="C219" s="28" t="s">
        <v>85</v>
      </c>
      <c r="D219" s="7" t="s">
        <v>76</v>
      </c>
      <c r="E219" s="7" t="s">
        <v>77</v>
      </c>
      <c r="F219" s="43">
        <v>1910106590</v>
      </c>
      <c r="G219" s="7">
        <v>111</v>
      </c>
      <c r="H219" s="3">
        <v>900</v>
      </c>
    </row>
    <row r="220" spans="2:8" ht="32.25" thickBot="1" x14ac:dyDescent="0.25">
      <c r="B220" s="96" t="s">
        <v>47</v>
      </c>
      <c r="C220" s="28" t="s">
        <v>85</v>
      </c>
      <c r="D220" s="7" t="s">
        <v>76</v>
      </c>
      <c r="E220" s="7" t="s">
        <v>77</v>
      </c>
      <c r="F220" s="43">
        <v>1910106590</v>
      </c>
      <c r="G220" s="7" t="s">
        <v>123</v>
      </c>
      <c r="H220" s="3"/>
    </row>
    <row r="221" spans="2:8" ht="63.75" thickBot="1" x14ac:dyDescent="0.25">
      <c r="B221" s="95" t="s">
        <v>10</v>
      </c>
      <c r="C221" s="28" t="s">
        <v>85</v>
      </c>
      <c r="D221" s="7" t="s">
        <v>76</v>
      </c>
      <c r="E221" s="7" t="s">
        <v>77</v>
      </c>
      <c r="F221" s="43">
        <v>1910106590</v>
      </c>
      <c r="G221" s="7">
        <v>119</v>
      </c>
      <c r="H221" s="3">
        <v>272</v>
      </c>
    </row>
    <row r="222" spans="2:8" ht="32.25" thickBot="1" x14ac:dyDescent="0.25">
      <c r="B222" s="38" t="s">
        <v>13</v>
      </c>
      <c r="C222" s="28" t="s">
        <v>85</v>
      </c>
      <c r="D222" s="7" t="s">
        <v>76</v>
      </c>
      <c r="E222" s="7" t="s">
        <v>77</v>
      </c>
      <c r="F222" s="43">
        <v>1910106590</v>
      </c>
      <c r="G222" s="7">
        <v>244</v>
      </c>
      <c r="H222" s="3">
        <v>33</v>
      </c>
    </row>
    <row r="223" spans="2:8" ht="16.5" thickBot="1" x14ac:dyDescent="0.25">
      <c r="B223" s="98" t="s">
        <v>31</v>
      </c>
      <c r="C223" s="26" t="s">
        <v>85</v>
      </c>
      <c r="D223" s="8">
        <v>10</v>
      </c>
      <c r="E223" s="8"/>
      <c r="F223" s="8"/>
      <c r="G223" s="8"/>
      <c r="H223" s="1">
        <v>39</v>
      </c>
    </row>
    <row r="224" spans="2:8" ht="16.5" thickBot="1" x14ac:dyDescent="0.25">
      <c r="B224" s="98" t="s">
        <v>35</v>
      </c>
      <c r="C224" s="26" t="s">
        <v>85</v>
      </c>
      <c r="D224" s="8">
        <v>10</v>
      </c>
      <c r="E224" s="8" t="s">
        <v>74</v>
      </c>
      <c r="F224" s="8"/>
      <c r="G224" s="8"/>
      <c r="H224" s="1">
        <v>39</v>
      </c>
    </row>
    <row r="225" spans="2:8" ht="48" thickBot="1" x14ac:dyDescent="0.25">
      <c r="B225" s="98" t="s">
        <v>57</v>
      </c>
      <c r="C225" s="26" t="s">
        <v>85</v>
      </c>
      <c r="D225" s="8">
        <v>10</v>
      </c>
      <c r="E225" s="8" t="s">
        <v>74</v>
      </c>
      <c r="F225" s="8">
        <v>2230171540</v>
      </c>
      <c r="G225" s="8"/>
      <c r="H225" s="1">
        <v>39</v>
      </c>
    </row>
    <row r="226" spans="2:8" ht="32.25" thickBot="1" x14ac:dyDescent="0.25">
      <c r="B226" s="5" t="s">
        <v>34</v>
      </c>
      <c r="C226" s="28" t="s">
        <v>85</v>
      </c>
      <c r="D226" s="7">
        <v>10</v>
      </c>
      <c r="E226" s="7" t="s">
        <v>74</v>
      </c>
      <c r="F226" s="7">
        <v>2230171540</v>
      </c>
      <c r="G226" s="7">
        <v>313</v>
      </c>
      <c r="H226" s="3">
        <v>39</v>
      </c>
    </row>
    <row r="227" spans="2:8" ht="16.5" thickBot="1" x14ac:dyDescent="0.25">
      <c r="B227" s="143" t="s">
        <v>86</v>
      </c>
      <c r="C227" s="144" t="s">
        <v>87</v>
      </c>
      <c r="D227" s="144"/>
      <c r="E227" s="144"/>
      <c r="F227" s="144"/>
      <c r="G227" s="144"/>
      <c r="H227" s="145">
        <f>SUM(H228+H239)</f>
        <v>10012</v>
      </c>
    </row>
    <row r="228" spans="2:8" ht="16.5" thickBot="1" x14ac:dyDescent="0.25">
      <c r="B228" s="98" t="s">
        <v>52</v>
      </c>
      <c r="C228" s="26" t="s">
        <v>87</v>
      </c>
      <c r="D228" s="8" t="s">
        <v>76</v>
      </c>
      <c r="E228" s="8" t="s">
        <v>77</v>
      </c>
      <c r="F228" s="12"/>
      <c r="G228" s="12"/>
      <c r="H228" s="35">
        <f>SUM(H229+H234)</f>
        <v>9806</v>
      </c>
    </row>
    <row r="229" spans="2:8" ht="48" thickBot="1" x14ac:dyDescent="0.25">
      <c r="B229" s="98" t="s">
        <v>59</v>
      </c>
      <c r="C229" s="26" t="s">
        <v>87</v>
      </c>
      <c r="D229" s="8" t="s">
        <v>76</v>
      </c>
      <c r="E229" s="8" t="s">
        <v>77</v>
      </c>
      <c r="F229" s="11">
        <v>1910101590</v>
      </c>
      <c r="G229" s="8"/>
      <c r="H229" s="34">
        <f>SUM(H230+H231+H232+H233)</f>
        <v>3543</v>
      </c>
    </row>
    <row r="230" spans="2:8" ht="48" thickBot="1" x14ac:dyDescent="0.25">
      <c r="B230" s="96" t="s">
        <v>30</v>
      </c>
      <c r="C230" s="28" t="s">
        <v>87</v>
      </c>
      <c r="D230" s="7" t="s">
        <v>76</v>
      </c>
      <c r="E230" s="7" t="s">
        <v>77</v>
      </c>
      <c r="F230" s="43">
        <v>1910101590</v>
      </c>
      <c r="G230" s="7" t="s">
        <v>81</v>
      </c>
      <c r="H230" s="3">
        <v>1117</v>
      </c>
    </row>
    <row r="231" spans="2:8" ht="63.75" thickBot="1" x14ac:dyDescent="0.25">
      <c r="B231" s="95" t="s">
        <v>10</v>
      </c>
      <c r="C231" s="28" t="s">
        <v>87</v>
      </c>
      <c r="D231" s="7" t="s">
        <v>76</v>
      </c>
      <c r="E231" s="7" t="s">
        <v>77</v>
      </c>
      <c r="F231" s="43">
        <v>1910101590</v>
      </c>
      <c r="G231" s="7">
        <v>119</v>
      </c>
      <c r="H231" s="3">
        <v>337.3</v>
      </c>
    </row>
    <row r="232" spans="2:8" ht="32.25" thickBot="1" x14ac:dyDescent="0.25">
      <c r="B232" s="38" t="s">
        <v>13</v>
      </c>
      <c r="C232" s="28" t="s">
        <v>87</v>
      </c>
      <c r="D232" s="7" t="s">
        <v>76</v>
      </c>
      <c r="E232" s="7" t="s">
        <v>77</v>
      </c>
      <c r="F232" s="43">
        <v>1910101590</v>
      </c>
      <c r="G232" s="7">
        <v>244</v>
      </c>
      <c r="H232" s="3">
        <v>2037</v>
      </c>
    </row>
    <row r="233" spans="2:8" ht="16.5" thickBot="1" x14ac:dyDescent="0.25">
      <c r="B233" s="96" t="s">
        <v>48</v>
      </c>
      <c r="C233" s="28" t="s">
        <v>87</v>
      </c>
      <c r="D233" s="7" t="s">
        <v>76</v>
      </c>
      <c r="E233" s="7" t="s">
        <v>77</v>
      </c>
      <c r="F233" s="43">
        <v>1910101590</v>
      </c>
      <c r="G233" s="7">
        <v>850</v>
      </c>
      <c r="H233" s="3">
        <v>51.7</v>
      </c>
    </row>
    <row r="234" spans="2:8" ht="142.5" thickBot="1" x14ac:dyDescent="0.25">
      <c r="B234" s="98" t="s">
        <v>55</v>
      </c>
      <c r="C234" s="26" t="s">
        <v>87</v>
      </c>
      <c r="D234" s="8" t="s">
        <v>76</v>
      </c>
      <c r="E234" s="8" t="s">
        <v>77</v>
      </c>
      <c r="F234" s="11">
        <v>1910106590</v>
      </c>
      <c r="G234" s="8"/>
      <c r="H234" s="1">
        <f>SUM(H235:H238)</f>
        <v>6263</v>
      </c>
    </row>
    <row r="235" spans="2:8" ht="48" thickBot="1" x14ac:dyDescent="0.25">
      <c r="B235" s="96" t="s">
        <v>56</v>
      </c>
      <c r="C235" s="28" t="s">
        <v>87</v>
      </c>
      <c r="D235" s="7" t="s">
        <v>76</v>
      </c>
      <c r="E235" s="7" t="s">
        <v>77</v>
      </c>
      <c r="F235" s="43">
        <v>1910106590</v>
      </c>
      <c r="G235" s="7">
        <v>111</v>
      </c>
      <c r="H235" s="3">
        <v>4676</v>
      </c>
    </row>
    <row r="236" spans="2:8" ht="32.25" thickBot="1" x14ac:dyDescent="0.25">
      <c r="B236" s="96" t="s">
        <v>47</v>
      </c>
      <c r="C236" s="28" t="s">
        <v>87</v>
      </c>
      <c r="D236" s="7" t="s">
        <v>76</v>
      </c>
      <c r="E236" s="7" t="s">
        <v>77</v>
      </c>
      <c r="F236" s="43">
        <v>1910106590</v>
      </c>
      <c r="G236" s="7" t="s">
        <v>123</v>
      </c>
      <c r="H236" s="3"/>
    </row>
    <row r="237" spans="2:8" ht="63.75" thickBot="1" x14ac:dyDescent="0.25">
      <c r="B237" s="95" t="s">
        <v>10</v>
      </c>
      <c r="C237" s="28" t="s">
        <v>87</v>
      </c>
      <c r="D237" s="7" t="s">
        <v>76</v>
      </c>
      <c r="E237" s="7" t="s">
        <v>77</v>
      </c>
      <c r="F237" s="43">
        <v>1910106590</v>
      </c>
      <c r="G237" s="7">
        <v>119</v>
      </c>
      <c r="H237" s="3">
        <v>1412</v>
      </c>
    </row>
    <row r="238" spans="2:8" ht="32.25" thickBot="1" x14ac:dyDescent="0.25">
      <c r="B238" s="38" t="s">
        <v>13</v>
      </c>
      <c r="C238" s="28" t="s">
        <v>87</v>
      </c>
      <c r="D238" s="7" t="s">
        <v>76</v>
      </c>
      <c r="E238" s="7" t="s">
        <v>77</v>
      </c>
      <c r="F238" s="43">
        <v>1910106590</v>
      </c>
      <c r="G238" s="7">
        <v>244</v>
      </c>
      <c r="H238" s="3">
        <v>175</v>
      </c>
    </row>
    <row r="239" spans="2:8" ht="16.5" thickBot="1" x14ac:dyDescent="0.25">
      <c r="B239" s="98" t="s">
        <v>31</v>
      </c>
      <c r="C239" s="26" t="s">
        <v>87</v>
      </c>
      <c r="D239" s="8">
        <v>10</v>
      </c>
      <c r="E239" s="8"/>
      <c r="F239" s="8"/>
      <c r="G239" s="8"/>
      <c r="H239" s="1">
        <v>206</v>
      </c>
    </row>
    <row r="240" spans="2:8" ht="16.5" thickBot="1" x14ac:dyDescent="0.25">
      <c r="B240" s="98" t="s">
        <v>35</v>
      </c>
      <c r="C240" s="26" t="s">
        <v>87</v>
      </c>
      <c r="D240" s="8">
        <v>10</v>
      </c>
      <c r="E240" s="8" t="s">
        <v>74</v>
      </c>
      <c r="F240" s="8"/>
      <c r="G240" s="8"/>
      <c r="H240" s="1">
        <v>206</v>
      </c>
    </row>
    <row r="241" spans="2:8" ht="48" thickBot="1" x14ac:dyDescent="0.25">
      <c r="B241" s="98" t="s">
        <v>57</v>
      </c>
      <c r="C241" s="26" t="s">
        <v>87</v>
      </c>
      <c r="D241" s="8">
        <v>10</v>
      </c>
      <c r="E241" s="8" t="s">
        <v>74</v>
      </c>
      <c r="F241" s="8">
        <v>2230171540</v>
      </c>
      <c r="G241" s="8"/>
      <c r="H241" s="1">
        <v>206</v>
      </c>
    </row>
    <row r="242" spans="2:8" ht="32.25" thickBot="1" x14ac:dyDescent="0.25">
      <c r="B242" s="5" t="s">
        <v>34</v>
      </c>
      <c r="C242" s="28" t="s">
        <v>87</v>
      </c>
      <c r="D242" s="7">
        <v>10</v>
      </c>
      <c r="E242" s="7" t="s">
        <v>74</v>
      </c>
      <c r="F242" s="7">
        <v>2230171540</v>
      </c>
      <c r="G242" s="7">
        <v>313</v>
      </c>
      <c r="H242" s="3">
        <v>206</v>
      </c>
    </row>
    <row r="243" spans="2:8" ht="32.25" thickBot="1" x14ac:dyDescent="0.25">
      <c r="B243" s="143" t="s">
        <v>88</v>
      </c>
      <c r="C243" s="144" t="s">
        <v>89</v>
      </c>
      <c r="D243" s="144"/>
      <c r="E243" s="144"/>
      <c r="F243" s="144"/>
      <c r="G243" s="144"/>
      <c r="H243" s="145">
        <f>SUM(H244+H256)</f>
        <v>2495.1</v>
      </c>
    </row>
    <row r="244" spans="2:8" ht="16.5" thickBot="1" x14ac:dyDescent="0.25">
      <c r="B244" s="98" t="s">
        <v>52</v>
      </c>
      <c r="C244" s="26" t="s">
        <v>89</v>
      </c>
      <c r="D244" s="8" t="s">
        <v>76</v>
      </c>
      <c r="E244" s="8" t="s">
        <v>77</v>
      </c>
      <c r="F244" s="12"/>
      <c r="G244" s="12"/>
      <c r="H244" s="35">
        <f>SUM(H245+H251)</f>
        <v>2462.1</v>
      </c>
    </row>
    <row r="245" spans="2:8" ht="48" thickBot="1" x14ac:dyDescent="0.25">
      <c r="B245" s="98" t="s">
        <v>59</v>
      </c>
      <c r="C245" s="26" t="s">
        <v>89</v>
      </c>
      <c r="D245" s="8" t="s">
        <v>76</v>
      </c>
      <c r="E245" s="8" t="s">
        <v>77</v>
      </c>
      <c r="F245" s="11">
        <v>1910101590</v>
      </c>
      <c r="G245" s="8"/>
      <c r="H245" s="34">
        <f>SUM(H246+H248+H249+H250+H247)</f>
        <v>1324.1</v>
      </c>
    </row>
    <row r="246" spans="2:8" ht="48" thickBot="1" x14ac:dyDescent="0.25">
      <c r="B246" s="96" t="s">
        <v>30</v>
      </c>
      <c r="C246" s="28" t="s">
        <v>89</v>
      </c>
      <c r="D246" s="7" t="s">
        <v>76</v>
      </c>
      <c r="E246" s="7" t="s">
        <v>77</v>
      </c>
      <c r="F246" s="43">
        <v>1910101590</v>
      </c>
      <c r="G246" s="7" t="s">
        <v>81</v>
      </c>
      <c r="H246" s="3">
        <v>649</v>
      </c>
    </row>
    <row r="247" spans="2:8" ht="32.25" thickBot="1" x14ac:dyDescent="0.25">
      <c r="B247" s="96" t="s">
        <v>47</v>
      </c>
      <c r="C247" s="28" t="s">
        <v>89</v>
      </c>
      <c r="D247" s="7" t="s">
        <v>76</v>
      </c>
      <c r="E247" s="7" t="s">
        <v>77</v>
      </c>
      <c r="F247" s="43">
        <v>1910101590</v>
      </c>
      <c r="G247" s="7" t="s">
        <v>123</v>
      </c>
      <c r="H247" s="3">
        <v>0</v>
      </c>
    </row>
    <row r="248" spans="2:8" ht="63.75" thickBot="1" x14ac:dyDescent="0.25">
      <c r="B248" s="95" t="s">
        <v>10</v>
      </c>
      <c r="C248" s="28" t="s">
        <v>89</v>
      </c>
      <c r="D248" s="7" t="s">
        <v>76</v>
      </c>
      <c r="E248" s="7" t="s">
        <v>77</v>
      </c>
      <c r="F248" s="43">
        <v>1910101590</v>
      </c>
      <c r="G248" s="7">
        <v>119</v>
      </c>
      <c r="H248" s="3">
        <v>196</v>
      </c>
    </row>
    <row r="249" spans="2:8" ht="32.25" thickBot="1" x14ac:dyDescent="0.25">
      <c r="B249" s="38" t="s">
        <v>13</v>
      </c>
      <c r="C249" s="28" t="s">
        <v>89</v>
      </c>
      <c r="D249" s="7" t="s">
        <v>76</v>
      </c>
      <c r="E249" s="7" t="s">
        <v>77</v>
      </c>
      <c r="F249" s="43">
        <v>1910101590</v>
      </c>
      <c r="G249" s="7">
        <v>244</v>
      </c>
      <c r="H249" s="3">
        <v>467</v>
      </c>
    </row>
    <row r="250" spans="2:8" ht="16.5" thickBot="1" x14ac:dyDescent="0.25">
      <c r="B250" s="96" t="s">
        <v>48</v>
      </c>
      <c r="C250" s="28" t="s">
        <v>89</v>
      </c>
      <c r="D250" s="7" t="s">
        <v>76</v>
      </c>
      <c r="E250" s="7" t="s">
        <v>77</v>
      </c>
      <c r="F250" s="43">
        <v>1910101590</v>
      </c>
      <c r="G250" s="7">
        <v>850</v>
      </c>
      <c r="H250" s="3">
        <v>12.1</v>
      </c>
    </row>
    <row r="251" spans="2:8" ht="142.5" thickBot="1" x14ac:dyDescent="0.25">
      <c r="B251" s="98" t="s">
        <v>55</v>
      </c>
      <c r="C251" s="26" t="s">
        <v>89</v>
      </c>
      <c r="D251" s="8" t="s">
        <v>76</v>
      </c>
      <c r="E251" s="8" t="s">
        <v>77</v>
      </c>
      <c r="F251" s="11">
        <v>1910106590</v>
      </c>
      <c r="G251" s="8"/>
      <c r="H251" s="1">
        <f>SUM(H252:H255)</f>
        <v>1138</v>
      </c>
    </row>
    <row r="252" spans="2:8" ht="48" thickBot="1" x14ac:dyDescent="0.25">
      <c r="B252" s="96" t="s">
        <v>56</v>
      </c>
      <c r="C252" s="28" t="s">
        <v>89</v>
      </c>
      <c r="D252" s="7" t="s">
        <v>76</v>
      </c>
      <c r="E252" s="7" t="s">
        <v>77</v>
      </c>
      <c r="F252" s="43">
        <v>1910106590</v>
      </c>
      <c r="G252" s="7">
        <v>111</v>
      </c>
      <c r="H252" s="3">
        <v>853</v>
      </c>
    </row>
    <row r="253" spans="2:8" ht="32.25" thickBot="1" x14ac:dyDescent="0.25">
      <c r="B253" s="96" t="s">
        <v>47</v>
      </c>
      <c r="C253" s="28" t="s">
        <v>89</v>
      </c>
      <c r="D253" s="7" t="s">
        <v>76</v>
      </c>
      <c r="E253" s="7" t="s">
        <v>77</v>
      </c>
      <c r="F253" s="43">
        <v>1910106590</v>
      </c>
      <c r="G253" s="7" t="s">
        <v>123</v>
      </c>
      <c r="H253" s="3"/>
    </row>
    <row r="254" spans="2:8" ht="63.75" thickBot="1" x14ac:dyDescent="0.25">
      <c r="B254" s="95" t="s">
        <v>10</v>
      </c>
      <c r="C254" s="28" t="s">
        <v>89</v>
      </c>
      <c r="D254" s="7" t="s">
        <v>76</v>
      </c>
      <c r="E254" s="7" t="s">
        <v>77</v>
      </c>
      <c r="F254" s="43">
        <v>1910106590</v>
      </c>
      <c r="G254" s="7">
        <v>119</v>
      </c>
      <c r="H254" s="3">
        <v>258</v>
      </c>
    </row>
    <row r="255" spans="2:8" ht="32.25" thickBot="1" x14ac:dyDescent="0.25">
      <c r="B255" s="38" t="s">
        <v>13</v>
      </c>
      <c r="C255" s="28" t="s">
        <v>89</v>
      </c>
      <c r="D255" s="7" t="s">
        <v>76</v>
      </c>
      <c r="E255" s="7" t="s">
        <v>77</v>
      </c>
      <c r="F255" s="43">
        <v>1910106590</v>
      </c>
      <c r="G255" s="7">
        <v>244</v>
      </c>
      <c r="H255" s="3">
        <v>27</v>
      </c>
    </row>
    <row r="256" spans="2:8" ht="16.5" thickBot="1" x14ac:dyDescent="0.25">
      <c r="B256" s="98" t="s">
        <v>31</v>
      </c>
      <c r="C256" s="26" t="s">
        <v>89</v>
      </c>
      <c r="D256" s="8">
        <v>10</v>
      </c>
      <c r="E256" s="8" t="s">
        <v>74</v>
      </c>
      <c r="F256" s="8"/>
      <c r="G256" s="8"/>
      <c r="H256" s="1">
        <v>33</v>
      </c>
    </row>
    <row r="257" spans="2:8" ht="16.5" thickBot="1" x14ac:dyDescent="0.25">
      <c r="B257" s="98" t="s">
        <v>35</v>
      </c>
      <c r="C257" s="26" t="s">
        <v>89</v>
      </c>
      <c r="D257" s="8">
        <v>10</v>
      </c>
      <c r="E257" s="8" t="s">
        <v>74</v>
      </c>
      <c r="F257" s="8"/>
      <c r="G257" s="8"/>
      <c r="H257" s="1">
        <v>33</v>
      </c>
    </row>
    <row r="258" spans="2:8" ht="48" thickBot="1" x14ac:dyDescent="0.25">
      <c r="B258" s="98" t="s">
        <v>57</v>
      </c>
      <c r="C258" s="26" t="s">
        <v>89</v>
      </c>
      <c r="D258" s="8">
        <v>10</v>
      </c>
      <c r="E258" s="8" t="s">
        <v>74</v>
      </c>
      <c r="F258" s="8">
        <v>2230171540</v>
      </c>
      <c r="G258" s="8"/>
      <c r="H258" s="1">
        <v>33</v>
      </c>
    </row>
    <row r="259" spans="2:8" ht="32.25" thickBot="1" x14ac:dyDescent="0.25">
      <c r="B259" s="5" t="s">
        <v>34</v>
      </c>
      <c r="C259" s="28" t="s">
        <v>89</v>
      </c>
      <c r="D259" s="7">
        <v>10</v>
      </c>
      <c r="E259" s="7" t="s">
        <v>74</v>
      </c>
      <c r="F259" s="7">
        <v>2230171540</v>
      </c>
      <c r="G259" s="7">
        <v>313</v>
      </c>
      <c r="H259" s="3">
        <v>33</v>
      </c>
    </row>
    <row r="260" spans="2:8" ht="16.5" thickBot="1" x14ac:dyDescent="0.25">
      <c r="B260" s="143" t="s">
        <v>90</v>
      </c>
      <c r="C260" s="144" t="s">
        <v>91</v>
      </c>
      <c r="D260" s="144"/>
      <c r="E260" s="144"/>
      <c r="F260" s="144"/>
      <c r="G260" s="144"/>
      <c r="H260" s="145">
        <f>SUM(H261+H273)</f>
        <v>2470.8000000000002</v>
      </c>
    </row>
    <row r="261" spans="2:8" ht="16.5" thickBot="1" x14ac:dyDescent="0.25">
      <c r="B261" s="98" t="s">
        <v>52</v>
      </c>
      <c r="C261" s="26" t="s">
        <v>91</v>
      </c>
      <c r="D261" s="8" t="s">
        <v>76</v>
      </c>
      <c r="E261" s="8" t="s">
        <v>77</v>
      </c>
      <c r="F261" s="12"/>
      <c r="G261" s="12"/>
      <c r="H261" s="35">
        <f>SUM(H262+H268)</f>
        <v>2433.8000000000002</v>
      </c>
    </row>
    <row r="262" spans="2:8" ht="48" thickBot="1" x14ac:dyDescent="0.25">
      <c r="B262" s="98" t="s">
        <v>59</v>
      </c>
      <c r="C262" s="26" t="s">
        <v>91</v>
      </c>
      <c r="D262" s="8" t="s">
        <v>76</v>
      </c>
      <c r="E262" s="8" t="s">
        <v>77</v>
      </c>
      <c r="F262" s="11">
        <v>1910101590</v>
      </c>
      <c r="G262" s="8"/>
      <c r="H262" s="34">
        <f>SUM(H263+H265+H266+H267+H264)</f>
        <v>1289.8</v>
      </c>
    </row>
    <row r="263" spans="2:8" ht="48" thickBot="1" x14ac:dyDescent="0.25">
      <c r="B263" s="96" t="s">
        <v>30</v>
      </c>
      <c r="C263" s="28" t="s">
        <v>91</v>
      </c>
      <c r="D263" s="7" t="s">
        <v>76</v>
      </c>
      <c r="E263" s="7" t="s">
        <v>77</v>
      </c>
      <c r="F263" s="43">
        <v>1910101590</v>
      </c>
      <c r="G263" s="7" t="s">
        <v>81</v>
      </c>
      <c r="H263" s="3">
        <v>649</v>
      </c>
    </row>
    <row r="264" spans="2:8" ht="32.25" thickBot="1" x14ac:dyDescent="0.25">
      <c r="B264" s="96" t="s">
        <v>47</v>
      </c>
      <c r="C264" s="28" t="s">
        <v>91</v>
      </c>
      <c r="D264" s="7" t="s">
        <v>76</v>
      </c>
      <c r="E264" s="7" t="s">
        <v>77</v>
      </c>
      <c r="F264" s="43">
        <v>1910101590</v>
      </c>
      <c r="G264" s="7" t="s">
        <v>123</v>
      </c>
      <c r="H264" s="3">
        <v>0</v>
      </c>
    </row>
    <row r="265" spans="2:8" ht="63.75" thickBot="1" x14ac:dyDescent="0.25">
      <c r="B265" s="95" t="s">
        <v>10</v>
      </c>
      <c r="C265" s="28" t="s">
        <v>91</v>
      </c>
      <c r="D265" s="7" t="s">
        <v>76</v>
      </c>
      <c r="E265" s="7" t="s">
        <v>77</v>
      </c>
      <c r="F265" s="43">
        <v>1910101590</v>
      </c>
      <c r="G265" s="7">
        <v>119</v>
      </c>
      <c r="H265" s="3">
        <v>196</v>
      </c>
    </row>
    <row r="266" spans="2:8" ht="32.25" thickBot="1" x14ac:dyDescent="0.25">
      <c r="B266" s="38" t="s">
        <v>13</v>
      </c>
      <c r="C266" s="28" t="s">
        <v>91</v>
      </c>
      <c r="D266" s="7" t="s">
        <v>76</v>
      </c>
      <c r="E266" s="7" t="s">
        <v>77</v>
      </c>
      <c r="F266" s="43">
        <v>1910101590</v>
      </c>
      <c r="G266" s="7">
        <v>244</v>
      </c>
      <c r="H266" s="3">
        <v>430</v>
      </c>
    </row>
    <row r="267" spans="2:8" ht="16.5" thickBot="1" x14ac:dyDescent="0.25">
      <c r="B267" s="96" t="s">
        <v>48</v>
      </c>
      <c r="C267" s="28" t="s">
        <v>91</v>
      </c>
      <c r="D267" s="7" t="s">
        <v>76</v>
      </c>
      <c r="E267" s="7" t="s">
        <v>77</v>
      </c>
      <c r="F267" s="43">
        <v>1910101590</v>
      </c>
      <c r="G267" s="7">
        <v>850</v>
      </c>
      <c r="H267" s="3">
        <v>14.8</v>
      </c>
    </row>
    <row r="268" spans="2:8" ht="142.5" thickBot="1" x14ac:dyDescent="0.25">
      <c r="B268" s="98" t="s">
        <v>55</v>
      </c>
      <c r="C268" s="26" t="s">
        <v>91</v>
      </c>
      <c r="D268" s="8" t="s">
        <v>76</v>
      </c>
      <c r="E268" s="8" t="s">
        <v>77</v>
      </c>
      <c r="F268" s="11">
        <v>1910106590</v>
      </c>
      <c r="G268" s="8"/>
      <c r="H268" s="1">
        <f>SUM(H269:H272)</f>
        <v>1144</v>
      </c>
    </row>
    <row r="269" spans="2:8" ht="48" thickBot="1" x14ac:dyDescent="0.25">
      <c r="B269" s="96" t="s">
        <v>56</v>
      </c>
      <c r="C269" s="28" t="s">
        <v>91</v>
      </c>
      <c r="D269" s="7" t="s">
        <v>76</v>
      </c>
      <c r="E269" s="7" t="s">
        <v>77</v>
      </c>
      <c r="F269" s="43">
        <v>1910106590</v>
      </c>
      <c r="G269" s="7">
        <v>111</v>
      </c>
      <c r="H269" s="3">
        <v>856</v>
      </c>
    </row>
    <row r="270" spans="2:8" ht="32.25" thickBot="1" x14ac:dyDescent="0.25">
      <c r="B270" s="96" t="s">
        <v>47</v>
      </c>
      <c r="C270" s="28" t="s">
        <v>91</v>
      </c>
      <c r="D270" s="7" t="s">
        <v>76</v>
      </c>
      <c r="E270" s="7" t="s">
        <v>77</v>
      </c>
      <c r="F270" s="43">
        <v>1910106590</v>
      </c>
      <c r="G270" s="7" t="s">
        <v>123</v>
      </c>
      <c r="H270" s="3"/>
    </row>
    <row r="271" spans="2:8" ht="63.75" thickBot="1" x14ac:dyDescent="0.25">
      <c r="B271" s="95" t="s">
        <v>10</v>
      </c>
      <c r="C271" s="28" t="s">
        <v>91</v>
      </c>
      <c r="D271" s="7" t="s">
        <v>76</v>
      </c>
      <c r="E271" s="7" t="s">
        <v>77</v>
      </c>
      <c r="F271" s="43">
        <v>1910106590</v>
      </c>
      <c r="G271" s="7">
        <v>119</v>
      </c>
      <c r="H271" s="3">
        <v>259</v>
      </c>
    </row>
    <row r="272" spans="2:8" ht="32.25" thickBot="1" x14ac:dyDescent="0.25">
      <c r="B272" s="38" t="s">
        <v>13</v>
      </c>
      <c r="C272" s="28" t="s">
        <v>91</v>
      </c>
      <c r="D272" s="7" t="s">
        <v>76</v>
      </c>
      <c r="E272" s="7" t="s">
        <v>77</v>
      </c>
      <c r="F272" s="43">
        <v>1910106590</v>
      </c>
      <c r="G272" s="7">
        <v>244</v>
      </c>
      <c r="H272" s="3">
        <v>29</v>
      </c>
    </row>
    <row r="273" spans="2:8" ht="16.5" thickBot="1" x14ac:dyDescent="0.25">
      <c r="B273" s="98" t="s">
        <v>31</v>
      </c>
      <c r="C273" s="26" t="s">
        <v>91</v>
      </c>
      <c r="D273" s="8">
        <v>10</v>
      </c>
      <c r="E273" s="8" t="s">
        <v>74</v>
      </c>
      <c r="F273" s="8"/>
      <c r="G273" s="8"/>
      <c r="H273" s="1">
        <v>37</v>
      </c>
    </row>
    <row r="274" spans="2:8" ht="16.5" thickBot="1" x14ac:dyDescent="0.25">
      <c r="B274" s="98" t="s">
        <v>35</v>
      </c>
      <c r="C274" s="26" t="s">
        <v>91</v>
      </c>
      <c r="D274" s="8">
        <v>10</v>
      </c>
      <c r="E274" s="8" t="s">
        <v>74</v>
      </c>
      <c r="F274" s="8"/>
      <c r="G274" s="8"/>
      <c r="H274" s="1">
        <v>37</v>
      </c>
    </row>
    <row r="275" spans="2:8" ht="48" thickBot="1" x14ac:dyDescent="0.25">
      <c r="B275" s="98" t="s">
        <v>57</v>
      </c>
      <c r="C275" s="26" t="s">
        <v>91</v>
      </c>
      <c r="D275" s="8">
        <v>10</v>
      </c>
      <c r="E275" s="8" t="s">
        <v>74</v>
      </c>
      <c r="F275" s="8">
        <v>2230171540</v>
      </c>
      <c r="G275" s="8"/>
      <c r="H275" s="1">
        <v>37</v>
      </c>
    </row>
    <row r="276" spans="2:8" ht="32.25" thickBot="1" x14ac:dyDescent="0.25">
      <c r="B276" s="5" t="s">
        <v>34</v>
      </c>
      <c r="C276" s="28" t="s">
        <v>91</v>
      </c>
      <c r="D276" s="7">
        <v>10</v>
      </c>
      <c r="E276" s="7" t="s">
        <v>74</v>
      </c>
      <c r="F276" s="7">
        <v>2230171540</v>
      </c>
      <c r="G276" s="7">
        <v>313</v>
      </c>
      <c r="H276" s="3">
        <v>37</v>
      </c>
    </row>
    <row r="277" spans="2:8" ht="16.5" thickBot="1" x14ac:dyDescent="0.25">
      <c r="B277" s="143" t="s">
        <v>92</v>
      </c>
      <c r="C277" s="144" t="s">
        <v>93</v>
      </c>
      <c r="D277" s="144"/>
      <c r="E277" s="144"/>
      <c r="F277" s="144"/>
      <c r="G277" s="144"/>
      <c r="H277" s="145">
        <f>SUM(H278+H290)</f>
        <v>2644.1000000000004</v>
      </c>
    </row>
    <row r="278" spans="2:8" ht="16.5" thickBot="1" x14ac:dyDescent="0.25">
      <c r="B278" s="98" t="s">
        <v>52</v>
      </c>
      <c r="C278" s="26" t="s">
        <v>93</v>
      </c>
      <c r="D278" s="8" t="s">
        <v>76</v>
      </c>
      <c r="E278" s="8" t="s">
        <v>77</v>
      </c>
      <c r="F278" s="12"/>
      <c r="G278" s="12"/>
      <c r="H278" s="35">
        <f>SUM(H279+H285)</f>
        <v>2617.1000000000004</v>
      </c>
    </row>
    <row r="279" spans="2:8" ht="48" thickBot="1" x14ac:dyDescent="0.25">
      <c r="B279" s="98" t="s">
        <v>59</v>
      </c>
      <c r="C279" s="26" t="s">
        <v>93</v>
      </c>
      <c r="D279" s="8" t="s">
        <v>76</v>
      </c>
      <c r="E279" s="8" t="s">
        <v>77</v>
      </c>
      <c r="F279" s="11">
        <v>1910101590</v>
      </c>
      <c r="G279" s="8"/>
      <c r="H279" s="34">
        <f>SUM(H280+H282+H283+H284+H281)</f>
        <v>1424.1000000000001</v>
      </c>
    </row>
    <row r="280" spans="2:8" ht="48" thickBot="1" x14ac:dyDescent="0.25">
      <c r="B280" s="96" t="s">
        <v>30</v>
      </c>
      <c r="C280" s="28" t="s">
        <v>93</v>
      </c>
      <c r="D280" s="7" t="s">
        <v>76</v>
      </c>
      <c r="E280" s="7" t="s">
        <v>77</v>
      </c>
      <c r="F280" s="43">
        <v>1910101590</v>
      </c>
      <c r="G280" s="7" t="s">
        <v>81</v>
      </c>
      <c r="H280" s="3">
        <v>685</v>
      </c>
    </row>
    <row r="281" spans="2:8" ht="32.25" thickBot="1" x14ac:dyDescent="0.25">
      <c r="B281" s="96" t="s">
        <v>47</v>
      </c>
      <c r="C281" s="28" t="s">
        <v>93</v>
      </c>
      <c r="D281" s="7" t="s">
        <v>76</v>
      </c>
      <c r="E281" s="7" t="s">
        <v>77</v>
      </c>
      <c r="F281" s="43">
        <v>1910101590</v>
      </c>
      <c r="G281" s="7" t="s">
        <v>123</v>
      </c>
      <c r="H281" s="3">
        <v>0</v>
      </c>
    </row>
    <row r="282" spans="2:8" ht="63.75" thickBot="1" x14ac:dyDescent="0.25">
      <c r="B282" s="95" t="s">
        <v>10</v>
      </c>
      <c r="C282" s="28" t="s">
        <v>93</v>
      </c>
      <c r="D282" s="7" t="s">
        <v>76</v>
      </c>
      <c r="E282" s="7" t="s">
        <v>77</v>
      </c>
      <c r="F282" s="43">
        <v>1910101590</v>
      </c>
      <c r="G282" s="7">
        <v>119</v>
      </c>
      <c r="H282" s="3">
        <v>206.9</v>
      </c>
    </row>
    <row r="283" spans="2:8" ht="32.25" thickBot="1" x14ac:dyDescent="0.25">
      <c r="B283" s="38" t="s">
        <v>13</v>
      </c>
      <c r="C283" s="28" t="s">
        <v>93</v>
      </c>
      <c r="D283" s="7" t="s">
        <v>76</v>
      </c>
      <c r="E283" s="7" t="s">
        <v>77</v>
      </c>
      <c r="F283" s="43">
        <v>1910101590</v>
      </c>
      <c r="G283" s="7">
        <v>244</v>
      </c>
      <c r="H283" s="3">
        <v>501</v>
      </c>
    </row>
    <row r="284" spans="2:8" ht="16.5" thickBot="1" x14ac:dyDescent="0.25">
      <c r="B284" s="96" t="s">
        <v>48</v>
      </c>
      <c r="C284" s="28" t="s">
        <v>93</v>
      </c>
      <c r="D284" s="7" t="s">
        <v>76</v>
      </c>
      <c r="E284" s="7" t="s">
        <v>77</v>
      </c>
      <c r="F284" s="43">
        <v>1910101590</v>
      </c>
      <c r="G284" s="7">
        <v>850</v>
      </c>
      <c r="H284" s="3">
        <v>31.2</v>
      </c>
    </row>
    <row r="285" spans="2:8" ht="142.5" thickBot="1" x14ac:dyDescent="0.25">
      <c r="B285" s="98" t="s">
        <v>55</v>
      </c>
      <c r="C285" s="26" t="s">
        <v>93</v>
      </c>
      <c r="D285" s="8" t="s">
        <v>76</v>
      </c>
      <c r="E285" s="8" t="s">
        <v>77</v>
      </c>
      <c r="F285" s="11">
        <v>1910106590</v>
      </c>
      <c r="G285" s="8"/>
      <c r="H285" s="1">
        <f>SUM(H286:H289)</f>
        <v>1193</v>
      </c>
    </row>
    <row r="286" spans="2:8" ht="48" thickBot="1" x14ac:dyDescent="0.25">
      <c r="B286" s="96" t="s">
        <v>56</v>
      </c>
      <c r="C286" s="28" t="s">
        <v>93</v>
      </c>
      <c r="D286" s="7" t="s">
        <v>76</v>
      </c>
      <c r="E286" s="7" t="s">
        <v>77</v>
      </c>
      <c r="F286" s="43">
        <v>1910106590</v>
      </c>
      <c r="G286" s="7">
        <v>111</v>
      </c>
      <c r="H286" s="3">
        <v>900</v>
      </c>
    </row>
    <row r="287" spans="2:8" ht="32.25" thickBot="1" x14ac:dyDescent="0.25">
      <c r="B287" s="96" t="s">
        <v>47</v>
      </c>
      <c r="C287" s="28" t="s">
        <v>93</v>
      </c>
      <c r="D287" s="7" t="s">
        <v>76</v>
      </c>
      <c r="E287" s="7" t="s">
        <v>77</v>
      </c>
      <c r="F287" s="43">
        <v>1910106590</v>
      </c>
      <c r="G287" s="7" t="s">
        <v>123</v>
      </c>
      <c r="H287" s="3"/>
    </row>
    <row r="288" spans="2:8" ht="63.75" thickBot="1" x14ac:dyDescent="0.25">
      <c r="B288" s="95" t="s">
        <v>10</v>
      </c>
      <c r="C288" s="28" t="s">
        <v>93</v>
      </c>
      <c r="D288" s="7" t="s">
        <v>76</v>
      </c>
      <c r="E288" s="7" t="s">
        <v>77</v>
      </c>
      <c r="F288" s="43">
        <v>1910106590</v>
      </c>
      <c r="G288" s="7">
        <v>119</v>
      </c>
      <c r="H288" s="3">
        <v>272</v>
      </c>
    </row>
    <row r="289" spans="2:8" ht="32.25" thickBot="1" x14ac:dyDescent="0.25">
      <c r="B289" s="38" t="s">
        <v>13</v>
      </c>
      <c r="C289" s="28" t="s">
        <v>93</v>
      </c>
      <c r="D289" s="7" t="s">
        <v>76</v>
      </c>
      <c r="E289" s="7" t="s">
        <v>77</v>
      </c>
      <c r="F289" s="43">
        <v>1910106590</v>
      </c>
      <c r="G289" s="7">
        <v>244</v>
      </c>
      <c r="H289" s="3">
        <v>21</v>
      </c>
    </row>
    <row r="290" spans="2:8" ht="16.5" thickBot="1" x14ac:dyDescent="0.25">
      <c r="B290" s="98" t="s">
        <v>31</v>
      </c>
      <c r="C290" s="26" t="s">
        <v>93</v>
      </c>
      <c r="D290" s="8">
        <v>10</v>
      </c>
      <c r="E290" s="8" t="s">
        <v>74</v>
      </c>
      <c r="F290" s="8"/>
      <c r="G290" s="8"/>
      <c r="H290" s="1">
        <v>27</v>
      </c>
    </row>
    <row r="291" spans="2:8" ht="16.5" thickBot="1" x14ac:dyDescent="0.25">
      <c r="B291" s="98" t="s">
        <v>35</v>
      </c>
      <c r="C291" s="26" t="s">
        <v>93</v>
      </c>
      <c r="D291" s="8">
        <v>10</v>
      </c>
      <c r="E291" s="8" t="s">
        <v>74</v>
      </c>
      <c r="F291" s="8"/>
      <c r="G291" s="8"/>
      <c r="H291" s="1">
        <v>27</v>
      </c>
    </row>
    <row r="292" spans="2:8" ht="48" thickBot="1" x14ac:dyDescent="0.25">
      <c r="B292" s="98" t="s">
        <v>57</v>
      </c>
      <c r="C292" s="26" t="s">
        <v>93</v>
      </c>
      <c r="D292" s="8">
        <v>10</v>
      </c>
      <c r="E292" s="8" t="s">
        <v>74</v>
      </c>
      <c r="F292" s="8">
        <v>2230171540</v>
      </c>
      <c r="G292" s="8"/>
      <c r="H292" s="1">
        <v>27</v>
      </c>
    </row>
    <row r="293" spans="2:8" ht="32.25" thickBot="1" x14ac:dyDescent="0.25">
      <c r="B293" s="5" t="s">
        <v>34</v>
      </c>
      <c r="C293" s="28" t="s">
        <v>93</v>
      </c>
      <c r="D293" s="7">
        <v>10</v>
      </c>
      <c r="E293" s="7" t="s">
        <v>74</v>
      </c>
      <c r="F293" s="7">
        <v>2230171540</v>
      </c>
      <c r="G293" s="7">
        <v>313</v>
      </c>
      <c r="H293" s="3">
        <v>27</v>
      </c>
    </row>
    <row r="294" spans="2:8" ht="32.25" thickBot="1" x14ac:dyDescent="0.25">
      <c r="B294" s="143" t="s">
        <v>94</v>
      </c>
      <c r="C294" s="144" t="s">
        <v>95</v>
      </c>
      <c r="D294" s="144"/>
      <c r="E294" s="144"/>
      <c r="F294" s="144"/>
      <c r="G294" s="144"/>
      <c r="H294" s="145">
        <f>SUM(H295+H307)</f>
        <v>3817.2</v>
      </c>
    </row>
    <row r="295" spans="2:8" ht="16.5" thickBot="1" x14ac:dyDescent="0.25">
      <c r="B295" s="98" t="s">
        <v>52</v>
      </c>
      <c r="C295" s="26" t="s">
        <v>95</v>
      </c>
      <c r="D295" s="8" t="s">
        <v>76</v>
      </c>
      <c r="E295" s="8" t="s">
        <v>77</v>
      </c>
      <c r="F295" s="12"/>
      <c r="G295" s="12"/>
      <c r="H295" s="35">
        <f>SUM(H296+H302)</f>
        <v>3770.2</v>
      </c>
    </row>
    <row r="296" spans="2:8" ht="48" thickBot="1" x14ac:dyDescent="0.25">
      <c r="B296" s="98" t="s">
        <v>59</v>
      </c>
      <c r="C296" s="26" t="s">
        <v>95</v>
      </c>
      <c r="D296" s="8" t="s">
        <v>76</v>
      </c>
      <c r="E296" s="8" t="s">
        <v>77</v>
      </c>
      <c r="F296" s="11">
        <v>1910101590</v>
      </c>
      <c r="G296" s="8"/>
      <c r="H296" s="34">
        <f>SUM(H297+H299+H300+H301+H298)</f>
        <v>1725.2</v>
      </c>
    </row>
    <row r="297" spans="2:8" ht="48" thickBot="1" x14ac:dyDescent="0.25">
      <c r="B297" s="96" t="s">
        <v>30</v>
      </c>
      <c r="C297" s="28" t="s">
        <v>95</v>
      </c>
      <c r="D297" s="7" t="s">
        <v>76</v>
      </c>
      <c r="E297" s="7" t="s">
        <v>77</v>
      </c>
      <c r="F297" s="43">
        <v>1910101590</v>
      </c>
      <c r="G297" s="7" t="s">
        <v>81</v>
      </c>
      <c r="H297" s="3">
        <v>865</v>
      </c>
    </row>
    <row r="298" spans="2:8" ht="32.25" thickBot="1" x14ac:dyDescent="0.25">
      <c r="B298" s="96" t="s">
        <v>47</v>
      </c>
      <c r="C298" s="28" t="s">
        <v>95</v>
      </c>
      <c r="D298" s="7" t="s">
        <v>76</v>
      </c>
      <c r="E298" s="7" t="s">
        <v>77</v>
      </c>
      <c r="F298" s="43">
        <v>1910101590</v>
      </c>
      <c r="G298" s="7" t="s">
        <v>123</v>
      </c>
      <c r="H298" s="3">
        <v>0</v>
      </c>
    </row>
    <row r="299" spans="2:8" ht="63.75" thickBot="1" x14ac:dyDescent="0.25">
      <c r="B299" s="95" t="s">
        <v>10</v>
      </c>
      <c r="C299" s="28" t="s">
        <v>95</v>
      </c>
      <c r="D299" s="7" t="s">
        <v>76</v>
      </c>
      <c r="E299" s="7" t="s">
        <v>77</v>
      </c>
      <c r="F299" s="43">
        <v>1910101590</v>
      </c>
      <c r="G299" s="7">
        <v>119</v>
      </c>
      <c r="H299" s="3">
        <v>261.2</v>
      </c>
    </row>
    <row r="300" spans="2:8" ht="32.25" thickBot="1" x14ac:dyDescent="0.25">
      <c r="B300" s="38" t="s">
        <v>13</v>
      </c>
      <c r="C300" s="28" t="s">
        <v>95</v>
      </c>
      <c r="D300" s="7" t="s">
        <v>76</v>
      </c>
      <c r="E300" s="7" t="s">
        <v>77</v>
      </c>
      <c r="F300" s="43">
        <v>1910101590</v>
      </c>
      <c r="G300" s="7">
        <v>244</v>
      </c>
      <c r="H300" s="3">
        <v>589</v>
      </c>
    </row>
    <row r="301" spans="2:8" ht="16.5" thickBot="1" x14ac:dyDescent="0.25">
      <c r="B301" s="96" t="s">
        <v>48</v>
      </c>
      <c r="C301" s="28" t="s">
        <v>95</v>
      </c>
      <c r="D301" s="7" t="s">
        <v>76</v>
      </c>
      <c r="E301" s="7" t="s">
        <v>77</v>
      </c>
      <c r="F301" s="43">
        <v>1910101590</v>
      </c>
      <c r="G301" s="7">
        <v>850</v>
      </c>
      <c r="H301" s="3">
        <v>10</v>
      </c>
    </row>
    <row r="302" spans="2:8" ht="142.5" thickBot="1" x14ac:dyDescent="0.25">
      <c r="B302" s="98" t="s">
        <v>55</v>
      </c>
      <c r="C302" s="26" t="s">
        <v>95</v>
      </c>
      <c r="D302" s="8" t="s">
        <v>76</v>
      </c>
      <c r="E302" s="8" t="s">
        <v>77</v>
      </c>
      <c r="F302" s="11">
        <v>1910106590</v>
      </c>
      <c r="G302" s="8"/>
      <c r="H302" s="1">
        <f>SUM(H303:H306)</f>
        <v>2045</v>
      </c>
    </row>
    <row r="303" spans="2:8" ht="48" thickBot="1" x14ac:dyDescent="0.25">
      <c r="B303" s="96" t="s">
        <v>56</v>
      </c>
      <c r="C303" s="28" t="s">
        <v>95</v>
      </c>
      <c r="D303" s="7" t="s">
        <v>76</v>
      </c>
      <c r="E303" s="7" t="s">
        <v>77</v>
      </c>
      <c r="F303" s="43">
        <v>1910106590</v>
      </c>
      <c r="G303" s="7">
        <v>111</v>
      </c>
      <c r="H303" s="3">
        <v>1542</v>
      </c>
    </row>
    <row r="304" spans="2:8" ht="32.25" thickBot="1" x14ac:dyDescent="0.25">
      <c r="B304" s="96" t="s">
        <v>47</v>
      </c>
      <c r="C304" s="28" t="s">
        <v>95</v>
      </c>
      <c r="D304" s="7" t="s">
        <v>76</v>
      </c>
      <c r="E304" s="7" t="s">
        <v>77</v>
      </c>
      <c r="F304" s="43">
        <v>1910106590</v>
      </c>
      <c r="G304" s="7" t="s">
        <v>123</v>
      </c>
      <c r="H304" s="3"/>
    </row>
    <row r="305" spans="2:8" ht="63.75" thickBot="1" x14ac:dyDescent="0.25">
      <c r="B305" s="95" t="s">
        <v>10</v>
      </c>
      <c r="C305" s="28" t="s">
        <v>95</v>
      </c>
      <c r="D305" s="7" t="s">
        <v>76</v>
      </c>
      <c r="E305" s="7" t="s">
        <v>77</v>
      </c>
      <c r="F305" s="43">
        <v>1910106590</v>
      </c>
      <c r="G305" s="7">
        <v>119</v>
      </c>
      <c r="H305" s="3">
        <v>466</v>
      </c>
    </row>
    <row r="306" spans="2:8" ht="32.25" thickBot="1" x14ac:dyDescent="0.25">
      <c r="B306" s="38" t="s">
        <v>13</v>
      </c>
      <c r="C306" s="28" t="s">
        <v>95</v>
      </c>
      <c r="D306" s="7" t="s">
        <v>76</v>
      </c>
      <c r="E306" s="7" t="s">
        <v>77</v>
      </c>
      <c r="F306" s="43">
        <v>1910106590</v>
      </c>
      <c r="G306" s="7">
        <v>244</v>
      </c>
      <c r="H306" s="3">
        <v>37</v>
      </c>
    </row>
    <row r="307" spans="2:8" ht="16.5" thickBot="1" x14ac:dyDescent="0.25">
      <c r="B307" s="98" t="s">
        <v>31</v>
      </c>
      <c r="C307" s="26" t="s">
        <v>95</v>
      </c>
      <c r="D307" s="8">
        <v>10</v>
      </c>
      <c r="E307" s="8" t="s">
        <v>74</v>
      </c>
      <c r="F307" s="8"/>
      <c r="G307" s="8"/>
      <c r="H307" s="1">
        <v>47</v>
      </c>
    </row>
    <row r="308" spans="2:8" ht="16.5" thickBot="1" x14ac:dyDescent="0.25">
      <c r="B308" s="98" t="s">
        <v>35</v>
      </c>
      <c r="C308" s="26" t="s">
        <v>95</v>
      </c>
      <c r="D308" s="8">
        <v>10</v>
      </c>
      <c r="E308" s="8" t="s">
        <v>74</v>
      </c>
      <c r="F308" s="8"/>
      <c r="G308" s="8"/>
      <c r="H308" s="1">
        <v>47</v>
      </c>
    </row>
    <row r="309" spans="2:8" ht="48" thickBot="1" x14ac:dyDescent="0.25">
      <c r="B309" s="98" t="s">
        <v>57</v>
      </c>
      <c r="C309" s="26" t="s">
        <v>95</v>
      </c>
      <c r="D309" s="8">
        <v>10</v>
      </c>
      <c r="E309" s="8" t="s">
        <v>74</v>
      </c>
      <c r="F309" s="8">
        <v>2230171540</v>
      </c>
      <c r="G309" s="8"/>
      <c r="H309" s="1">
        <v>47</v>
      </c>
    </row>
    <row r="310" spans="2:8" ht="32.25" thickBot="1" x14ac:dyDescent="0.25">
      <c r="B310" s="5" t="s">
        <v>34</v>
      </c>
      <c r="C310" s="28" t="s">
        <v>95</v>
      </c>
      <c r="D310" s="7">
        <v>10</v>
      </c>
      <c r="E310" s="7" t="s">
        <v>74</v>
      </c>
      <c r="F310" s="7">
        <v>2230171540</v>
      </c>
      <c r="G310" s="7">
        <v>313</v>
      </c>
      <c r="H310" s="3">
        <v>47</v>
      </c>
    </row>
    <row r="311" spans="2:8" ht="16.5" thickBot="1" x14ac:dyDescent="0.25">
      <c r="B311" s="143" t="s">
        <v>97</v>
      </c>
      <c r="C311" s="144" t="s">
        <v>96</v>
      </c>
      <c r="D311" s="144"/>
      <c r="E311" s="144"/>
      <c r="F311" s="144"/>
      <c r="G311" s="144"/>
      <c r="H311" s="145">
        <f>SUM(H312+H324)</f>
        <v>3684.8</v>
      </c>
    </row>
    <row r="312" spans="2:8" ht="16.5" thickBot="1" x14ac:dyDescent="0.25">
      <c r="B312" s="98" t="s">
        <v>52</v>
      </c>
      <c r="C312" s="26" t="s">
        <v>96</v>
      </c>
      <c r="D312" s="8" t="s">
        <v>76</v>
      </c>
      <c r="E312" s="8" t="s">
        <v>77</v>
      </c>
      <c r="F312" s="12"/>
      <c r="G312" s="12"/>
      <c r="H312" s="35">
        <f>SUM(H313+H319)</f>
        <v>3634.8</v>
      </c>
    </row>
    <row r="313" spans="2:8" ht="48" thickBot="1" x14ac:dyDescent="0.25">
      <c r="B313" s="98" t="s">
        <v>59</v>
      </c>
      <c r="C313" s="26" t="s">
        <v>96</v>
      </c>
      <c r="D313" s="8" t="s">
        <v>76</v>
      </c>
      <c r="E313" s="8" t="s">
        <v>77</v>
      </c>
      <c r="F313" s="11">
        <v>1910101590</v>
      </c>
      <c r="G313" s="8"/>
      <c r="H313" s="34">
        <f>SUM(H314+H316+H317+H318+H315)</f>
        <v>1739.8000000000002</v>
      </c>
    </row>
    <row r="314" spans="2:8" ht="48" thickBot="1" x14ac:dyDescent="0.25">
      <c r="B314" s="96" t="s">
        <v>30</v>
      </c>
      <c r="C314" s="28" t="s">
        <v>96</v>
      </c>
      <c r="D314" s="7" t="s">
        <v>76</v>
      </c>
      <c r="E314" s="7" t="s">
        <v>77</v>
      </c>
      <c r="F314" s="43">
        <v>1910101590</v>
      </c>
      <c r="G314" s="7" t="s">
        <v>81</v>
      </c>
      <c r="H314" s="3">
        <v>829</v>
      </c>
    </row>
    <row r="315" spans="2:8" ht="32.25" thickBot="1" x14ac:dyDescent="0.25">
      <c r="B315" s="96" t="s">
        <v>47</v>
      </c>
      <c r="C315" s="28" t="s">
        <v>96</v>
      </c>
      <c r="D315" s="7" t="s">
        <v>76</v>
      </c>
      <c r="E315" s="7" t="s">
        <v>77</v>
      </c>
      <c r="F315" s="43">
        <v>1910101590</v>
      </c>
      <c r="G315" s="7" t="s">
        <v>123</v>
      </c>
      <c r="H315" s="3">
        <v>0</v>
      </c>
    </row>
    <row r="316" spans="2:8" ht="63.75" thickBot="1" x14ac:dyDescent="0.25">
      <c r="B316" s="95" t="s">
        <v>10</v>
      </c>
      <c r="C316" s="28" t="s">
        <v>96</v>
      </c>
      <c r="D316" s="7" t="s">
        <v>76</v>
      </c>
      <c r="E316" s="7" t="s">
        <v>77</v>
      </c>
      <c r="F316" s="43">
        <v>1910101590</v>
      </c>
      <c r="G316" s="7">
        <v>119</v>
      </c>
      <c r="H316" s="3">
        <v>250.4</v>
      </c>
    </row>
    <row r="317" spans="2:8" ht="32.25" thickBot="1" x14ac:dyDescent="0.25">
      <c r="B317" s="38" t="s">
        <v>13</v>
      </c>
      <c r="C317" s="28" t="s">
        <v>96</v>
      </c>
      <c r="D317" s="7" t="s">
        <v>76</v>
      </c>
      <c r="E317" s="7" t="s">
        <v>77</v>
      </c>
      <c r="F317" s="43">
        <v>1910101590</v>
      </c>
      <c r="G317" s="7">
        <v>244</v>
      </c>
      <c r="H317" s="3">
        <v>640</v>
      </c>
    </row>
    <row r="318" spans="2:8" ht="16.5" thickBot="1" x14ac:dyDescent="0.25">
      <c r="B318" s="96" t="s">
        <v>48</v>
      </c>
      <c r="C318" s="28" t="s">
        <v>96</v>
      </c>
      <c r="D318" s="7" t="s">
        <v>76</v>
      </c>
      <c r="E318" s="7" t="s">
        <v>77</v>
      </c>
      <c r="F318" s="43">
        <v>1910101590</v>
      </c>
      <c r="G318" s="7">
        <v>850</v>
      </c>
      <c r="H318" s="3">
        <v>20.399999999999999</v>
      </c>
    </row>
    <row r="319" spans="2:8" ht="142.5" thickBot="1" x14ac:dyDescent="0.25">
      <c r="B319" s="98" t="s">
        <v>55</v>
      </c>
      <c r="C319" s="26" t="s">
        <v>96</v>
      </c>
      <c r="D319" s="8" t="s">
        <v>76</v>
      </c>
      <c r="E319" s="8" t="s">
        <v>77</v>
      </c>
      <c r="F319" s="11">
        <v>1910106590</v>
      </c>
      <c r="G319" s="8"/>
      <c r="H319" s="1">
        <f>SUM(H320:H323)</f>
        <v>1895</v>
      </c>
    </row>
    <row r="320" spans="2:8" ht="48" thickBot="1" x14ac:dyDescent="0.25">
      <c r="B320" s="96" t="s">
        <v>56</v>
      </c>
      <c r="C320" s="28" t="s">
        <v>96</v>
      </c>
      <c r="D320" s="7" t="s">
        <v>76</v>
      </c>
      <c r="E320" s="7" t="s">
        <v>77</v>
      </c>
      <c r="F320" s="43">
        <v>1910106590</v>
      </c>
      <c r="G320" s="7">
        <v>111</v>
      </c>
      <c r="H320" s="3">
        <v>1425</v>
      </c>
    </row>
    <row r="321" spans="2:8" ht="32.25" thickBot="1" x14ac:dyDescent="0.25">
      <c r="B321" s="96" t="s">
        <v>47</v>
      </c>
      <c r="C321" s="28" t="s">
        <v>96</v>
      </c>
      <c r="D321" s="7" t="s">
        <v>76</v>
      </c>
      <c r="E321" s="7" t="s">
        <v>77</v>
      </c>
      <c r="F321" s="43">
        <v>1910106590</v>
      </c>
      <c r="G321" s="7" t="s">
        <v>123</v>
      </c>
      <c r="H321" s="3"/>
    </row>
    <row r="322" spans="2:8" ht="63.75" thickBot="1" x14ac:dyDescent="0.25">
      <c r="B322" s="95" t="s">
        <v>10</v>
      </c>
      <c r="C322" s="28" t="s">
        <v>96</v>
      </c>
      <c r="D322" s="7" t="s">
        <v>76</v>
      </c>
      <c r="E322" s="7" t="s">
        <v>77</v>
      </c>
      <c r="F322" s="43">
        <v>1910106590</v>
      </c>
      <c r="G322" s="7">
        <v>119</v>
      </c>
      <c r="H322" s="3">
        <v>430</v>
      </c>
    </row>
    <row r="323" spans="2:8" ht="32.25" thickBot="1" x14ac:dyDescent="0.25">
      <c r="B323" s="38" t="s">
        <v>13</v>
      </c>
      <c r="C323" s="28" t="s">
        <v>96</v>
      </c>
      <c r="D323" s="7" t="s">
        <v>76</v>
      </c>
      <c r="E323" s="7" t="s">
        <v>77</v>
      </c>
      <c r="F323" s="43">
        <v>1910106590</v>
      </c>
      <c r="G323" s="7">
        <v>244</v>
      </c>
      <c r="H323" s="3">
        <v>40</v>
      </c>
    </row>
    <row r="324" spans="2:8" ht="16.5" thickBot="1" x14ac:dyDescent="0.25">
      <c r="B324" s="98" t="s">
        <v>31</v>
      </c>
      <c r="C324" s="26" t="s">
        <v>96</v>
      </c>
      <c r="D324" s="8">
        <v>10</v>
      </c>
      <c r="E324" s="8" t="s">
        <v>74</v>
      </c>
      <c r="F324" s="8"/>
      <c r="G324" s="8"/>
      <c r="H324" s="1">
        <v>50</v>
      </c>
    </row>
    <row r="325" spans="2:8" ht="16.5" thickBot="1" x14ac:dyDescent="0.25">
      <c r="B325" s="98" t="s">
        <v>35</v>
      </c>
      <c r="C325" s="26" t="s">
        <v>96</v>
      </c>
      <c r="D325" s="8">
        <v>10</v>
      </c>
      <c r="E325" s="8" t="s">
        <v>74</v>
      </c>
      <c r="F325" s="8"/>
      <c r="G325" s="8"/>
      <c r="H325" s="1">
        <v>50</v>
      </c>
    </row>
    <row r="326" spans="2:8" ht="48" thickBot="1" x14ac:dyDescent="0.25">
      <c r="B326" s="98" t="s">
        <v>57</v>
      </c>
      <c r="C326" s="26" t="s">
        <v>96</v>
      </c>
      <c r="D326" s="8">
        <v>10</v>
      </c>
      <c r="E326" s="8" t="s">
        <v>74</v>
      </c>
      <c r="F326" s="8">
        <v>2230171540</v>
      </c>
      <c r="G326" s="8"/>
      <c r="H326" s="1">
        <v>50</v>
      </c>
    </row>
    <row r="327" spans="2:8" ht="32.25" thickBot="1" x14ac:dyDescent="0.25">
      <c r="B327" s="5" t="s">
        <v>34</v>
      </c>
      <c r="C327" s="28" t="s">
        <v>96</v>
      </c>
      <c r="D327" s="7">
        <v>10</v>
      </c>
      <c r="E327" s="7" t="s">
        <v>74</v>
      </c>
      <c r="F327" s="7">
        <v>2230171540</v>
      </c>
      <c r="G327" s="7">
        <v>313</v>
      </c>
      <c r="H327" s="3">
        <v>50</v>
      </c>
    </row>
    <row r="328" spans="2:8" ht="16.5" thickBot="1" x14ac:dyDescent="0.25">
      <c r="B328" s="143" t="s">
        <v>98</v>
      </c>
      <c r="C328" s="144" t="s">
        <v>99</v>
      </c>
      <c r="D328" s="144"/>
      <c r="E328" s="144"/>
      <c r="F328" s="144"/>
      <c r="G328" s="144"/>
      <c r="H328" s="145">
        <f>SUM(H329+H341)</f>
        <v>2596.4</v>
      </c>
    </row>
    <row r="329" spans="2:8" ht="16.5" thickBot="1" x14ac:dyDescent="0.25">
      <c r="B329" s="98" t="s">
        <v>52</v>
      </c>
      <c r="C329" s="26" t="s">
        <v>99</v>
      </c>
      <c r="D329" s="8" t="s">
        <v>76</v>
      </c>
      <c r="E329" s="8" t="s">
        <v>77</v>
      </c>
      <c r="F329" s="12"/>
      <c r="G329" s="12"/>
      <c r="H329" s="35">
        <f>SUM(H330+H336)</f>
        <v>2556.4</v>
      </c>
    </row>
    <row r="330" spans="2:8" ht="48" thickBot="1" x14ac:dyDescent="0.25">
      <c r="B330" s="98" t="s">
        <v>59</v>
      </c>
      <c r="C330" s="26" t="s">
        <v>99</v>
      </c>
      <c r="D330" s="8" t="s">
        <v>76</v>
      </c>
      <c r="E330" s="8" t="s">
        <v>77</v>
      </c>
      <c r="F330" s="11">
        <v>1910101590</v>
      </c>
      <c r="G330" s="8"/>
      <c r="H330" s="34">
        <f>SUM(H331+H333+H334+H335+H332)</f>
        <v>1480.4</v>
      </c>
    </row>
    <row r="331" spans="2:8" ht="48" thickBot="1" x14ac:dyDescent="0.25">
      <c r="B331" s="96" t="s">
        <v>30</v>
      </c>
      <c r="C331" s="28" t="s">
        <v>99</v>
      </c>
      <c r="D331" s="7" t="s">
        <v>76</v>
      </c>
      <c r="E331" s="7" t="s">
        <v>77</v>
      </c>
      <c r="F331" s="43">
        <v>1910101590</v>
      </c>
      <c r="G331" s="7" t="s">
        <v>81</v>
      </c>
      <c r="H331" s="3">
        <v>685</v>
      </c>
    </row>
    <row r="332" spans="2:8" ht="32.25" thickBot="1" x14ac:dyDescent="0.25">
      <c r="B332" s="96" t="s">
        <v>47</v>
      </c>
      <c r="C332" s="28" t="s">
        <v>99</v>
      </c>
      <c r="D332" s="7" t="s">
        <v>76</v>
      </c>
      <c r="E332" s="7" t="s">
        <v>77</v>
      </c>
      <c r="F332" s="43">
        <v>1910101590</v>
      </c>
      <c r="G332" s="7" t="s">
        <v>123</v>
      </c>
      <c r="H332" s="3">
        <v>0</v>
      </c>
    </row>
    <row r="333" spans="2:8" ht="63.75" thickBot="1" x14ac:dyDescent="0.25">
      <c r="B333" s="95" t="s">
        <v>10</v>
      </c>
      <c r="C333" s="28" t="s">
        <v>99</v>
      </c>
      <c r="D333" s="7" t="s">
        <v>76</v>
      </c>
      <c r="E333" s="7" t="s">
        <v>77</v>
      </c>
      <c r="F333" s="43">
        <v>1910101590</v>
      </c>
      <c r="G333" s="7">
        <v>119</v>
      </c>
      <c r="H333" s="3">
        <v>206.9</v>
      </c>
    </row>
    <row r="334" spans="2:8" ht="32.25" thickBot="1" x14ac:dyDescent="0.25">
      <c r="B334" s="38" t="s">
        <v>13</v>
      </c>
      <c r="C334" s="28" t="s">
        <v>99</v>
      </c>
      <c r="D334" s="7" t="s">
        <v>76</v>
      </c>
      <c r="E334" s="7" t="s">
        <v>77</v>
      </c>
      <c r="F334" s="43">
        <v>1910101590</v>
      </c>
      <c r="G334" s="7">
        <v>244</v>
      </c>
      <c r="H334" s="3">
        <v>582</v>
      </c>
    </row>
    <row r="335" spans="2:8" ht="16.5" thickBot="1" x14ac:dyDescent="0.25">
      <c r="B335" s="96" t="s">
        <v>48</v>
      </c>
      <c r="C335" s="28" t="s">
        <v>99</v>
      </c>
      <c r="D335" s="7" t="s">
        <v>76</v>
      </c>
      <c r="E335" s="7" t="s">
        <v>77</v>
      </c>
      <c r="F335" s="43">
        <v>1910101590</v>
      </c>
      <c r="G335" s="7">
        <v>850</v>
      </c>
      <c r="H335" s="3">
        <v>6.5</v>
      </c>
    </row>
    <row r="336" spans="2:8" ht="142.5" thickBot="1" x14ac:dyDescent="0.25">
      <c r="B336" s="98" t="s">
        <v>55</v>
      </c>
      <c r="C336" s="26" t="s">
        <v>99</v>
      </c>
      <c r="D336" s="8" t="s">
        <v>76</v>
      </c>
      <c r="E336" s="8" t="s">
        <v>77</v>
      </c>
      <c r="F336" s="11">
        <v>1910106590</v>
      </c>
      <c r="G336" s="8"/>
      <c r="H336" s="1">
        <f>SUM(H337:H340)</f>
        <v>1076</v>
      </c>
    </row>
    <row r="337" spans="2:8" ht="48" thickBot="1" x14ac:dyDescent="0.25">
      <c r="B337" s="96" t="s">
        <v>56</v>
      </c>
      <c r="C337" s="28" t="s">
        <v>99</v>
      </c>
      <c r="D337" s="7" t="s">
        <v>76</v>
      </c>
      <c r="E337" s="7" t="s">
        <v>77</v>
      </c>
      <c r="F337" s="43">
        <v>1910106590</v>
      </c>
      <c r="G337" s="7">
        <v>111</v>
      </c>
      <c r="H337" s="3">
        <v>802</v>
      </c>
    </row>
    <row r="338" spans="2:8" ht="32.25" thickBot="1" x14ac:dyDescent="0.25">
      <c r="B338" s="96" t="s">
        <v>47</v>
      </c>
      <c r="C338" s="28" t="s">
        <v>99</v>
      </c>
      <c r="D338" s="7" t="s">
        <v>76</v>
      </c>
      <c r="E338" s="7" t="s">
        <v>77</v>
      </c>
      <c r="F338" s="43">
        <v>1910106590</v>
      </c>
      <c r="G338" s="7" t="s">
        <v>123</v>
      </c>
      <c r="H338" s="3"/>
    </row>
    <row r="339" spans="2:8" ht="63.75" thickBot="1" x14ac:dyDescent="0.25">
      <c r="B339" s="95" t="s">
        <v>10</v>
      </c>
      <c r="C339" s="28" t="s">
        <v>99</v>
      </c>
      <c r="D339" s="7" t="s">
        <v>76</v>
      </c>
      <c r="E339" s="7" t="s">
        <v>77</v>
      </c>
      <c r="F339" s="43">
        <v>1910106590</v>
      </c>
      <c r="G339" s="7">
        <v>119</v>
      </c>
      <c r="H339" s="3">
        <v>242</v>
      </c>
    </row>
    <row r="340" spans="2:8" ht="32.25" thickBot="1" x14ac:dyDescent="0.25">
      <c r="B340" s="38" t="s">
        <v>13</v>
      </c>
      <c r="C340" s="28" t="s">
        <v>99</v>
      </c>
      <c r="D340" s="7" t="s">
        <v>76</v>
      </c>
      <c r="E340" s="7" t="s">
        <v>77</v>
      </c>
      <c r="F340" s="43">
        <v>1910106590</v>
      </c>
      <c r="G340" s="7">
        <v>244</v>
      </c>
      <c r="H340" s="3">
        <v>32</v>
      </c>
    </row>
    <row r="341" spans="2:8" ht="16.5" thickBot="1" x14ac:dyDescent="0.25">
      <c r="B341" s="98" t="s">
        <v>31</v>
      </c>
      <c r="C341" s="26" t="s">
        <v>99</v>
      </c>
      <c r="D341" s="8">
        <v>10</v>
      </c>
      <c r="E341" s="8" t="s">
        <v>74</v>
      </c>
      <c r="F341" s="8"/>
      <c r="G341" s="8"/>
      <c r="H341" s="1">
        <v>40</v>
      </c>
    </row>
    <row r="342" spans="2:8" ht="16.5" thickBot="1" x14ac:dyDescent="0.25">
      <c r="B342" s="98" t="s">
        <v>35</v>
      </c>
      <c r="C342" s="26" t="s">
        <v>99</v>
      </c>
      <c r="D342" s="8">
        <v>10</v>
      </c>
      <c r="E342" s="8" t="s">
        <v>74</v>
      </c>
      <c r="F342" s="8"/>
      <c r="G342" s="8"/>
      <c r="H342" s="1">
        <v>40</v>
      </c>
    </row>
    <row r="343" spans="2:8" ht="48" thickBot="1" x14ac:dyDescent="0.25">
      <c r="B343" s="98" t="s">
        <v>57</v>
      </c>
      <c r="C343" s="26" t="s">
        <v>99</v>
      </c>
      <c r="D343" s="8">
        <v>10</v>
      </c>
      <c r="E343" s="8" t="s">
        <v>74</v>
      </c>
      <c r="F343" s="8">
        <v>2230171540</v>
      </c>
      <c r="G343" s="8"/>
      <c r="H343" s="1">
        <v>40</v>
      </c>
    </row>
    <row r="344" spans="2:8" ht="32.25" thickBot="1" x14ac:dyDescent="0.25">
      <c r="B344" s="5" t="s">
        <v>34</v>
      </c>
      <c r="C344" s="28" t="s">
        <v>99</v>
      </c>
      <c r="D344" s="7">
        <v>10</v>
      </c>
      <c r="E344" s="7" t="s">
        <v>74</v>
      </c>
      <c r="F344" s="7">
        <v>2230171540</v>
      </c>
      <c r="G344" s="7">
        <v>313</v>
      </c>
      <c r="H344" s="3">
        <v>40</v>
      </c>
    </row>
    <row r="345" spans="2:8" ht="16.5" thickBot="1" x14ac:dyDescent="0.25">
      <c r="B345" s="143" t="s">
        <v>100</v>
      </c>
      <c r="C345" s="144" t="s">
        <v>101</v>
      </c>
      <c r="D345" s="144"/>
      <c r="E345" s="144"/>
      <c r="F345" s="144"/>
      <c r="G345" s="144"/>
      <c r="H345" s="145">
        <f>SUM(H346+H358)</f>
        <v>5237.6000000000004</v>
      </c>
    </row>
    <row r="346" spans="2:8" ht="16.5" thickBot="1" x14ac:dyDescent="0.25">
      <c r="B346" s="98" t="s">
        <v>52</v>
      </c>
      <c r="C346" s="26" t="s">
        <v>101</v>
      </c>
      <c r="D346" s="8" t="s">
        <v>76</v>
      </c>
      <c r="E346" s="8" t="s">
        <v>77</v>
      </c>
      <c r="F346" s="12"/>
      <c r="G346" s="12"/>
      <c r="H346" s="35">
        <f>SUM(H347+H353)</f>
        <v>5155.6000000000004</v>
      </c>
    </row>
    <row r="347" spans="2:8" ht="48" thickBot="1" x14ac:dyDescent="0.25">
      <c r="B347" s="98" t="s">
        <v>59</v>
      </c>
      <c r="C347" s="26" t="s">
        <v>101</v>
      </c>
      <c r="D347" s="8" t="s">
        <v>76</v>
      </c>
      <c r="E347" s="8" t="s">
        <v>77</v>
      </c>
      <c r="F347" s="11">
        <v>1910101590</v>
      </c>
      <c r="G347" s="8"/>
      <c r="H347" s="34">
        <f>SUM(H348+H350+H351+H352+H349)</f>
        <v>1959.6</v>
      </c>
    </row>
    <row r="348" spans="2:8" ht="48" thickBot="1" x14ac:dyDescent="0.25">
      <c r="B348" s="96" t="s">
        <v>30</v>
      </c>
      <c r="C348" s="28" t="s">
        <v>101</v>
      </c>
      <c r="D348" s="7" t="s">
        <v>76</v>
      </c>
      <c r="E348" s="7" t="s">
        <v>77</v>
      </c>
      <c r="F348" s="43">
        <v>1910101590</v>
      </c>
      <c r="G348" s="7" t="s">
        <v>81</v>
      </c>
      <c r="H348" s="3">
        <v>757</v>
      </c>
    </row>
    <row r="349" spans="2:8" ht="32.25" thickBot="1" x14ac:dyDescent="0.25">
      <c r="B349" s="96" t="s">
        <v>47</v>
      </c>
      <c r="C349" s="28" t="s">
        <v>101</v>
      </c>
      <c r="D349" s="7" t="s">
        <v>76</v>
      </c>
      <c r="E349" s="7" t="s">
        <v>77</v>
      </c>
      <c r="F349" s="43">
        <v>1910101590</v>
      </c>
      <c r="G349" s="7" t="s">
        <v>123</v>
      </c>
      <c r="H349" s="3">
        <v>0</v>
      </c>
    </row>
    <row r="350" spans="2:8" ht="63.75" thickBot="1" x14ac:dyDescent="0.25">
      <c r="B350" s="95" t="s">
        <v>10</v>
      </c>
      <c r="C350" s="28" t="s">
        <v>101</v>
      </c>
      <c r="D350" s="7" t="s">
        <v>76</v>
      </c>
      <c r="E350" s="7" t="s">
        <v>77</v>
      </c>
      <c r="F350" s="43">
        <v>1910101590</v>
      </c>
      <c r="G350" s="7">
        <v>119</v>
      </c>
      <c r="H350" s="3">
        <v>228.6</v>
      </c>
    </row>
    <row r="351" spans="2:8" ht="32.25" thickBot="1" x14ac:dyDescent="0.25">
      <c r="B351" s="38" t="s">
        <v>13</v>
      </c>
      <c r="C351" s="28" t="s">
        <v>101</v>
      </c>
      <c r="D351" s="7" t="s">
        <v>76</v>
      </c>
      <c r="E351" s="7" t="s">
        <v>77</v>
      </c>
      <c r="F351" s="43">
        <v>1910101590</v>
      </c>
      <c r="G351" s="7">
        <v>244</v>
      </c>
      <c r="H351" s="3">
        <v>962</v>
      </c>
    </row>
    <row r="352" spans="2:8" ht="16.5" thickBot="1" x14ac:dyDescent="0.25">
      <c r="B352" s="96" t="s">
        <v>48</v>
      </c>
      <c r="C352" s="28" t="s">
        <v>101</v>
      </c>
      <c r="D352" s="7" t="s">
        <v>76</v>
      </c>
      <c r="E352" s="7" t="s">
        <v>77</v>
      </c>
      <c r="F352" s="43">
        <v>1910101590</v>
      </c>
      <c r="G352" s="7">
        <v>850</v>
      </c>
      <c r="H352" s="3">
        <v>12</v>
      </c>
    </row>
    <row r="353" spans="2:8" ht="142.5" thickBot="1" x14ac:dyDescent="0.25">
      <c r="B353" s="98" t="s">
        <v>55</v>
      </c>
      <c r="C353" s="26" t="s">
        <v>101</v>
      </c>
      <c r="D353" s="8" t="s">
        <v>76</v>
      </c>
      <c r="E353" s="8" t="s">
        <v>77</v>
      </c>
      <c r="F353" s="11">
        <v>1910106590</v>
      </c>
      <c r="G353" s="8"/>
      <c r="H353" s="1">
        <f>SUM(H354:H357)</f>
        <v>3196</v>
      </c>
    </row>
    <row r="354" spans="2:8" ht="48" thickBot="1" x14ac:dyDescent="0.25">
      <c r="B354" s="96" t="s">
        <v>56</v>
      </c>
      <c r="C354" s="28" t="s">
        <v>101</v>
      </c>
      <c r="D354" s="7" t="s">
        <v>76</v>
      </c>
      <c r="E354" s="7" t="s">
        <v>77</v>
      </c>
      <c r="F354" s="43">
        <v>1910106590</v>
      </c>
      <c r="G354" s="7">
        <v>111</v>
      </c>
      <c r="H354" s="3">
        <v>2405</v>
      </c>
    </row>
    <row r="355" spans="2:8" ht="32.25" thickBot="1" x14ac:dyDescent="0.25">
      <c r="B355" s="96" t="s">
        <v>47</v>
      </c>
      <c r="C355" s="28" t="s">
        <v>101</v>
      </c>
      <c r="D355" s="7" t="s">
        <v>76</v>
      </c>
      <c r="E355" s="7" t="s">
        <v>77</v>
      </c>
      <c r="F355" s="43">
        <v>1910106590</v>
      </c>
      <c r="G355" s="7" t="s">
        <v>123</v>
      </c>
      <c r="H355" s="3"/>
    </row>
    <row r="356" spans="2:8" ht="63.75" thickBot="1" x14ac:dyDescent="0.25">
      <c r="B356" s="95" t="s">
        <v>10</v>
      </c>
      <c r="C356" s="28" t="s">
        <v>101</v>
      </c>
      <c r="D356" s="7" t="s">
        <v>76</v>
      </c>
      <c r="E356" s="7" t="s">
        <v>77</v>
      </c>
      <c r="F356" s="43">
        <v>1910106590</v>
      </c>
      <c r="G356" s="7">
        <v>119</v>
      </c>
      <c r="H356" s="3">
        <v>726</v>
      </c>
    </row>
    <row r="357" spans="2:8" ht="32.25" thickBot="1" x14ac:dyDescent="0.25">
      <c r="B357" s="38" t="s">
        <v>13</v>
      </c>
      <c r="C357" s="28" t="s">
        <v>101</v>
      </c>
      <c r="D357" s="7" t="s">
        <v>76</v>
      </c>
      <c r="E357" s="7" t="s">
        <v>77</v>
      </c>
      <c r="F357" s="43">
        <v>1910106590</v>
      </c>
      <c r="G357" s="7">
        <v>244</v>
      </c>
      <c r="H357" s="3">
        <v>65</v>
      </c>
    </row>
    <row r="358" spans="2:8" ht="16.5" thickBot="1" x14ac:dyDescent="0.25">
      <c r="B358" s="98" t="s">
        <v>31</v>
      </c>
      <c r="C358" s="26" t="s">
        <v>101</v>
      </c>
      <c r="D358" s="8">
        <v>10</v>
      </c>
      <c r="E358" s="8" t="s">
        <v>74</v>
      </c>
      <c r="F358" s="8"/>
      <c r="G358" s="8"/>
      <c r="H358" s="1">
        <v>82</v>
      </c>
    </row>
    <row r="359" spans="2:8" ht="16.5" thickBot="1" x14ac:dyDescent="0.25">
      <c r="B359" s="98" t="s">
        <v>35</v>
      </c>
      <c r="C359" s="26" t="s">
        <v>101</v>
      </c>
      <c r="D359" s="8">
        <v>10</v>
      </c>
      <c r="E359" s="8" t="s">
        <v>74</v>
      </c>
      <c r="F359" s="8"/>
      <c r="G359" s="8"/>
      <c r="H359" s="1">
        <v>82</v>
      </c>
    </row>
    <row r="360" spans="2:8" ht="48" thickBot="1" x14ac:dyDescent="0.25">
      <c r="B360" s="98" t="s">
        <v>57</v>
      </c>
      <c r="C360" s="26" t="s">
        <v>101</v>
      </c>
      <c r="D360" s="8">
        <v>10</v>
      </c>
      <c r="E360" s="8" t="s">
        <v>74</v>
      </c>
      <c r="F360" s="8">
        <v>2230171540</v>
      </c>
      <c r="G360" s="8"/>
      <c r="H360" s="1">
        <v>82</v>
      </c>
    </row>
    <row r="361" spans="2:8" ht="32.25" thickBot="1" x14ac:dyDescent="0.25">
      <c r="B361" s="5" t="s">
        <v>34</v>
      </c>
      <c r="C361" s="28" t="s">
        <v>101</v>
      </c>
      <c r="D361" s="7">
        <v>10</v>
      </c>
      <c r="E361" s="7" t="s">
        <v>74</v>
      </c>
      <c r="F361" s="7">
        <v>2230171540</v>
      </c>
      <c r="G361" s="7">
        <v>313</v>
      </c>
      <c r="H361" s="3">
        <v>82</v>
      </c>
    </row>
    <row r="362" spans="2:8" ht="16.5" thickBot="1" x14ac:dyDescent="0.25">
      <c r="B362" s="143" t="s">
        <v>102</v>
      </c>
      <c r="C362" s="144" t="s">
        <v>103</v>
      </c>
      <c r="D362" s="144" t="s">
        <v>76</v>
      </c>
      <c r="E362" s="144"/>
      <c r="F362" s="144"/>
      <c r="G362" s="144"/>
      <c r="H362" s="145">
        <f>SUM(H363+H375)</f>
        <v>2581.6999999999998</v>
      </c>
    </row>
    <row r="363" spans="2:8" ht="16.5" thickBot="1" x14ac:dyDescent="0.25">
      <c r="B363" s="98" t="s">
        <v>52</v>
      </c>
      <c r="C363" s="26" t="s">
        <v>103</v>
      </c>
      <c r="D363" s="8" t="s">
        <v>76</v>
      </c>
      <c r="E363" s="8" t="s">
        <v>77</v>
      </c>
      <c r="F363" s="12"/>
      <c r="G363" s="12"/>
      <c r="H363" s="35">
        <f>SUM(H364+H370)</f>
        <v>2548.6999999999998</v>
      </c>
    </row>
    <row r="364" spans="2:8" ht="48" thickBot="1" x14ac:dyDescent="0.25">
      <c r="B364" s="98" t="s">
        <v>59</v>
      </c>
      <c r="C364" s="26" t="s">
        <v>103</v>
      </c>
      <c r="D364" s="8" t="s">
        <v>76</v>
      </c>
      <c r="E364" s="8" t="s">
        <v>77</v>
      </c>
      <c r="F364" s="11">
        <v>1910101590</v>
      </c>
      <c r="G364" s="8"/>
      <c r="H364" s="34">
        <f>SUM(H365+H367+H368+H369+H366)</f>
        <v>1474.7</v>
      </c>
    </row>
    <row r="365" spans="2:8" ht="48" thickBot="1" x14ac:dyDescent="0.25">
      <c r="B365" s="96" t="s">
        <v>30</v>
      </c>
      <c r="C365" s="28" t="s">
        <v>103</v>
      </c>
      <c r="D365" s="7" t="s">
        <v>76</v>
      </c>
      <c r="E365" s="7" t="s">
        <v>77</v>
      </c>
      <c r="F365" s="43">
        <v>1910101590</v>
      </c>
      <c r="G365" s="7" t="s">
        <v>81</v>
      </c>
      <c r="H365" s="3">
        <v>721</v>
      </c>
    </row>
    <row r="366" spans="2:8" ht="32.25" thickBot="1" x14ac:dyDescent="0.25">
      <c r="B366" s="96" t="s">
        <v>47</v>
      </c>
      <c r="C366" s="28" t="s">
        <v>103</v>
      </c>
      <c r="D366" s="7" t="s">
        <v>76</v>
      </c>
      <c r="E366" s="7" t="s">
        <v>77</v>
      </c>
      <c r="F366" s="43">
        <v>1910101590</v>
      </c>
      <c r="G366" s="7" t="s">
        <v>123</v>
      </c>
      <c r="H366" s="3">
        <v>0</v>
      </c>
    </row>
    <row r="367" spans="2:8" ht="63.75" thickBot="1" x14ac:dyDescent="0.25">
      <c r="B367" s="95" t="s">
        <v>10</v>
      </c>
      <c r="C367" s="28" t="s">
        <v>103</v>
      </c>
      <c r="D367" s="7" t="s">
        <v>76</v>
      </c>
      <c r="E367" s="7" t="s">
        <v>77</v>
      </c>
      <c r="F367" s="43">
        <v>1910101590</v>
      </c>
      <c r="G367" s="7">
        <v>119</v>
      </c>
      <c r="H367" s="3">
        <v>217.7</v>
      </c>
    </row>
    <row r="368" spans="2:8" ht="32.25" thickBot="1" x14ac:dyDescent="0.25">
      <c r="B368" s="38" t="s">
        <v>13</v>
      </c>
      <c r="C368" s="28" t="s">
        <v>103</v>
      </c>
      <c r="D368" s="7" t="s">
        <v>76</v>
      </c>
      <c r="E368" s="7" t="s">
        <v>77</v>
      </c>
      <c r="F368" s="43">
        <v>1910101590</v>
      </c>
      <c r="G368" s="7">
        <v>244</v>
      </c>
      <c r="H368" s="3">
        <v>533</v>
      </c>
    </row>
    <row r="369" spans="2:8" ht="16.5" thickBot="1" x14ac:dyDescent="0.25">
      <c r="B369" s="96" t="s">
        <v>48</v>
      </c>
      <c r="C369" s="28" t="s">
        <v>103</v>
      </c>
      <c r="D369" s="7" t="s">
        <v>76</v>
      </c>
      <c r="E369" s="7" t="s">
        <v>77</v>
      </c>
      <c r="F369" s="43">
        <v>1910101590</v>
      </c>
      <c r="G369" s="7">
        <v>850</v>
      </c>
      <c r="H369" s="3">
        <v>3</v>
      </c>
    </row>
    <row r="370" spans="2:8" ht="142.5" thickBot="1" x14ac:dyDescent="0.25">
      <c r="B370" s="98" t="s">
        <v>55</v>
      </c>
      <c r="C370" s="26" t="s">
        <v>103</v>
      </c>
      <c r="D370" s="8" t="s">
        <v>76</v>
      </c>
      <c r="E370" s="8" t="s">
        <v>77</v>
      </c>
      <c r="F370" s="11">
        <v>1910106590</v>
      </c>
      <c r="G370" s="8"/>
      <c r="H370" s="1">
        <f>SUM(H371:H374)</f>
        <v>1074</v>
      </c>
    </row>
    <row r="371" spans="2:8" ht="48" thickBot="1" x14ac:dyDescent="0.25">
      <c r="B371" s="96" t="s">
        <v>56</v>
      </c>
      <c r="C371" s="28" t="s">
        <v>103</v>
      </c>
      <c r="D371" s="7" t="s">
        <v>76</v>
      </c>
      <c r="E371" s="7" t="s">
        <v>77</v>
      </c>
      <c r="F371" s="43">
        <v>1910106590</v>
      </c>
      <c r="G371" s="7">
        <v>111</v>
      </c>
      <c r="H371" s="3">
        <v>804</v>
      </c>
    </row>
    <row r="372" spans="2:8" ht="32.25" thickBot="1" x14ac:dyDescent="0.25">
      <c r="B372" s="96" t="s">
        <v>47</v>
      </c>
      <c r="C372" s="28" t="s">
        <v>103</v>
      </c>
      <c r="D372" s="7" t="s">
        <v>76</v>
      </c>
      <c r="E372" s="7" t="s">
        <v>77</v>
      </c>
      <c r="F372" s="43">
        <v>1910106590</v>
      </c>
      <c r="G372" s="7" t="s">
        <v>123</v>
      </c>
      <c r="H372" s="3"/>
    </row>
    <row r="373" spans="2:8" ht="63.75" thickBot="1" x14ac:dyDescent="0.25">
      <c r="B373" s="95" t="s">
        <v>10</v>
      </c>
      <c r="C373" s="28" t="s">
        <v>103</v>
      </c>
      <c r="D373" s="7" t="s">
        <v>76</v>
      </c>
      <c r="E373" s="7" t="s">
        <v>77</v>
      </c>
      <c r="F373" s="43">
        <v>1910106590</v>
      </c>
      <c r="G373" s="7">
        <v>119</v>
      </c>
      <c r="H373" s="3">
        <v>243</v>
      </c>
    </row>
    <row r="374" spans="2:8" ht="32.25" thickBot="1" x14ac:dyDescent="0.25">
      <c r="B374" s="38" t="s">
        <v>13</v>
      </c>
      <c r="C374" s="28" t="s">
        <v>103</v>
      </c>
      <c r="D374" s="7" t="s">
        <v>76</v>
      </c>
      <c r="E374" s="7" t="s">
        <v>77</v>
      </c>
      <c r="F374" s="43">
        <v>1910106590</v>
      </c>
      <c r="G374" s="7">
        <v>244</v>
      </c>
      <c r="H374" s="3">
        <v>27</v>
      </c>
    </row>
    <row r="375" spans="2:8" ht="16.5" thickBot="1" x14ac:dyDescent="0.25">
      <c r="B375" s="98" t="s">
        <v>31</v>
      </c>
      <c r="C375" s="26" t="s">
        <v>103</v>
      </c>
      <c r="D375" s="8">
        <v>10</v>
      </c>
      <c r="E375" s="8" t="s">
        <v>74</v>
      </c>
      <c r="F375" s="8"/>
      <c r="G375" s="8"/>
      <c r="H375" s="1">
        <v>33</v>
      </c>
    </row>
    <row r="376" spans="2:8" ht="16.5" thickBot="1" x14ac:dyDescent="0.25">
      <c r="B376" s="98" t="s">
        <v>35</v>
      </c>
      <c r="C376" s="26" t="s">
        <v>103</v>
      </c>
      <c r="D376" s="8">
        <v>10</v>
      </c>
      <c r="E376" s="8" t="s">
        <v>74</v>
      </c>
      <c r="F376" s="8"/>
      <c r="G376" s="8"/>
      <c r="H376" s="1">
        <v>33</v>
      </c>
    </row>
    <row r="377" spans="2:8" ht="48" thickBot="1" x14ac:dyDescent="0.25">
      <c r="B377" s="98" t="s">
        <v>57</v>
      </c>
      <c r="C377" s="26" t="s">
        <v>103</v>
      </c>
      <c r="D377" s="8">
        <v>10</v>
      </c>
      <c r="E377" s="8" t="s">
        <v>74</v>
      </c>
      <c r="F377" s="8">
        <v>2230171540</v>
      </c>
      <c r="G377" s="8"/>
      <c r="H377" s="1">
        <v>33</v>
      </c>
    </row>
    <row r="378" spans="2:8" ht="32.25" thickBot="1" x14ac:dyDescent="0.25">
      <c r="B378" s="5" t="s">
        <v>34</v>
      </c>
      <c r="C378" s="28" t="s">
        <v>103</v>
      </c>
      <c r="D378" s="7">
        <v>10</v>
      </c>
      <c r="E378" s="7" t="s">
        <v>74</v>
      </c>
      <c r="F378" s="7">
        <v>2230171540</v>
      </c>
      <c r="G378" s="7">
        <v>313</v>
      </c>
      <c r="H378" s="3">
        <v>33</v>
      </c>
    </row>
    <row r="379" spans="2:8" ht="16.5" thickBot="1" x14ac:dyDescent="0.25">
      <c r="B379" s="143" t="s">
        <v>104</v>
      </c>
      <c r="C379" s="144" t="s">
        <v>105</v>
      </c>
      <c r="D379" s="144" t="s">
        <v>76</v>
      </c>
      <c r="E379" s="144"/>
      <c r="F379" s="144"/>
      <c r="G379" s="144"/>
      <c r="H379" s="145">
        <f>SUM(H380+H392)</f>
        <v>3937.1000000000004</v>
      </c>
    </row>
    <row r="380" spans="2:8" ht="16.5" thickBot="1" x14ac:dyDescent="0.25">
      <c r="B380" s="98" t="s">
        <v>52</v>
      </c>
      <c r="C380" s="26" t="s">
        <v>105</v>
      </c>
      <c r="D380" s="8" t="s">
        <v>76</v>
      </c>
      <c r="E380" s="8" t="s">
        <v>77</v>
      </c>
      <c r="F380" s="12"/>
      <c r="G380" s="12"/>
      <c r="H380" s="35">
        <f>SUM(H381+H387)</f>
        <v>3899.1000000000004</v>
      </c>
    </row>
    <row r="381" spans="2:8" ht="48" thickBot="1" x14ac:dyDescent="0.25">
      <c r="B381" s="98" t="s">
        <v>59</v>
      </c>
      <c r="C381" s="26" t="s">
        <v>105</v>
      </c>
      <c r="D381" s="8" t="s">
        <v>76</v>
      </c>
      <c r="E381" s="8" t="s">
        <v>77</v>
      </c>
      <c r="F381" s="11">
        <v>1910101590</v>
      </c>
      <c r="G381" s="8"/>
      <c r="H381" s="34">
        <f>SUM(H382+H384+H385+H386+H383)</f>
        <v>1671.1000000000001</v>
      </c>
    </row>
    <row r="382" spans="2:8" ht="48" thickBot="1" x14ac:dyDescent="0.25">
      <c r="B382" s="96" t="s">
        <v>30</v>
      </c>
      <c r="C382" s="28" t="s">
        <v>105</v>
      </c>
      <c r="D382" s="7" t="s">
        <v>76</v>
      </c>
      <c r="E382" s="7" t="s">
        <v>77</v>
      </c>
      <c r="F382" s="43">
        <v>1910101590</v>
      </c>
      <c r="G382" s="7" t="s">
        <v>81</v>
      </c>
      <c r="H382" s="3">
        <v>865</v>
      </c>
    </row>
    <row r="383" spans="2:8" ht="32.25" thickBot="1" x14ac:dyDescent="0.25">
      <c r="B383" s="96" t="s">
        <v>47</v>
      </c>
      <c r="C383" s="28" t="s">
        <v>105</v>
      </c>
      <c r="D383" s="7" t="s">
        <v>76</v>
      </c>
      <c r="E383" s="7" t="s">
        <v>77</v>
      </c>
      <c r="F383" s="43">
        <v>1910101590</v>
      </c>
      <c r="G383" s="7" t="s">
        <v>123</v>
      </c>
      <c r="H383" s="3">
        <v>0</v>
      </c>
    </row>
    <row r="384" spans="2:8" ht="63.75" thickBot="1" x14ac:dyDescent="0.25">
      <c r="B384" s="95" t="s">
        <v>10</v>
      </c>
      <c r="C384" s="28" t="s">
        <v>105</v>
      </c>
      <c r="D384" s="7" t="s">
        <v>76</v>
      </c>
      <c r="E384" s="7" t="s">
        <v>77</v>
      </c>
      <c r="F384" s="43">
        <v>1910101590</v>
      </c>
      <c r="G384" s="7">
        <v>119</v>
      </c>
      <c r="H384" s="3">
        <v>261.2</v>
      </c>
    </row>
    <row r="385" spans="2:8" ht="32.25" thickBot="1" x14ac:dyDescent="0.25">
      <c r="B385" s="38" t="s">
        <v>13</v>
      </c>
      <c r="C385" s="28" t="s">
        <v>105</v>
      </c>
      <c r="D385" s="7" t="s">
        <v>76</v>
      </c>
      <c r="E385" s="7" t="s">
        <v>77</v>
      </c>
      <c r="F385" s="43">
        <v>1910101590</v>
      </c>
      <c r="G385" s="7">
        <v>244</v>
      </c>
      <c r="H385" s="3">
        <v>526.6</v>
      </c>
    </row>
    <row r="386" spans="2:8" ht="16.5" thickBot="1" x14ac:dyDescent="0.25">
      <c r="B386" s="96" t="s">
        <v>48</v>
      </c>
      <c r="C386" s="28" t="s">
        <v>105</v>
      </c>
      <c r="D386" s="7" t="s">
        <v>76</v>
      </c>
      <c r="E386" s="7" t="s">
        <v>77</v>
      </c>
      <c r="F386" s="43">
        <v>1910101590</v>
      </c>
      <c r="G386" s="7">
        <v>850</v>
      </c>
      <c r="H386" s="3">
        <v>18.3</v>
      </c>
    </row>
    <row r="387" spans="2:8" ht="142.5" thickBot="1" x14ac:dyDescent="0.25">
      <c r="B387" s="98" t="s">
        <v>55</v>
      </c>
      <c r="C387" s="26" t="s">
        <v>105</v>
      </c>
      <c r="D387" s="8" t="s">
        <v>76</v>
      </c>
      <c r="E387" s="8" t="s">
        <v>77</v>
      </c>
      <c r="F387" s="11">
        <v>1910106590</v>
      </c>
      <c r="G387" s="8"/>
      <c r="H387" s="1">
        <f>SUM(H388:H391)</f>
        <v>2228</v>
      </c>
    </row>
    <row r="388" spans="2:8" ht="48" thickBot="1" x14ac:dyDescent="0.25">
      <c r="B388" s="96" t="s">
        <v>56</v>
      </c>
      <c r="C388" s="28" t="s">
        <v>105</v>
      </c>
      <c r="D388" s="7" t="s">
        <v>76</v>
      </c>
      <c r="E388" s="7" t="s">
        <v>77</v>
      </c>
      <c r="F388" s="43">
        <v>1910106590</v>
      </c>
      <c r="G388" s="7">
        <v>111</v>
      </c>
      <c r="H388" s="3">
        <v>1687</v>
      </c>
    </row>
    <row r="389" spans="2:8" ht="32.25" thickBot="1" x14ac:dyDescent="0.25">
      <c r="B389" s="96" t="s">
        <v>47</v>
      </c>
      <c r="C389" s="28" t="s">
        <v>105</v>
      </c>
      <c r="D389" s="7" t="s">
        <v>76</v>
      </c>
      <c r="E389" s="7" t="s">
        <v>77</v>
      </c>
      <c r="F389" s="43">
        <v>1910106590</v>
      </c>
      <c r="G389" s="7" t="s">
        <v>123</v>
      </c>
      <c r="H389" s="3"/>
    </row>
    <row r="390" spans="2:8" ht="63.75" thickBot="1" x14ac:dyDescent="0.25">
      <c r="B390" s="95" t="s">
        <v>10</v>
      </c>
      <c r="C390" s="28" t="s">
        <v>105</v>
      </c>
      <c r="D390" s="7" t="s">
        <v>76</v>
      </c>
      <c r="E390" s="7" t="s">
        <v>77</v>
      </c>
      <c r="F390" s="43">
        <v>1910106590</v>
      </c>
      <c r="G390" s="7">
        <v>119</v>
      </c>
      <c r="H390" s="3">
        <v>510</v>
      </c>
    </row>
    <row r="391" spans="2:8" ht="32.25" thickBot="1" x14ac:dyDescent="0.25">
      <c r="B391" s="38" t="s">
        <v>13</v>
      </c>
      <c r="C391" s="28" t="s">
        <v>105</v>
      </c>
      <c r="D391" s="7" t="s">
        <v>76</v>
      </c>
      <c r="E391" s="7" t="s">
        <v>77</v>
      </c>
      <c r="F391" s="43">
        <v>1910106590</v>
      </c>
      <c r="G391" s="7">
        <v>244</v>
      </c>
      <c r="H391" s="3">
        <v>31</v>
      </c>
    </row>
    <row r="392" spans="2:8" ht="16.5" thickBot="1" x14ac:dyDescent="0.25">
      <c r="B392" s="98" t="s">
        <v>31</v>
      </c>
      <c r="C392" s="26" t="s">
        <v>105</v>
      </c>
      <c r="D392" s="8">
        <v>10</v>
      </c>
      <c r="E392" s="8" t="s">
        <v>74</v>
      </c>
      <c r="F392" s="8"/>
      <c r="G392" s="8"/>
      <c r="H392" s="1">
        <v>38</v>
      </c>
    </row>
    <row r="393" spans="2:8" ht="16.5" thickBot="1" x14ac:dyDescent="0.25">
      <c r="B393" s="98" t="s">
        <v>35</v>
      </c>
      <c r="C393" s="26" t="s">
        <v>105</v>
      </c>
      <c r="D393" s="8">
        <v>10</v>
      </c>
      <c r="E393" s="8" t="s">
        <v>74</v>
      </c>
      <c r="F393" s="8"/>
      <c r="G393" s="8"/>
      <c r="H393" s="1">
        <v>38</v>
      </c>
    </row>
    <row r="394" spans="2:8" ht="48" thickBot="1" x14ac:dyDescent="0.25">
      <c r="B394" s="98" t="s">
        <v>57</v>
      </c>
      <c r="C394" s="26" t="s">
        <v>105</v>
      </c>
      <c r="D394" s="8">
        <v>10</v>
      </c>
      <c r="E394" s="8" t="s">
        <v>74</v>
      </c>
      <c r="F394" s="8">
        <v>2230171540</v>
      </c>
      <c r="G394" s="8"/>
      <c r="H394" s="1">
        <v>38</v>
      </c>
    </row>
    <row r="395" spans="2:8" ht="32.25" thickBot="1" x14ac:dyDescent="0.25">
      <c r="B395" s="5" t="s">
        <v>34</v>
      </c>
      <c r="C395" s="28" t="s">
        <v>105</v>
      </c>
      <c r="D395" s="7">
        <v>10</v>
      </c>
      <c r="E395" s="7" t="s">
        <v>74</v>
      </c>
      <c r="F395" s="7">
        <v>2230171540</v>
      </c>
      <c r="G395" s="7">
        <v>313</v>
      </c>
      <c r="H395" s="3">
        <v>38</v>
      </c>
    </row>
    <row r="396" spans="2:8" ht="32.25" thickBot="1" x14ac:dyDescent="0.25">
      <c r="B396" s="143" t="s">
        <v>106</v>
      </c>
      <c r="C396" s="144" t="s">
        <v>107</v>
      </c>
      <c r="D396" s="144" t="s">
        <v>76</v>
      </c>
      <c r="E396" s="144"/>
      <c r="F396" s="144"/>
      <c r="G396" s="144"/>
      <c r="H396" s="145">
        <f>SUM(H397+H409)</f>
        <v>3975.5</v>
      </c>
    </row>
    <row r="397" spans="2:8" ht="16.5" thickBot="1" x14ac:dyDescent="0.25">
      <c r="B397" s="98" t="s">
        <v>52</v>
      </c>
      <c r="C397" s="26" t="s">
        <v>107</v>
      </c>
      <c r="D397" s="8" t="s">
        <v>76</v>
      </c>
      <c r="E397" s="8" t="s">
        <v>77</v>
      </c>
      <c r="F397" s="12"/>
      <c r="G397" s="12"/>
      <c r="H397" s="35">
        <f>SUM(H398+H404)</f>
        <v>3925.5</v>
      </c>
    </row>
    <row r="398" spans="2:8" ht="48" thickBot="1" x14ac:dyDescent="0.25">
      <c r="B398" s="98" t="s">
        <v>59</v>
      </c>
      <c r="C398" s="26" t="s">
        <v>107</v>
      </c>
      <c r="D398" s="8" t="s">
        <v>76</v>
      </c>
      <c r="E398" s="8" t="s">
        <v>77</v>
      </c>
      <c r="F398" s="11">
        <v>1910101590</v>
      </c>
      <c r="G398" s="8"/>
      <c r="H398" s="34">
        <f>SUM(H399+H401+H402+H403+H400)</f>
        <v>1656.5</v>
      </c>
    </row>
    <row r="399" spans="2:8" ht="48" thickBot="1" x14ac:dyDescent="0.25">
      <c r="B399" s="96" t="s">
        <v>30</v>
      </c>
      <c r="C399" s="28" t="s">
        <v>107</v>
      </c>
      <c r="D399" s="7" t="s">
        <v>76</v>
      </c>
      <c r="E399" s="7" t="s">
        <v>77</v>
      </c>
      <c r="F399" s="43">
        <v>1910101590</v>
      </c>
      <c r="G399" s="7" t="s">
        <v>81</v>
      </c>
      <c r="H399" s="3">
        <v>793</v>
      </c>
    </row>
    <row r="400" spans="2:8" ht="32.25" thickBot="1" x14ac:dyDescent="0.25">
      <c r="B400" s="96" t="s">
        <v>47</v>
      </c>
      <c r="C400" s="28" t="s">
        <v>107</v>
      </c>
      <c r="D400" s="7" t="s">
        <v>76</v>
      </c>
      <c r="E400" s="7" t="s">
        <v>77</v>
      </c>
      <c r="F400" s="43">
        <v>1910101590</v>
      </c>
      <c r="G400" s="7" t="s">
        <v>123</v>
      </c>
      <c r="H400" s="3">
        <v>0</v>
      </c>
    </row>
    <row r="401" spans="2:8" ht="63.75" thickBot="1" x14ac:dyDescent="0.25">
      <c r="B401" s="95" t="s">
        <v>10</v>
      </c>
      <c r="C401" s="28" t="s">
        <v>107</v>
      </c>
      <c r="D401" s="7" t="s">
        <v>76</v>
      </c>
      <c r="E401" s="7" t="s">
        <v>77</v>
      </c>
      <c r="F401" s="43">
        <v>1910101590</v>
      </c>
      <c r="G401" s="7">
        <v>119</v>
      </c>
      <c r="H401" s="3">
        <v>239.5</v>
      </c>
    </row>
    <row r="402" spans="2:8" ht="32.25" thickBot="1" x14ac:dyDescent="0.25">
      <c r="B402" s="38" t="s">
        <v>13</v>
      </c>
      <c r="C402" s="28" t="s">
        <v>107</v>
      </c>
      <c r="D402" s="7" t="s">
        <v>76</v>
      </c>
      <c r="E402" s="7" t="s">
        <v>77</v>
      </c>
      <c r="F402" s="43">
        <v>1910101590</v>
      </c>
      <c r="G402" s="7">
        <v>244</v>
      </c>
      <c r="H402" s="3">
        <v>621</v>
      </c>
    </row>
    <row r="403" spans="2:8" ht="16.5" thickBot="1" x14ac:dyDescent="0.25">
      <c r="B403" s="96" t="s">
        <v>48</v>
      </c>
      <c r="C403" s="28" t="s">
        <v>107</v>
      </c>
      <c r="D403" s="7" t="s">
        <v>76</v>
      </c>
      <c r="E403" s="7" t="s">
        <v>77</v>
      </c>
      <c r="F403" s="43">
        <v>1910101590</v>
      </c>
      <c r="G403" s="7">
        <v>850</v>
      </c>
      <c r="H403" s="3">
        <v>3</v>
      </c>
    </row>
    <row r="404" spans="2:8" ht="142.5" thickBot="1" x14ac:dyDescent="0.25">
      <c r="B404" s="98" t="s">
        <v>55</v>
      </c>
      <c r="C404" s="26" t="s">
        <v>107</v>
      </c>
      <c r="D404" s="8" t="s">
        <v>76</v>
      </c>
      <c r="E404" s="8" t="s">
        <v>77</v>
      </c>
      <c r="F404" s="11">
        <v>1910106590</v>
      </c>
      <c r="G404" s="8"/>
      <c r="H404" s="1">
        <f>SUM(H405:H408)</f>
        <v>2269</v>
      </c>
    </row>
    <row r="405" spans="2:8" ht="48" thickBot="1" x14ac:dyDescent="0.25">
      <c r="B405" s="96" t="s">
        <v>56</v>
      </c>
      <c r="C405" s="28" t="s">
        <v>107</v>
      </c>
      <c r="D405" s="7" t="s">
        <v>76</v>
      </c>
      <c r="E405" s="7" t="s">
        <v>77</v>
      </c>
      <c r="F405" s="43">
        <v>1910106590</v>
      </c>
      <c r="G405" s="7">
        <v>111</v>
      </c>
      <c r="H405" s="3">
        <v>1712</v>
      </c>
    </row>
    <row r="406" spans="2:8" ht="32.25" thickBot="1" x14ac:dyDescent="0.25">
      <c r="B406" s="96" t="s">
        <v>47</v>
      </c>
      <c r="C406" s="28" t="s">
        <v>107</v>
      </c>
      <c r="D406" s="7" t="s">
        <v>76</v>
      </c>
      <c r="E406" s="7" t="s">
        <v>77</v>
      </c>
      <c r="F406" s="43">
        <v>1910106590</v>
      </c>
      <c r="G406" s="7" t="s">
        <v>123</v>
      </c>
      <c r="H406" s="3"/>
    </row>
    <row r="407" spans="2:8" ht="63.75" thickBot="1" x14ac:dyDescent="0.25">
      <c r="B407" s="95" t="s">
        <v>10</v>
      </c>
      <c r="C407" s="28" t="s">
        <v>107</v>
      </c>
      <c r="D407" s="7" t="s">
        <v>76</v>
      </c>
      <c r="E407" s="7" t="s">
        <v>77</v>
      </c>
      <c r="F407" s="43">
        <v>1910106590</v>
      </c>
      <c r="G407" s="7">
        <v>119</v>
      </c>
      <c r="H407" s="3">
        <v>517</v>
      </c>
    </row>
    <row r="408" spans="2:8" ht="32.25" thickBot="1" x14ac:dyDescent="0.25">
      <c r="B408" s="38" t="s">
        <v>13</v>
      </c>
      <c r="C408" s="28" t="s">
        <v>107</v>
      </c>
      <c r="D408" s="7" t="s">
        <v>76</v>
      </c>
      <c r="E408" s="7" t="s">
        <v>77</v>
      </c>
      <c r="F408" s="43">
        <v>1910106590</v>
      </c>
      <c r="G408" s="7">
        <v>244</v>
      </c>
      <c r="H408" s="3">
        <v>40</v>
      </c>
    </row>
    <row r="409" spans="2:8" ht="16.5" thickBot="1" x14ac:dyDescent="0.25">
      <c r="B409" s="98" t="s">
        <v>31</v>
      </c>
      <c r="C409" s="26" t="s">
        <v>107</v>
      </c>
      <c r="D409" s="8">
        <v>10</v>
      </c>
      <c r="E409" s="8" t="s">
        <v>74</v>
      </c>
      <c r="F409" s="8"/>
      <c r="G409" s="8"/>
      <c r="H409" s="1">
        <v>50</v>
      </c>
    </row>
    <row r="410" spans="2:8" ht="16.5" thickBot="1" x14ac:dyDescent="0.25">
      <c r="B410" s="98" t="s">
        <v>35</v>
      </c>
      <c r="C410" s="26" t="s">
        <v>107</v>
      </c>
      <c r="D410" s="8">
        <v>10</v>
      </c>
      <c r="E410" s="8" t="s">
        <v>74</v>
      </c>
      <c r="F410" s="8"/>
      <c r="G410" s="8"/>
      <c r="H410" s="1">
        <v>50</v>
      </c>
    </row>
    <row r="411" spans="2:8" ht="48" thickBot="1" x14ac:dyDescent="0.25">
      <c r="B411" s="98" t="s">
        <v>57</v>
      </c>
      <c r="C411" s="26" t="s">
        <v>107</v>
      </c>
      <c r="D411" s="8">
        <v>10</v>
      </c>
      <c r="E411" s="8" t="s">
        <v>74</v>
      </c>
      <c r="F411" s="8">
        <v>2230171540</v>
      </c>
      <c r="G411" s="8"/>
      <c r="H411" s="1">
        <v>50</v>
      </c>
    </row>
    <row r="412" spans="2:8" ht="32.25" thickBot="1" x14ac:dyDescent="0.25">
      <c r="B412" s="5" t="s">
        <v>34</v>
      </c>
      <c r="C412" s="28" t="s">
        <v>107</v>
      </c>
      <c r="D412" s="7">
        <v>10</v>
      </c>
      <c r="E412" s="7" t="s">
        <v>74</v>
      </c>
      <c r="F412" s="7">
        <v>2230171540</v>
      </c>
      <c r="G412" s="7">
        <v>313</v>
      </c>
      <c r="H412" s="3">
        <v>50</v>
      </c>
    </row>
    <row r="413" spans="2:8" ht="16.5" thickBot="1" x14ac:dyDescent="0.25">
      <c r="B413" s="143" t="s">
        <v>108</v>
      </c>
      <c r="C413" s="144" t="s">
        <v>109</v>
      </c>
      <c r="D413" s="144" t="s">
        <v>76</v>
      </c>
      <c r="E413" s="144"/>
      <c r="F413" s="144"/>
      <c r="G413" s="144"/>
      <c r="H413" s="145">
        <f>SUM(H414+H426)</f>
        <v>3877.8999999999996</v>
      </c>
    </row>
    <row r="414" spans="2:8" ht="16.5" thickBot="1" x14ac:dyDescent="0.25">
      <c r="B414" s="98" t="s">
        <v>52</v>
      </c>
      <c r="C414" s="26" t="s">
        <v>109</v>
      </c>
      <c r="D414" s="8" t="s">
        <v>76</v>
      </c>
      <c r="E414" s="8" t="s">
        <v>77</v>
      </c>
      <c r="F414" s="12"/>
      <c r="G414" s="12"/>
      <c r="H414" s="35">
        <f>SUM(H415+H421)</f>
        <v>3827.8999999999996</v>
      </c>
    </row>
    <row r="415" spans="2:8" ht="48" thickBot="1" x14ac:dyDescent="0.25">
      <c r="B415" s="98" t="s">
        <v>59</v>
      </c>
      <c r="C415" s="26" t="s">
        <v>109</v>
      </c>
      <c r="D415" s="8" t="s">
        <v>76</v>
      </c>
      <c r="E415" s="8" t="s">
        <v>77</v>
      </c>
      <c r="F415" s="11">
        <v>1910101590</v>
      </c>
      <c r="G415" s="8"/>
      <c r="H415" s="34">
        <f>SUM(H416+H418+H419+H420+H417)</f>
        <v>1851.8999999999999</v>
      </c>
    </row>
    <row r="416" spans="2:8" ht="48" thickBot="1" x14ac:dyDescent="0.25">
      <c r="B416" s="96" t="s">
        <v>30</v>
      </c>
      <c r="C416" s="28" t="s">
        <v>109</v>
      </c>
      <c r="D416" s="7" t="s">
        <v>76</v>
      </c>
      <c r="E416" s="7" t="s">
        <v>77</v>
      </c>
      <c r="F416" s="43">
        <v>1910101590</v>
      </c>
      <c r="G416" s="7" t="s">
        <v>81</v>
      </c>
      <c r="H416" s="3">
        <v>757</v>
      </c>
    </row>
    <row r="417" spans="2:8" ht="32.25" thickBot="1" x14ac:dyDescent="0.25">
      <c r="B417" s="96" t="s">
        <v>47</v>
      </c>
      <c r="C417" s="28" t="s">
        <v>109</v>
      </c>
      <c r="D417" s="7" t="s">
        <v>76</v>
      </c>
      <c r="E417" s="7" t="s">
        <v>77</v>
      </c>
      <c r="F417" s="43">
        <v>1910101590</v>
      </c>
      <c r="G417" s="7" t="s">
        <v>123</v>
      </c>
      <c r="H417" s="3">
        <v>0</v>
      </c>
    </row>
    <row r="418" spans="2:8" ht="63.75" thickBot="1" x14ac:dyDescent="0.25">
      <c r="B418" s="95" t="s">
        <v>10</v>
      </c>
      <c r="C418" s="28" t="s">
        <v>109</v>
      </c>
      <c r="D418" s="7" t="s">
        <v>76</v>
      </c>
      <c r="E418" s="7" t="s">
        <v>77</v>
      </c>
      <c r="F418" s="43">
        <v>1910101590</v>
      </c>
      <c r="G418" s="7">
        <v>119</v>
      </c>
      <c r="H418" s="3">
        <v>228.6</v>
      </c>
    </row>
    <row r="419" spans="2:8" ht="32.25" thickBot="1" x14ac:dyDescent="0.25">
      <c r="B419" s="38" t="s">
        <v>13</v>
      </c>
      <c r="C419" s="28" t="s">
        <v>109</v>
      </c>
      <c r="D419" s="7" t="s">
        <v>76</v>
      </c>
      <c r="E419" s="7" t="s">
        <v>77</v>
      </c>
      <c r="F419" s="43">
        <v>1910101590</v>
      </c>
      <c r="G419" s="7">
        <v>244</v>
      </c>
      <c r="H419" s="3">
        <v>709</v>
      </c>
    </row>
    <row r="420" spans="2:8" ht="16.5" thickBot="1" x14ac:dyDescent="0.25">
      <c r="B420" s="96" t="s">
        <v>48</v>
      </c>
      <c r="C420" s="28" t="s">
        <v>109</v>
      </c>
      <c r="D420" s="7" t="s">
        <v>76</v>
      </c>
      <c r="E420" s="7" t="s">
        <v>77</v>
      </c>
      <c r="F420" s="43">
        <v>1910101590</v>
      </c>
      <c r="G420" s="7">
        <v>850</v>
      </c>
      <c r="H420" s="3">
        <v>157.30000000000001</v>
      </c>
    </row>
    <row r="421" spans="2:8" ht="142.5" thickBot="1" x14ac:dyDescent="0.25">
      <c r="B421" s="98" t="s">
        <v>55</v>
      </c>
      <c r="C421" s="26" t="s">
        <v>109</v>
      </c>
      <c r="D421" s="8" t="s">
        <v>76</v>
      </c>
      <c r="E421" s="8" t="s">
        <v>77</v>
      </c>
      <c r="F421" s="11">
        <v>1910106590</v>
      </c>
      <c r="G421" s="8"/>
      <c r="H421" s="1">
        <f>SUM(H422:H425)</f>
        <v>1976</v>
      </c>
    </row>
    <row r="422" spans="2:8" ht="48" thickBot="1" x14ac:dyDescent="0.25">
      <c r="B422" s="96" t="s">
        <v>56</v>
      </c>
      <c r="C422" s="28" t="s">
        <v>109</v>
      </c>
      <c r="D422" s="7" t="s">
        <v>76</v>
      </c>
      <c r="E422" s="7" t="s">
        <v>77</v>
      </c>
      <c r="F422" s="43">
        <v>1910106590</v>
      </c>
      <c r="G422" s="7">
        <v>111</v>
      </c>
      <c r="H422" s="3">
        <v>1487</v>
      </c>
    </row>
    <row r="423" spans="2:8" ht="32.25" thickBot="1" x14ac:dyDescent="0.25">
      <c r="B423" s="96" t="s">
        <v>47</v>
      </c>
      <c r="C423" s="28" t="s">
        <v>109</v>
      </c>
      <c r="D423" s="7" t="s">
        <v>76</v>
      </c>
      <c r="E423" s="7" t="s">
        <v>77</v>
      </c>
      <c r="F423" s="43">
        <v>1910106590</v>
      </c>
      <c r="G423" s="7" t="s">
        <v>123</v>
      </c>
      <c r="H423" s="3"/>
    </row>
    <row r="424" spans="2:8" ht="63.75" thickBot="1" x14ac:dyDescent="0.25">
      <c r="B424" s="95" t="s">
        <v>10</v>
      </c>
      <c r="C424" s="28" t="s">
        <v>109</v>
      </c>
      <c r="D424" s="7" t="s">
        <v>76</v>
      </c>
      <c r="E424" s="7" t="s">
        <v>77</v>
      </c>
      <c r="F424" s="43">
        <v>1910106590</v>
      </c>
      <c r="G424" s="7">
        <v>119</v>
      </c>
      <c r="H424" s="3">
        <v>449</v>
      </c>
    </row>
    <row r="425" spans="2:8" ht="32.25" thickBot="1" x14ac:dyDescent="0.25">
      <c r="B425" s="38" t="s">
        <v>13</v>
      </c>
      <c r="C425" s="28" t="s">
        <v>109</v>
      </c>
      <c r="D425" s="7" t="s">
        <v>76</v>
      </c>
      <c r="E425" s="7" t="s">
        <v>77</v>
      </c>
      <c r="F425" s="43">
        <v>1910106590</v>
      </c>
      <c r="G425" s="7">
        <v>244</v>
      </c>
      <c r="H425" s="3">
        <v>40</v>
      </c>
    </row>
    <row r="426" spans="2:8" ht="16.5" thickBot="1" x14ac:dyDescent="0.25">
      <c r="B426" s="98" t="s">
        <v>31</v>
      </c>
      <c r="C426" s="26" t="s">
        <v>109</v>
      </c>
      <c r="D426" s="8">
        <v>10</v>
      </c>
      <c r="E426" s="8" t="s">
        <v>74</v>
      </c>
      <c r="F426" s="8"/>
      <c r="G426" s="8"/>
      <c r="H426" s="1">
        <v>50</v>
      </c>
    </row>
    <row r="427" spans="2:8" ht="16.5" thickBot="1" x14ac:dyDescent="0.25">
      <c r="B427" s="98" t="s">
        <v>35</v>
      </c>
      <c r="C427" s="26" t="s">
        <v>109</v>
      </c>
      <c r="D427" s="8">
        <v>10</v>
      </c>
      <c r="E427" s="8" t="s">
        <v>74</v>
      </c>
      <c r="F427" s="8"/>
      <c r="G427" s="8"/>
      <c r="H427" s="1">
        <v>50</v>
      </c>
    </row>
    <row r="428" spans="2:8" ht="48" thickBot="1" x14ac:dyDescent="0.25">
      <c r="B428" s="98" t="s">
        <v>57</v>
      </c>
      <c r="C428" s="26" t="s">
        <v>109</v>
      </c>
      <c r="D428" s="8">
        <v>10</v>
      </c>
      <c r="E428" s="8" t="s">
        <v>74</v>
      </c>
      <c r="F428" s="8">
        <v>2230171540</v>
      </c>
      <c r="G428" s="8"/>
      <c r="H428" s="1">
        <v>50</v>
      </c>
    </row>
    <row r="429" spans="2:8" ht="32.25" thickBot="1" x14ac:dyDescent="0.25">
      <c r="B429" s="5" t="s">
        <v>34</v>
      </c>
      <c r="C429" s="28" t="s">
        <v>109</v>
      </c>
      <c r="D429" s="7">
        <v>10</v>
      </c>
      <c r="E429" s="7" t="s">
        <v>74</v>
      </c>
      <c r="F429" s="7">
        <v>2230171540</v>
      </c>
      <c r="G429" s="7">
        <v>313</v>
      </c>
      <c r="H429" s="3">
        <v>50</v>
      </c>
    </row>
    <row r="430" spans="2:8" ht="16.5" thickBot="1" x14ac:dyDescent="0.25">
      <c r="B430" s="143" t="s">
        <v>110</v>
      </c>
      <c r="C430" s="144" t="s">
        <v>111</v>
      </c>
      <c r="D430" s="144" t="s">
        <v>76</v>
      </c>
      <c r="E430" s="144"/>
      <c r="F430" s="144"/>
      <c r="G430" s="144"/>
      <c r="H430" s="145">
        <f>SUM(H431+H443)</f>
        <v>17964.699999999997</v>
      </c>
    </row>
    <row r="431" spans="2:8" ht="16.5" thickBot="1" x14ac:dyDescent="0.25">
      <c r="B431" s="98" t="s">
        <v>52</v>
      </c>
      <c r="C431" s="26" t="s">
        <v>111</v>
      </c>
      <c r="D431" s="8" t="s">
        <v>76</v>
      </c>
      <c r="E431" s="8" t="s">
        <v>77</v>
      </c>
      <c r="F431" s="12"/>
      <c r="G431" s="12"/>
      <c r="H431" s="35">
        <f>SUM(H432+H438)</f>
        <v>17614.599999999999</v>
      </c>
    </row>
    <row r="432" spans="2:8" ht="48" thickBot="1" x14ac:dyDescent="0.25">
      <c r="B432" s="98" t="s">
        <v>59</v>
      </c>
      <c r="C432" s="26" t="s">
        <v>111</v>
      </c>
      <c r="D432" s="8" t="s">
        <v>76</v>
      </c>
      <c r="E432" s="8" t="s">
        <v>77</v>
      </c>
      <c r="F432" s="11">
        <v>1910101590</v>
      </c>
      <c r="G432" s="8"/>
      <c r="H432" s="34">
        <f>SUM(H433:H437)</f>
        <v>7309.6</v>
      </c>
    </row>
    <row r="433" spans="2:8" ht="48" thickBot="1" x14ac:dyDescent="0.25">
      <c r="B433" s="96" t="s">
        <v>30</v>
      </c>
      <c r="C433" s="28" t="s">
        <v>111</v>
      </c>
      <c r="D433" s="7" t="s">
        <v>76</v>
      </c>
      <c r="E433" s="7" t="s">
        <v>77</v>
      </c>
      <c r="F433" s="43">
        <v>1910101590</v>
      </c>
      <c r="G433" s="7" t="s">
        <v>81</v>
      </c>
      <c r="H433" s="3">
        <v>2209</v>
      </c>
    </row>
    <row r="434" spans="2:8" ht="32.25" thickBot="1" x14ac:dyDescent="0.25">
      <c r="B434" s="96" t="s">
        <v>47</v>
      </c>
      <c r="C434" s="28" t="s">
        <v>111</v>
      </c>
      <c r="D434" s="7" t="s">
        <v>76</v>
      </c>
      <c r="E434" s="7" t="s">
        <v>77</v>
      </c>
      <c r="F434" s="43">
        <v>1910101590</v>
      </c>
      <c r="G434" s="7" t="s">
        <v>123</v>
      </c>
      <c r="H434" s="3">
        <v>0</v>
      </c>
    </row>
    <row r="435" spans="2:8" ht="63.75" thickBot="1" x14ac:dyDescent="0.25">
      <c r="B435" s="95" t="s">
        <v>10</v>
      </c>
      <c r="C435" s="28" t="s">
        <v>111</v>
      </c>
      <c r="D435" s="7" t="s">
        <v>76</v>
      </c>
      <c r="E435" s="7" t="s">
        <v>77</v>
      </c>
      <c r="F435" s="43">
        <v>1910101590</v>
      </c>
      <c r="G435" s="7">
        <v>119</v>
      </c>
      <c r="H435" s="3">
        <v>667.1</v>
      </c>
    </row>
    <row r="436" spans="2:8" ht="32.25" thickBot="1" x14ac:dyDescent="0.25">
      <c r="B436" s="38" t="s">
        <v>13</v>
      </c>
      <c r="C436" s="28" t="s">
        <v>111</v>
      </c>
      <c r="D436" s="7" t="s">
        <v>76</v>
      </c>
      <c r="E436" s="7" t="s">
        <v>77</v>
      </c>
      <c r="F436" s="43">
        <v>1910101590</v>
      </c>
      <c r="G436" s="7">
        <v>244</v>
      </c>
      <c r="H436" s="3">
        <v>3962</v>
      </c>
    </row>
    <row r="437" spans="2:8" ht="16.5" thickBot="1" x14ac:dyDescent="0.25">
      <c r="B437" s="96" t="s">
        <v>48</v>
      </c>
      <c r="C437" s="28" t="s">
        <v>111</v>
      </c>
      <c r="D437" s="7" t="s">
        <v>76</v>
      </c>
      <c r="E437" s="7" t="s">
        <v>77</v>
      </c>
      <c r="F437" s="43">
        <v>1910101590</v>
      </c>
      <c r="G437" s="7">
        <v>850</v>
      </c>
      <c r="H437" s="3">
        <v>471.5</v>
      </c>
    </row>
    <row r="438" spans="2:8" ht="142.5" thickBot="1" x14ac:dyDescent="0.25">
      <c r="B438" s="98" t="s">
        <v>55</v>
      </c>
      <c r="C438" s="26" t="s">
        <v>111</v>
      </c>
      <c r="D438" s="8" t="s">
        <v>76</v>
      </c>
      <c r="E438" s="8" t="s">
        <v>77</v>
      </c>
      <c r="F438" s="11">
        <v>1910106590</v>
      </c>
      <c r="G438" s="8"/>
      <c r="H438" s="1">
        <f>SUM(H439:H442)</f>
        <v>10305</v>
      </c>
    </row>
    <row r="439" spans="2:8" ht="48" thickBot="1" x14ac:dyDescent="0.25">
      <c r="B439" s="96" t="s">
        <v>56</v>
      </c>
      <c r="C439" s="28" t="s">
        <v>111</v>
      </c>
      <c r="D439" s="7" t="s">
        <v>76</v>
      </c>
      <c r="E439" s="7" t="s">
        <v>77</v>
      </c>
      <c r="F439" s="43">
        <v>1910106590</v>
      </c>
      <c r="G439" s="7">
        <v>111</v>
      </c>
      <c r="H439" s="3">
        <v>7693</v>
      </c>
    </row>
    <row r="440" spans="2:8" ht="32.25" thickBot="1" x14ac:dyDescent="0.25">
      <c r="B440" s="96" t="s">
        <v>47</v>
      </c>
      <c r="C440" s="28" t="s">
        <v>111</v>
      </c>
      <c r="D440" s="7" t="s">
        <v>76</v>
      </c>
      <c r="E440" s="7" t="s">
        <v>77</v>
      </c>
      <c r="F440" s="43">
        <v>1910106590</v>
      </c>
      <c r="G440" s="7" t="s">
        <v>123</v>
      </c>
      <c r="H440" s="3"/>
    </row>
    <row r="441" spans="2:8" ht="63.75" thickBot="1" x14ac:dyDescent="0.25">
      <c r="B441" s="95" t="s">
        <v>10</v>
      </c>
      <c r="C441" s="28" t="s">
        <v>111</v>
      </c>
      <c r="D441" s="7" t="s">
        <v>76</v>
      </c>
      <c r="E441" s="7" t="s">
        <v>77</v>
      </c>
      <c r="F441" s="43">
        <v>1910106590</v>
      </c>
      <c r="G441" s="7">
        <v>119</v>
      </c>
      <c r="H441" s="3">
        <v>2322</v>
      </c>
    </row>
    <row r="442" spans="2:8" ht="32.25" thickBot="1" x14ac:dyDescent="0.25">
      <c r="B442" s="38" t="s">
        <v>13</v>
      </c>
      <c r="C442" s="28" t="s">
        <v>111</v>
      </c>
      <c r="D442" s="7" t="s">
        <v>76</v>
      </c>
      <c r="E442" s="7" t="s">
        <v>77</v>
      </c>
      <c r="F442" s="43">
        <v>1910106590</v>
      </c>
      <c r="G442" s="7">
        <v>244</v>
      </c>
      <c r="H442" s="3">
        <v>290</v>
      </c>
    </row>
    <row r="443" spans="2:8" ht="16.5" thickBot="1" x14ac:dyDescent="0.25">
      <c r="B443" s="98" t="s">
        <v>31</v>
      </c>
      <c r="C443" s="26" t="s">
        <v>111</v>
      </c>
      <c r="D443" s="8">
        <v>10</v>
      </c>
      <c r="E443" s="8" t="s">
        <v>74</v>
      </c>
      <c r="F443" s="8"/>
      <c r="G443" s="8"/>
      <c r="H443" s="1">
        <v>350.1</v>
      </c>
    </row>
    <row r="444" spans="2:8" ht="16.5" thickBot="1" x14ac:dyDescent="0.25">
      <c r="B444" s="98" t="s">
        <v>35</v>
      </c>
      <c r="C444" s="26" t="s">
        <v>111</v>
      </c>
      <c r="D444" s="8">
        <v>10</v>
      </c>
      <c r="E444" s="8" t="s">
        <v>74</v>
      </c>
      <c r="F444" s="8"/>
      <c r="G444" s="8"/>
      <c r="H444" s="1">
        <v>350.1</v>
      </c>
    </row>
    <row r="445" spans="2:8" ht="48" thickBot="1" x14ac:dyDescent="0.25">
      <c r="B445" s="98" t="s">
        <v>57</v>
      </c>
      <c r="C445" s="26" t="s">
        <v>111</v>
      </c>
      <c r="D445" s="8">
        <v>10</v>
      </c>
      <c r="E445" s="8" t="s">
        <v>74</v>
      </c>
      <c r="F445" s="8">
        <v>2230171540</v>
      </c>
      <c r="G445" s="8"/>
      <c r="H445" s="1">
        <v>350.1</v>
      </c>
    </row>
    <row r="446" spans="2:8" ht="32.25" thickBot="1" x14ac:dyDescent="0.25">
      <c r="B446" s="5" t="s">
        <v>34</v>
      </c>
      <c r="C446" s="28" t="s">
        <v>111</v>
      </c>
      <c r="D446" s="7">
        <v>10</v>
      </c>
      <c r="E446" s="7" t="s">
        <v>74</v>
      </c>
      <c r="F446" s="7">
        <v>2230171540</v>
      </c>
      <c r="G446" s="7">
        <v>313</v>
      </c>
      <c r="H446" s="3">
        <v>350.1</v>
      </c>
    </row>
    <row r="447" spans="2:8" ht="16.5" thickBot="1" x14ac:dyDescent="0.25">
      <c r="B447" s="143" t="s">
        <v>385</v>
      </c>
      <c r="C447" s="144" t="s">
        <v>413</v>
      </c>
      <c r="D447" s="144" t="s">
        <v>76</v>
      </c>
      <c r="E447" s="144"/>
      <c r="F447" s="144"/>
      <c r="G447" s="144"/>
      <c r="H447" s="145">
        <f>SUM(H448+H460)</f>
        <v>5460.2</v>
      </c>
    </row>
    <row r="448" spans="2:8" ht="16.5" thickBot="1" x14ac:dyDescent="0.25">
      <c r="B448" s="98" t="s">
        <v>52</v>
      </c>
      <c r="C448" s="26" t="s">
        <v>413</v>
      </c>
      <c r="D448" s="8" t="s">
        <v>76</v>
      </c>
      <c r="E448" s="8" t="s">
        <v>77</v>
      </c>
      <c r="F448" s="12"/>
      <c r="G448" s="12"/>
      <c r="H448" s="35">
        <f>SUM(H449+H455)</f>
        <v>5260.2</v>
      </c>
    </row>
    <row r="449" spans="2:8" ht="48" thickBot="1" x14ac:dyDescent="0.25">
      <c r="B449" s="98" t="s">
        <v>59</v>
      </c>
      <c r="C449" s="26" t="s">
        <v>413</v>
      </c>
      <c r="D449" s="8" t="s">
        <v>76</v>
      </c>
      <c r="E449" s="8" t="s">
        <v>77</v>
      </c>
      <c r="F449" s="11">
        <v>1910101590</v>
      </c>
      <c r="G449" s="8"/>
      <c r="H449" s="34">
        <f>SUM(H450:H454)</f>
        <v>4615.2</v>
      </c>
    </row>
    <row r="450" spans="2:8" ht="48" thickBot="1" x14ac:dyDescent="0.25">
      <c r="B450" s="96" t="s">
        <v>30</v>
      </c>
      <c r="C450" s="28" t="s">
        <v>413</v>
      </c>
      <c r="D450" s="7" t="s">
        <v>76</v>
      </c>
      <c r="E450" s="7" t="s">
        <v>77</v>
      </c>
      <c r="F450" s="43">
        <v>1910101590</v>
      </c>
      <c r="G450" s="7" t="s">
        <v>81</v>
      </c>
      <c r="H450" s="3">
        <v>1716</v>
      </c>
    </row>
    <row r="451" spans="2:8" ht="32.25" thickBot="1" x14ac:dyDescent="0.25">
      <c r="B451" s="96" t="s">
        <v>47</v>
      </c>
      <c r="C451" s="28" t="s">
        <v>413</v>
      </c>
      <c r="D451" s="7" t="s">
        <v>76</v>
      </c>
      <c r="E451" s="7" t="s">
        <v>77</v>
      </c>
      <c r="F451" s="43">
        <v>1910101590</v>
      </c>
      <c r="G451" s="7" t="s">
        <v>123</v>
      </c>
      <c r="H451" s="3"/>
    </row>
    <row r="452" spans="2:8" ht="63.75" thickBot="1" x14ac:dyDescent="0.25">
      <c r="B452" s="95" t="s">
        <v>10</v>
      </c>
      <c r="C452" s="28" t="s">
        <v>413</v>
      </c>
      <c r="D452" s="7" t="s">
        <v>76</v>
      </c>
      <c r="E452" s="7" t="s">
        <v>77</v>
      </c>
      <c r="F452" s="43">
        <v>1910101590</v>
      </c>
      <c r="G452" s="7">
        <v>119</v>
      </c>
      <c r="H452" s="3">
        <v>518.20000000000005</v>
      </c>
    </row>
    <row r="453" spans="2:8" ht="32.25" thickBot="1" x14ac:dyDescent="0.25">
      <c r="B453" s="38" t="s">
        <v>13</v>
      </c>
      <c r="C453" s="28" t="s">
        <v>413</v>
      </c>
      <c r="D453" s="7" t="s">
        <v>76</v>
      </c>
      <c r="E453" s="7" t="s">
        <v>77</v>
      </c>
      <c r="F453" s="43">
        <v>1910101590</v>
      </c>
      <c r="G453" s="7">
        <v>244</v>
      </c>
      <c r="H453" s="3">
        <v>1678</v>
      </c>
    </row>
    <row r="454" spans="2:8" ht="16.5" thickBot="1" x14ac:dyDescent="0.25">
      <c r="B454" s="96" t="s">
        <v>48</v>
      </c>
      <c r="C454" s="28" t="s">
        <v>413</v>
      </c>
      <c r="D454" s="7" t="s">
        <v>76</v>
      </c>
      <c r="E454" s="7" t="s">
        <v>77</v>
      </c>
      <c r="F454" s="43">
        <v>1910101590</v>
      </c>
      <c r="G454" s="7">
        <v>850</v>
      </c>
      <c r="H454" s="3">
        <v>703</v>
      </c>
    </row>
    <row r="455" spans="2:8" ht="142.5" thickBot="1" x14ac:dyDescent="0.25">
      <c r="B455" s="98" t="s">
        <v>55</v>
      </c>
      <c r="C455" s="28" t="s">
        <v>413</v>
      </c>
      <c r="D455" s="8" t="s">
        <v>76</v>
      </c>
      <c r="E455" s="8" t="s">
        <v>77</v>
      </c>
      <c r="F455" s="11">
        <v>1910106590</v>
      </c>
      <c r="G455" s="8"/>
      <c r="H455" s="1">
        <f>SUM(H456:H459)</f>
        <v>645</v>
      </c>
    </row>
    <row r="456" spans="2:8" ht="48" thickBot="1" x14ac:dyDescent="0.25">
      <c r="B456" s="96" t="s">
        <v>56</v>
      </c>
      <c r="C456" s="28" t="s">
        <v>413</v>
      </c>
      <c r="D456" s="7" t="s">
        <v>76</v>
      </c>
      <c r="E456" s="7" t="s">
        <v>77</v>
      </c>
      <c r="F456" s="43">
        <v>1910106590</v>
      </c>
      <c r="G456" s="7">
        <v>111</v>
      </c>
      <c r="H456" s="3">
        <v>495</v>
      </c>
    </row>
    <row r="457" spans="2:8" ht="32.25" thickBot="1" x14ac:dyDescent="0.25">
      <c r="B457" s="96" t="s">
        <v>47</v>
      </c>
      <c r="C457" s="28" t="s">
        <v>413</v>
      </c>
      <c r="D457" s="7" t="s">
        <v>76</v>
      </c>
      <c r="E457" s="7" t="s">
        <v>77</v>
      </c>
      <c r="F457" s="43">
        <v>1910106590</v>
      </c>
      <c r="G457" s="7" t="s">
        <v>123</v>
      </c>
      <c r="H457" s="3">
        <v>0</v>
      </c>
    </row>
    <row r="458" spans="2:8" ht="63.75" thickBot="1" x14ac:dyDescent="0.25">
      <c r="B458" s="95" t="s">
        <v>10</v>
      </c>
      <c r="C458" s="28" t="s">
        <v>413</v>
      </c>
      <c r="D458" s="7" t="s">
        <v>76</v>
      </c>
      <c r="E458" s="7" t="s">
        <v>77</v>
      </c>
      <c r="F458" s="43">
        <v>1910106590</v>
      </c>
      <c r="G458" s="7">
        <v>119</v>
      </c>
      <c r="H458" s="3">
        <v>150</v>
      </c>
    </row>
    <row r="459" spans="2:8" ht="32.25" thickBot="1" x14ac:dyDescent="0.25">
      <c r="B459" s="38" t="s">
        <v>13</v>
      </c>
      <c r="C459" s="28" t="s">
        <v>413</v>
      </c>
      <c r="D459" s="7" t="s">
        <v>76</v>
      </c>
      <c r="E459" s="7" t="s">
        <v>77</v>
      </c>
      <c r="F459" s="43">
        <v>1910106590</v>
      </c>
      <c r="G459" s="7">
        <v>244</v>
      </c>
      <c r="H459" s="3"/>
    </row>
    <row r="460" spans="2:8" ht="16.5" thickBot="1" x14ac:dyDescent="0.25">
      <c r="B460" s="98" t="s">
        <v>31</v>
      </c>
      <c r="C460" s="28" t="s">
        <v>413</v>
      </c>
      <c r="D460" s="8">
        <v>10</v>
      </c>
      <c r="E460" s="8" t="s">
        <v>74</v>
      </c>
      <c r="F460" s="8"/>
      <c r="G460" s="8"/>
      <c r="H460" s="1">
        <v>200</v>
      </c>
    </row>
    <row r="461" spans="2:8" ht="16.5" thickBot="1" x14ac:dyDescent="0.25">
      <c r="B461" s="98" t="s">
        <v>35</v>
      </c>
      <c r="C461" s="28" t="s">
        <v>413</v>
      </c>
      <c r="D461" s="8">
        <v>10</v>
      </c>
      <c r="E461" s="8" t="s">
        <v>74</v>
      </c>
      <c r="F461" s="8"/>
      <c r="G461" s="8"/>
      <c r="H461" s="1">
        <v>200</v>
      </c>
    </row>
    <row r="462" spans="2:8" ht="48" thickBot="1" x14ac:dyDescent="0.25">
      <c r="B462" s="98" t="s">
        <v>57</v>
      </c>
      <c r="C462" s="28" t="s">
        <v>413</v>
      </c>
      <c r="D462" s="8">
        <v>10</v>
      </c>
      <c r="E462" s="8" t="s">
        <v>74</v>
      </c>
      <c r="F462" s="8">
        <v>2230171540</v>
      </c>
      <c r="G462" s="8"/>
      <c r="H462" s="1">
        <v>200</v>
      </c>
    </row>
    <row r="463" spans="2:8" ht="32.25" thickBot="1" x14ac:dyDescent="0.25">
      <c r="B463" s="5" t="s">
        <v>34</v>
      </c>
      <c r="C463" s="28" t="s">
        <v>413</v>
      </c>
      <c r="D463" s="7">
        <v>10</v>
      </c>
      <c r="E463" s="7" t="s">
        <v>74</v>
      </c>
      <c r="F463" s="7">
        <v>2230171540</v>
      </c>
      <c r="G463" s="7">
        <v>313</v>
      </c>
      <c r="H463" s="3">
        <v>200</v>
      </c>
    </row>
    <row r="464" spans="2:8" ht="16.5" thickBot="1" x14ac:dyDescent="0.25">
      <c r="B464" s="148" t="s">
        <v>63</v>
      </c>
      <c r="C464" s="144" t="s">
        <v>181</v>
      </c>
      <c r="D464" s="144" t="s">
        <v>76</v>
      </c>
      <c r="E464" s="144" t="s">
        <v>118</v>
      </c>
      <c r="F464" s="144"/>
      <c r="G464" s="144"/>
      <c r="H464" s="157">
        <f>SUM(H465+H477+H489+H501+H513+H527+H539+H551+H563+H577+H591+H603+H617+H629+H641+H653+H667+H681+H693+H705+H717+H731)</f>
        <v>358181.00000000006</v>
      </c>
    </row>
    <row r="465" spans="2:8" ht="16.5" thickBot="1" x14ac:dyDescent="0.25">
      <c r="B465" s="148" t="s">
        <v>350</v>
      </c>
      <c r="C465" s="144" t="s">
        <v>120</v>
      </c>
      <c r="D465" s="144" t="s">
        <v>76</v>
      </c>
      <c r="E465" s="144" t="s">
        <v>118</v>
      </c>
      <c r="F465" s="144"/>
      <c r="G465" s="144"/>
      <c r="H465" s="145">
        <f>SUM(H475+H471+H466)</f>
        <v>33540</v>
      </c>
    </row>
    <row r="466" spans="2:8" ht="16.5" thickBot="1" x14ac:dyDescent="0.25">
      <c r="B466" s="31"/>
      <c r="C466" s="26" t="s">
        <v>120</v>
      </c>
      <c r="D466" s="26" t="s">
        <v>76</v>
      </c>
      <c r="E466" s="26" t="s">
        <v>118</v>
      </c>
      <c r="F466" s="59">
        <v>1920202590</v>
      </c>
      <c r="G466" s="26"/>
      <c r="H466" s="51">
        <f>SUM(H467:H470)</f>
        <v>1826</v>
      </c>
    </row>
    <row r="467" spans="2:8" ht="48" thickBot="1" x14ac:dyDescent="0.25">
      <c r="B467" s="5" t="s">
        <v>56</v>
      </c>
      <c r="C467" s="28" t="s">
        <v>120</v>
      </c>
      <c r="D467" s="7" t="s">
        <v>76</v>
      </c>
      <c r="E467" s="7" t="s">
        <v>118</v>
      </c>
      <c r="F467" s="36">
        <v>1920202590</v>
      </c>
      <c r="G467" s="7" t="s">
        <v>81</v>
      </c>
      <c r="H467" s="89">
        <v>437</v>
      </c>
    </row>
    <row r="468" spans="2:8" ht="63.75" thickBot="1" x14ac:dyDescent="0.25">
      <c r="B468" s="38" t="s">
        <v>10</v>
      </c>
      <c r="C468" s="28" t="s">
        <v>120</v>
      </c>
      <c r="D468" s="7" t="s">
        <v>76</v>
      </c>
      <c r="E468" s="7" t="s">
        <v>118</v>
      </c>
      <c r="F468" s="36">
        <v>1920202590</v>
      </c>
      <c r="G468" s="7" t="s">
        <v>407</v>
      </c>
      <c r="H468" s="89">
        <v>132</v>
      </c>
    </row>
    <row r="469" spans="2:8" ht="32.25" thickBot="1" x14ac:dyDescent="0.25">
      <c r="B469" s="38" t="s">
        <v>13</v>
      </c>
      <c r="C469" s="28" t="s">
        <v>120</v>
      </c>
      <c r="D469" s="7" t="s">
        <v>76</v>
      </c>
      <c r="E469" s="7" t="s">
        <v>118</v>
      </c>
      <c r="F469" s="36">
        <v>1920202590</v>
      </c>
      <c r="G469" s="7" t="s">
        <v>122</v>
      </c>
      <c r="H469" s="3">
        <v>945</v>
      </c>
    </row>
    <row r="470" spans="2:8" ht="16.5" thickBot="1" x14ac:dyDescent="0.25">
      <c r="B470" s="96" t="s">
        <v>48</v>
      </c>
      <c r="C470" s="28" t="s">
        <v>120</v>
      </c>
      <c r="D470" s="7" t="s">
        <v>76</v>
      </c>
      <c r="E470" s="7" t="s">
        <v>118</v>
      </c>
      <c r="F470" s="36">
        <v>1920202590</v>
      </c>
      <c r="G470" s="7" t="s">
        <v>121</v>
      </c>
      <c r="H470" s="3">
        <v>312</v>
      </c>
    </row>
    <row r="471" spans="2:8" ht="126.75" thickBot="1" x14ac:dyDescent="0.25">
      <c r="B471" s="98" t="s">
        <v>64</v>
      </c>
      <c r="C471" s="26" t="s">
        <v>120</v>
      </c>
      <c r="D471" s="8" t="s">
        <v>76</v>
      </c>
      <c r="E471" s="8" t="s">
        <v>118</v>
      </c>
      <c r="F471" s="4">
        <v>1920206590</v>
      </c>
      <c r="G471" s="2"/>
      <c r="H471" s="1">
        <f>SUM(H472:H474)</f>
        <v>31049</v>
      </c>
    </row>
    <row r="472" spans="2:8" ht="48" thickBot="1" x14ac:dyDescent="0.25">
      <c r="B472" s="5" t="s">
        <v>56</v>
      </c>
      <c r="C472" s="28" t="s">
        <v>120</v>
      </c>
      <c r="D472" s="7" t="s">
        <v>76</v>
      </c>
      <c r="E472" s="7" t="s">
        <v>118</v>
      </c>
      <c r="F472" s="3">
        <v>1920206590</v>
      </c>
      <c r="G472" s="3">
        <v>111</v>
      </c>
      <c r="H472" s="3">
        <v>23316</v>
      </c>
    </row>
    <row r="473" spans="2:8" ht="63.75" thickBot="1" x14ac:dyDescent="0.25">
      <c r="B473" s="38" t="s">
        <v>10</v>
      </c>
      <c r="C473" s="28" t="s">
        <v>120</v>
      </c>
      <c r="D473" s="7" t="s">
        <v>76</v>
      </c>
      <c r="E473" s="7" t="s">
        <v>118</v>
      </c>
      <c r="F473" s="3">
        <v>1920206590</v>
      </c>
      <c r="G473" s="3">
        <v>119</v>
      </c>
      <c r="H473" s="3">
        <v>7042</v>
      </c>
    </row>
    <row r="474" spans="2:8" ht="32.25" thickBot="1" x14ac:dyDescent="0.25">
      <c r="B474" s="38" t="s">
        <v>13</v>
      </c>
      <c r="C474" s="28" t="s">
        <v>120</v>
      </c>
      <c r="D474" s="7" t="s">
        <v>76</v>
      </c>
      <c r="E474" s="7" t="s">
        <v>118</v>
      </c>
      <c r="F474" s="3">
        <v>1920206590</v>
      </c>
      <c r="G474" s="3">
        <v>244</v>
      </c>
      <c r="H474" s="3">
        <v>691</v>
      </c>
    </row>
    <row r="475" spans="2:8" ht="48" thickBot="1" x14ac:dyDescent="0.25">
      <c r="B475" s="98" t="s">
        <v>67</v>
      </c>
      <c r="C475" s="26" t="s">
        <v>120</v>
      </c>
      <c r="D475" s="49" t="s">
        <v>76</v>
      </c>
      <c r="E475" s="49" t="s">
        <v>118</v>
      </c>
      <c r="F475" s="50">
        <v>1920207591</v>
      </c>
      <c r="G475" s="50"/>
      <c r="H475" s="50">
        <v>665</v>
      </c>
    </row>
    <row r="476" spans="2:8" ht="32.25" thickBot="1" x14ac:dyDescent="0.25">
      <c r="B476" s="38" t="s">
        <v>13</v>
      </c>
      <c r="C476" s="28" t="s">
        <v>120</v>
      </c>
      <c r="D476" s="7" t="s">
        <v>76</v>
      </c>
      <c r="E476" s="7" t="s">
        <v>118</v>
      </c>
      <c r="F476" s="3">
        <v>1920207591</v>
      </c>
      <c r="G476" s="3">
        <v>244</v>
      </c>
      <c r="H476" s="3">
        <v>665</v>
      </c>
    </row>
    <row r="477" spans="2:8" ht="16.5" thickBot="1" x14ac:dyDescent="0.25">
      <c r="B477" s="88" t="s">
        <v>351</v>
      </c>
      <c r="C477" s="86" t="s">
        <v>124</v>
      </c>
      <c r="D477" s="86" t="s">
        <v>76</v>
      </c>
      <c r="E477" s="86" t="s">
        <v>118</v>
      </c>
      <c r="F477" s="86"/>
      <c r="G477" s="86"/>
      <c r="H477" s="149">
        <f>SUM(H487+H483+H478)</f>
        <v>48159</v>
      </c>
    </row>
    <row r="478" spans="2:8" ht="16.5" thickBot="1" x14ac:dyDescent="0.25">
      <c r="B478" s="31"/>
      <c r="C478" s="26" t="s">
        <v>124</v>
      </c>
      <c r="D478" s="15" t="s">
        <v>76</v>
      </c>
      <c r="E478" s="15" t="s">
        <v>118</v>
      </c>
      <c r="F478" s="32">
        <v>1920202590</v>
      </c>
      <c r="G478" s="27"/>
      <c r="H478" s="199">
        <f>SUM(H479:H482)</f>
        <v>3538</v>
      </c>
    </row>
    <row r="479" spans="2:8" ht="48" thickBot="1" x14ac:dyDescent="0.25">
      <c r="B479" s="5" t="s">
        <v>56</v>
      </c>
      <c r="C479" s="28" t="s">
        <v>124</v>
      </c>
      <c r="D479" s="7" t="s">
        <v>76</v>
      </c>
      <c r="E479" s="7" t="s">
        <v>118</v>
      </c>
      <c r="F479" s="36">
        <v>1920202590</v>
      </c>
      <c r="G479" s="28" t="s">
        <v>81</v>
      </c>
      <c r="H479" s="198">
        <v>583</v>
      </c>
    </row>
    <row r="480" spans="2:8" ht="63.75" thickBot="1" x14ac:dyDescent="0.25">
      <c r="B480" s="38" t="s">
        <v>10</v>
      </c>
      <c r="C480" s="28" t="s">
        <v>124</v>
      </c>
      <c r="D480" s="7" t="s">
        <v>76</v>
      </c>
      <c r="E480" s="7" t="s">
        <v>118</v>
      </c>
      <c r="F480" s="36">
        <v>1920202590</v>
      </c>
      <c r="G480" s="28" t="s">
        <v>407</v>
      </c>
      <c r="H480" s="150">
        <v>176</v>
      </c>
    </row>
    <row r="481" spans="2:8" ht="32.25" thickBot="1" x14ac:dyDescent="0.25">
      <c r="B481" s="38" t="s">
        <v>13</v>
      </c>
      <c r="C481" s="28" t="s">
        <v>124</v>
      </c>
      <c r="D481" s="7" t="s">
        <v>76</v>
      </c>
      <c r="E481" s="7" t="s">
        <v>118</v>
      </c>
      <c r="F481" s="36">
        <v>1920202590</v>
      </c>
      <c r="G481" s="7" t="s">
        <v>122</v>
      </c>
      <c r="H481" s="3">
        <v>2049</v>
      </c>
    </row>
    <row r="482" spans="2:8" ht="16.5" thickBot="1" x14ac:dyDescent="0.25">
      <c r="B482" s="96" t="s">
        <v>48</v>
      </c>
      <c r="C482" s="28" t="s">
        <v>124</v>
      </c>
      <c r="D482" s="7" t="s">
        <v>76</v>
      </c>
      <c r="E482" s="7" t="s">
        <v>118</v>
      </c>
      <c r="F482" s="36">
        <v>1920202590</v>
      </c>
      <c r="G482" s="7" t="s">
        <v>121</v>
      </c>
      <c r="H482" s="3">
        <v>730</v>
      </c>
    </row>
    <row r="483" spans="2:8" ht="126.75" thickBot="1" x14ac:dyDescent="0.25">
      <c r="B483" s="98" t="s">
        <v>64</v>
      </c>
      <c r="C483" s="26" t="s">
        <v>124</v>
      </c>
      <c r="D483" s="8" t="s">
        <v>76</v>
      </c>
      <c r="E483" s="8" t="s">
        <v>118</v>
      </c>
      <c r="F483" s="4">
        <v>1920206590</v>
      </c>
      <c r="G483" s="2"/>
      <c r="H483" s="1">
        <f>SUM(H484:H486)</f>
        <v>43499</v>
      </c>
    </row>
    <row r="484" spans="2:8" ht="48" thickBot="1" x14ac:dyDescent="0.25">
      <c r="B484" s="5" t="s">
        <v>56</v>
      </c>
      <c r="C484" s="28" t="s">
        <v>124</v>
      </c>
      <c r="D484" s="7" t="s">
        <v>76</v>
      </c>
      <c r="E484" s="7" t="s">
        <v>118</v>
      </c>
      <c r="F484" s="3">
        <v>1920206590</v>
      </c>
      <c r="G484" s="3">
        <v>111</v>
      </c>
      <c r="H484" s="3">
        <v>32444</v>
      </c>
    </row>
    <row r="485" spans="2:8" ht="63.75" thickBot="1" x14ac:dyDescent="0.25">
      <c r="B485" s="38" t="s">
        <v>10</v>
      </c>
      <c r="C485" s="28" t="s">
        <v>124</v>
      </c>
      <c r="D485" s="7" t="s">
        <v>76</v>
      </c>
      <c r="E485" s="7" t="s">
        <v>118</v>
      </c>
      <c r="F485" s="3">
        <v>1920206590</v>
      </c>
      <c r="G485" s="3">
        <v>119</v>
      </c>
      <c r="H485" s="3">
        <v>9798</v>
      </c>
    </row>
    <row r="486" spans="2:8" ht="32.25" thickBot="1" x14ac:dyDescent="0.25">
      <c r="B486" s="38" t="s">
        <v>13</v>
      </c>
      <c r="C486" s="28" t="s">
        <v>124</v>
      </c>
      <c r="D486" s="7" t="s">
        <v>76</v>
      </c>
      <c r="E486" s="7" t="s">
        <v>118</v>
      </c>
      <c r="F486" s="3">
        <v>1920206590</v>
      </c>
      <c r="G486" s="3">
        <v>244</v>
      </c>
      <c r="H486" s="3">
        <v>1257</v>
      </c>
    </row>
    <row r="487" spans="2:8" ht="48" thickBot="1" x14ac:dyDescent="0.25">
      <c r="B487" s="98" t="s">
        <v>67</v>
      </c>
      <c r="C487" s="26" t="s">
        <v>124</v>
      </c>
      <c r="D487" s="8" t="s">
        <v>76</v>
      </c>
      <c r="E487" s="8" t="s">
        <v>118</v>
      </c>
      <c r="F487" s="1">
        <v>1920207591</v>
      </c>
      <c r="G487" s="1"/>
      <c r="H487" s="1">
        <v>1122</v>
      </c>
    </row>
    <row r="488" spans="2:8" ht="32.25" thickBot="1" x14ac:dyDescent="0.25">
      <c r="B488" s="38" t="s">
        <v>13</v>
      </c>
      <c r="C488" s="28" t="s">
        <v>124</v>
      </c>
      <c r="D488" s="7" t="s">
        <v>76</v>
      </c>
      <c r="E488" s="7" t="s">
        <v>118</v>
      </c>
      <c r="F488" s="3">
        <v>1920207591</v>
      </c>
      <c r="G488" s="3">
        <v>244</v>
      </c>
      <c r="H488" s="3">
        <v>1122</v>
      </c>
    </row>
    <row r="489" spans="2:8" ht="16.5" thickBot="1" x14ac:dyDescent="0.25">
      <c r="B489" s="88" t="s">
        <v>125</v>
      </c>
      <c r="C489" s="86" t="s">
        <v>126</v>
      </c>
      <c r="D489" s="86" t="s">
        <v>76</v>
      </c>
      <c r="E489" s="86" t="s">
        <v>118</v>
      </c>
      <c r="F489" s="86"/>
      <c r="G489" s="86"/>
      <c r="H489" s="87">
        <f>SUM(H499+H495+H490)</f>
        <v>32205</v>
      </c>
    </row>
    <row r="490" spans="2:8" ht="16.5" thickBot="1" x14ac:dyDescent="0.25">
      <c r="B490" s="31"/>
      <c r="C490" s="26" t="s">
        <v>126</v>
      </c>
      <c r="D490" s="15" t="s">
        <v>76</v>
      </c>
      <c r="E490" s="15" t="s">
        <v>118</v>
      </c>
      <c r="F490" s="32">
        <v>1920202590</v>
      </c>
      <c r="G490" s="27"/>
      <c r="H490" s="51">
        <f>SUM(H491:H494)</f>
        <v>1690</v>
      </c>
    </row>
    <row r="491" spans="2:8" ht="48" thickBot="1" x14ac:dyDescent="0.25">
      <c r="B491" s="5" t="s">
        <v>56</v>
      </c>
      <c r="C491" s="28" t="s">
        <v>126</v>
      </c>
      <c r="D491" s="19" t="s">
        <v>76</v>
      </c>
      <c r="E491" s="19" t="s">
        <v>118</v>
      </c>
      <c r="F491" s="181">
        <v>1920202590</v>
      </c>
      <c r="G491" s="28" t="s">
        <v>81</v>
      </c>
      <c r="H491" s="89">
        <v>510</v>
      </c>
    </row>
    <row r="492" spans="2:8" ht="63.75" thickBot="1" x14ac:dyDescent="0.25">
      <c r="B492" s="38" t="s">
        <v>10</v>
      </c>
      <c r="C492" s="28" t="s">
        <v>126</v>
      </c>
      <c r="D492" s="19" t="s">
        <v>76</v>
      </c>
      <c r="E492" s="19" t="s">
        <v>118</v>
      </c>
      <c r="F492" s="181">
        <v>1920202590</v>
      </c>
      <c r="G492" s="28" t="s">
        <v>407</v>
      </c>
      <c r="H492" s="89">
        <v>154</v>
      </c>
    </row>
    <row r="493" spans="2:8" ht="32.25" thickBot="1" x14ac:dyDescent="0.25">
      <c r="B493" s="38" t="s">
        <v>13</v>
      </c>
      <c r="C493" s="28" t="s">
        <v>126</v>
      </c>
      <c r="D493" s="7" t="s">
        <v>76</v>
      </c>
      <c r="E493" s="7" t="s">
        <v>118</v>
      </c>
      <c r="F493" s="36">
        <v>1920202590</v>
      </c>
      <c r="G493" s="7" t="s">
        <v>122</v>
      </c>
      <c r="H493" s="3">
        <v>882</v>
      </c>
    </row>
    <row r="494" spans="2:8" ht="16.5" thickBot="1" x14ac:dyDescent="0.25">
      <c r="B494" s="96" t="s">
        <v>48</v>
      </c>
      <c r="C494" s="28" t="s">
        <v>126</v>
      </c>
      <c r="D494" s="7" t="s">
        <v>76</v>
      </c>
      <c r="E494" s="7" t="s">
        <v>118</v>
      </c>
      <c r="F494" s="36">
        <v>1920202590</v>
      </c>
      <c r="G494" s="7" t="s">
        <v>121</v>
      </c>
      <c r="H494" s="3">
        <v>144</v>
      </c>
    </row>
    <row r="495" spans="2:8" ht="126.75" thickBot="1" x14ac:dyDescent="0.25">
      <c r="B495" s="98" t="s">
        <v>64</v>
      </c>
      <c r="C495" s="26" t="s">
        <v>126</v>
      </c>
      <c r="D495" s="8" t="s">
        <v>76</v>
      </c>
      <c r="E495" s="8" t="s">
        <v>118</v>
      </c>
      <c r="F495" s="4">
        <v>1920206590</v>
      </c>
      <c r="G495" s="2"/>
      <c r="H495" s="1">
        <f>SUM(H496:H498)</f>
        <v>29919</v>
      </c>
    </row>
    <row r="496" spans="2:8" ht="48" thickBot="1" x14ac:dyDescent="0.25">
      <c r="B496" s="5" t="s">
        <v>56</v>
      </c>
      <c r="C496" s="28" t="s">
        <v>126</v>
      </c>
      <c r="D496" s="7" t="s">
        <v>76</v>
      </c>
      <c r="E496" s="7" t="s">
        <v>118</v>
      </c>
      <c r="F496" s="3">
        <v>1920206590</v>
      </c>
      <c r="G496" s="3">
        <v>111</v>
      </c>
      <c r="H496" s="3">
        <v>22434</v>
      </c>
    </row>
    <row r="497" spans="2:8" ht="63.75" thickBot="1" x14ac:dyDescent="0.25">
      <c r="B497" s="38" t="s">
        <v>10</v>
      </c>
      <c r="C497" s="28" t="s">
        <v>126</v>
      </c>
      <c r="D497" s="7" t="s">
        <v>76</v>
      </c>
      <c r="E497" s="7" t="s">
        <v>118</v>
      </c>
      <c r="F497" s="3">
        <v>1920206590</v>
      </c>
      <c r="G497" s="3">
        <v>119</v>
      </c>
      <c r="H497" s="3">
        <v>6775</v>
      </c>
    </row>
    <row r="498" spans="2:8" ht="32.25" thickBot="1" x14ac:dyDescent="0.25">
      <c r="B498" s="38" t="s">
        <v>13</v>
      </c>
      <c r="C498" s="28" t="s">
        <v>126</v>
      </c>
      <c r="D498" s="7" t="s">
        <v>76</v>
      </c>
      <c r="E498" s="7" t="s">
        <v>118</v>
      </c>
      <c r="F498" s="3">
        <v>1920206590</v>
      </c>
      <c r="G498" s="3">
        <v>244</v>
      </c>
      <c r="H498" s="3">
        <v>710</v>
      </c>
    </row>
    <row r="499" spans="2:8" ht="48" thickBot="1" x14ac:dyDescent="0.25">
      <c r="B499" s="98" t="s">
        <v>67</v>
      </c>
      <c r="C499" s="26" t="s">
        <v>126</v>
      </c>
      <c r="D499" s="8" t="s">
        <v>76</v>
      </c>
      <c r="E499" s="8" t="s">
        <v>118</v>
      </c>
      <c r="F499" s="3">
        <v>1920207591</v>
      </c>
      <c r="G499" s="3"/>
      <c r="H499" s="1">
        <v>596</v>
      </c>
    </row>
    <row r="500" spans="2:8" ht="32.25" thickBot="1" x14ac:dyDescent="0.25">
      <c r="B500" s="38" t="s">
        <v>13</v>
      </c>
      <c r="C500" s="28" t="s">
        <v>126</v>
      </c>
      <c r="D500" s="7" t="s">
        <v>76</v>
      </c>
      <c r="E500" s="7" t="s">
        <v>118</v>
      </c>
      <c r="F500" s="3">
        <v>1920207591</v>
      </c>
      <c r="G500" s="3">
        <v>244</v>
      </c>
      <c r="H500" s="3">
        <v>596</v>
      </c>
    </row>
    <row r="501" spans="2:8" ht="16.5" thickBot="1" x14ac:dyDescent="0.25">
      <c r="B501" s="88" t="s">
        <v>127</v>
      </c>
      <c r="C501" s="86" t="s">
        <v>128</v>
      </c>
      <c r="D501" s="86" t="s">
        <v>76</v>
      </c>
      <c r="E501" s="86" t="s">
        <v>118</v>
      </c>
      <c r="F501" s="86"/>
      <c r="G501" s="86"/>
      <c r="H501" s="87">
        <f>SUM(H511+H507+H502)</f>
        <v>10685.6</v>
      </c>
    </row>
    <row r="502" spans="2:8" ht="16.5" thickBot="1" x14ac:dyDescent="0.25">
      <c r="B502" s="31"/>
      <c r="C502" s="26" t="s">
        <v>128</v>
      </c>
      <c r="D502" s="15" t="s">
        <v>76</v>
      </c>
      <c r="E502" s="15" t="s">
        <v>118</v>
      </c>
      <c r="F502" s="32">
        <v>1920202590</v>
      </c>
      <c r="G502" s="27"/>
      <c r="H502" s="51">
        <f>SUM(H503:H506)</f>
        <v>653</v>
      </c>
    </row>
    <row r="503" spans="2:8" ht="48" thickBot="1" x14ac:dyDescent="0.25">
      <c r="B503" s="5" t="s">
        <v>56</v>
      </c>
      <c r="C503" s="28" t="s">
        <v>128</v>
      </c>
      <c r="D503" s="7" t="s">
        <v>76</v>
      </c>
      <c r="E503" s="7" t="s">
        <v>118</v>
      </c>
      <c r="F503" s="36">
        <v>1920202590</v>
      </c>
      <c r="G503" s="7" t="s">
        <v>81</v>
      </c>
      <c r="H503" s="89">
        <v>146</v>
      </c>
    </row>
    <row r="504" spans="2:8" ht="63.75" thickBot="1" x14ac:dyDescent="0.25">
      <c r="B504" s="38" t="s">
        <v>10</v>
      </c>
      <c r="C504" s="28" t="s">
        <v>128</v>
      </c>
      <c r="D504" s="7" t="s">
        <v>76</v>
      </c>
      <c r="E504" s="7" t="s">
        <v>118</v>
      </c>
      <c r="F504" s="36">
        <v>1920202590</v>
      </c>
      <c r="G504" s="7" t="s">
        <v>407</v>
      </c>
      <c r="H504" s="89">
        <v>44</v>
      </c>
    </row>
    <row r="505" spans="2:8" ht="32.25" thickBot="1" x14ac:dyDescent="0.25">
      <c r="B505" s="38" t="s">
        <v>13</v>
      </c>
      <c r="C505" s="28" t="s">
        <v>128</v>
      </c>
      <c r="D505" s="7" t="s">
        <v>76</v>
      </c>
      <c r="E505" s="7" t="s">
        <v>118</v>
      </c>
      <c r="F505" s="36">
        <v>1920202590</v>
      </c>
      <c r="G505" s="7" t="s">
        <v>122</v>
      </c>
      <c r="H505" s="3">
        <v>384</v>
      </c>
    </row>
    <row r="506" spans="2:8" ht="16.5" thickBot="1" x14ac:dyDescent="0.25">
      <c r="B506" s="96" t="s">
        <v>48</v>
      </c>
      <c r="C506" s="28" t="s">
        <v>128</v>
      </c>
      <c r="D506" s="7" t="s">
        <v>76</v>
      </c>
      <c r="E506" s="7" t="s">
        <v>118</v>
      </c>
      <c r="F506" s="36">
        <v>1920202590</v>
      </c>
      <c r="G506" s="7" t="s">
        <v>121</v>
      </c>
      <c r="H506" s="3">
        <v>79</v>
      </c>
    </row>
    <row r="507" spans="2:8" ht="126.75" thickBot="1" x14ac:dyDescent="0.25">
      <c r="B507" s="98" t="s">
        <v>64</v>
      </c>
      <c r="C507" s="26" t="s">
        <v>128</v>
      </c>
      <c r="D507" s="8" t="s">
        <v>76</v>
      </c>
      <c r="E507" s="8" t="s">
        <v>118</v>
      </c>
      <c r="F507" s="4">
        <v>1920206590</v>
      </c>
      <c r="G507" s="2"/>
      <c r="H507" s="1">
        <f>SUM(H508:H510)</f>
        <v>9942.6</v>
      </c>
    </row>
    <row r="508" spans="2:8" ht="48" thickBot="1" x14ac:dyDescent="0.25">
      <c r="B508" s="5" t="s">
        <v>56</v>
      </c>
      <c r="C508" s="28" t="s">
        <v>128</v>
      </c>
      <c r="D508" s="7" t="s">
        <v>76</v>
      </c>
      <c r="E508" s="7" t="s">
        <v>118</v>
      </c>
      <c r="F508" s="3">
        <v>1920206590</v>
      </c>
      <c r="G508" s="3">
        <v>111</v>
      </c>
      <c r="H508" s="3">
        <v>7572</v>
      </c>
    </row>
    <row r="509" spans="2:8" ht="63.75" thickBot="1" x14ac:dyDescent="0.25">
      <c r="B509" s="38" t="s">
        <v>10</v>
      </c>
      <c r="C509" s="28" t="s">
        <v>128</v>
      </c>
      <c r="D509" s="7" t="s">
        <v>76</v>
      </c>
      <c r="E509" s="7" t="s">
        <v>118</v>
      </c>
      <c r="F509" s="3">
        <v>1920206590</v>
      </c>
      <c r="G509" s="3">
        <v>119</v>
      </c>
      <c r="H509" s="3">
        <v>2286</v>
      </c>
    </row>
    <row r="510" spans="2:8" ht="32.25" thickBot="1" x14ac:dyDescent="0.25">
      <c r="B510" s="38" t="s">
        <v>13</v>
      </c>
      <c r="C510" s="28" t="s">
        <v>128</v>
      </c>
      <c r="D510" s="7" t="s">
        <v>76</v>
      </c>
      <c r="E510" s="7" t="s">
        <v>118</v>
      </c>
      <c r="F510" s="3">
        <v>1920206590</v>
      </c>
      <c r="G510" s="3">
        <v>244</v>
      </c>
      <c r="H510" s="3">
        <v>84.6</v>
      </c>
    </row>
    <row r="511" spans="2:8" ht="48" thickBot="1" x14ac:dyDescent="0.25">
      <c r="B511" s="98" t="s">
        <v>67</v>
      </c>
      <c r="C511" s="26" t="s">
        <v>128</v>
      </c>
      <c r="D511" s="8" t="s">
        <v>76</v>
      </c>
      <c r="E511" s="8" t="s">
        <v>118</v>
      </c>
      <c r="F511" s="50">
        <v>1920207591</v>
      </c>
      <c r="G511" s="3"/>
      <c r="H511" s="1">
        <v>90</v>
      </c>
    </row>
    <row r="512" spans="2:8" ht="32.25" thickBot="1" x14ac:dyDescent="0.25">
      <c r="B512" s="38" t="s">
        <v>13</v>
      </c>
      <c r="C512" s="28" t="s">
        <v>128</v>
      </c>
      <c r="D512" s="7" t="s">
        <v>76</v>
      </c>
      <c r="E512" s="7" t="s">
        <v>118</v>
      </c>
      <c r="F512" s="3">
        <v>1920207591</v>
      </c>
      <c r="G512" s="3">
        <v>244</v>
      </c>
      <c r="H512" s="3">
        <v>90</v>
      </c>
    </row>
    <row r="513" spans="2:8" ht="32.25" thickBot="1" x14ac:dyDescent="0.25">
      <c r="B513" s="88" t="s">
        <v>129</v>
      </c>
      <c r="C513" s="86" t="s">
        <v>130</v>
      </c>
      <c r="D513" s="86" t="s">
        <v>76</v>
      </c>
      <c r="E513" s="86" t="s">
        <v>118</v>
      </c>
      <c r="F513" s="86"/>
      <c r="G513" s="86"/>
      <c r="H513" s="87">
        <f>SUM(H523+H519+H514+H525)</f>
        <v>12618.4</v>
      </c>
    </row>
    <row r="514" spans="2:8" ht="16.5" thickBot="1" x14ac:dyDescent="0.25">
      <c r="B514" s="31"/>
      <c r="C514" s="26" t="s">
        <v>130</v>
      </c>
      <c r="D514" s="15" t="s">
        <v>76</v>
      </c>
      <c r="E514" s="15" t="s">
        <v>118</v>
      </c>
      <c r="F514" s="32">
        <v>1920202590</v>
      </c>
      <c r="G514" s="27"/>
      <c r="H514" s="51">
        <f>SUM(H515:H518)</f>
        <v>963</v>
      </c>
    </row>
    <row r="515" spans="2:8" ht="48" thickBot="1" x14ac:dyDescent="0.25">
      <c r="B515" s="5" t="s">
        <v>56</v>
      </c>
      <c r="C515" s="28" t="s">
        <v>130</v>
      </c>
      <c r="D515" s="7" t="s">
        <v>76</v>
      </c>
      <c r="E515" s="7" t="s">
        <v>118</v>
      </c>
      <c r="F515" s="36">
        <v>1920202590</v>
      </c>
      <c r="G515" s="28" t="s">
        <v>81</v>
      </c>
      <c r="H515" s="89">
        <v>146</v>
      </c>
    </row>
    <row r="516" spans="2:8" ht="63.75" thickBot="1" x14ac:dyDescent="0.25">
      <c r="B516" s="38" t="s">
        <v>10</v>
      </c>
      <c r="C516" s="28" t="s">
        <v>130</v>
      </c>
      <c r="D516" s="7" t="s">
        <v>76</v>
      </c>
      <c r="E516" s="7" t="s">
        <v>118</v>
      </c>
      <c r="F516" s="36">
        <v>1920202590</v>
      </c>
      <c r="G516" s="28" t="s">
        <v>407</v>
      </c>
      <c r="H516" s="89">
        <v>44</v>
      </c>
    </row>
    <row r="517" spans="2:8" ht="32.25" thickBot="1" x14ac:dyDescent="0.25">
      <c r="B517" s="38" t="s">
        <v>13</v>
      </c>
      <c r="C517" s="28" t="s">
        <v>130</v>
      </c>
      <c r="D517" s="7" t="s">
        <v>76</v>
      </c>
      <c r="E517" s="7" t="s">
        <v>118</v>
      </c>
      <c r="F517" s="36">
        <v>1920202590</v>
      </c>
      <c r="G517" s="7" t="s">
        <v>122</v>
      </c>
      <c r="H517" s="3">
        <v>623</v>
      </c>
    </row>
    <row r="518" spans="2:8" ht="16.5" thickBot="1" x14ac:dyDescent="0.25">
      <c r="B518" s="96" t="s">
        <v>48</v>
      </c>
      <c r="C518" s="28" t="s">
        <v>130</v>
      </c>
      <c r="D518" s="7" t="s">
        <v>76</v>
      </c>
      <c r="E518" s="7" t="s">
        <v>118</v>
      </c>
      <c r="F518" s="36">
        <v>1920202590</v>
      </c>
      <c r="G518" s="7" t="s">
        <v>121</v>
      </c>
      <c r="H518" s="3">
        <v>150</v>
      </c>
    </row>
    <row r="519" spans="2:8" ht="126.75" thickBot="1" x14ac:dyDescent="0.25">
      <c r="B519" s="98" t="s">
        <v>64</v>
      </c>
      <c r="C519" s="26" t="s">
        <v>130</v>
      </c>
      <c r="D519" s="8" t="s">
        <v>76</v>
      </c>
      <c r="E519" s="8" t="s">
        <v>118</v>
      </c>
      <c r="F519" s="4">
        <v>1920206590</v>
      </c>
      <c r="G519" s="2"/>
      <c r="H519" s="1">
        <f>SUM(H520:H522)</f>
        <v>11183.4</v>
      </c>
    </row>
    <row r="520" spans="2:8" ht="48" thickBot="1" x14ac:dyDescent="0.25">
      <c r="B520" s="5" t="s">
        <v>56</v>
      </c>
      <c r="C520" s="28" t="s">
        <v>130</v>
      </c>
      <c r="D520" s="7" t="s">
        <v>76</v>
      </c>
      <c r="E520" s="7" t="s">
        <v>118</v>
      </c>
      <c r="F520" s="3">
        <v>1920206590</v>
      </c>
      <c r="G520" s="3">
        <v>111</v>
      </c>
      <c r="H520" s="3">
        <v>8512</v>
      </c>
    </row>
    <row r="521" spans="2:8" ht="63.75" thickBot="1" x14ac:dyDescent="0.25">
      <c r="B521" s="38" t="s">
        <v>10</v>
      </c>
      <c r="C521" s="28" t="s">
        <v>130</v>
      </c>
      <c r="D521" s="7" t="s">
        <v>76</v>
      </c>
      <c r="E521" s="7" t="s">
        <v>118</v>
      </c>
      <c r="F521" s="3">
        <v>1920206590</v>
      </c>
      <c r="G521" s="3">
        <v>119</v>
      </c>
      <c r="H521" s="3">
        <v>2570</v>
      </c>
    </row>
    <row r="522" spans="2:8" ht="32.25" thickBot="1" x14ac:dyDescent="0.25">
      <c r="B522" s="38" t="s">
        <v>13</v>
      </c>
      <c r="C522" s="28" t="s">
        <v>130</v>
      </c>
      <c r="D522" s="7" t="s">
        <v>76</v>
      </c>
      <c r="E522" s="7" t="s">
        <v>118</v>
      </c>
      <c r="F522" s="3">
        <v>1920206590</v>
      </c>
      <c r="G522" s="3">
        <v>244</v>
      </c>
      <c r="H522" s="3">
        <v>101.4</v>
      </c>
    </row>
    <row r="523" spans="2:8" ht="48" thickBot="1" x14ac:dyDescent="0.25">
      <c r="B523" s="98" t="s">
        <v>67</v>
      </c>
      <c r="C523" s="26" t="s">
        <v>130</v>
      </c>
      <c r="D523" s="8" t="s">
        <v>76</v>
      </c>
      <c r="E523" s="8" t="s">
        <v>118</v>
      </c>
      <c r="F523" s="3">
        <v>1920207591</v>
      </c>
      <c r="G523" s="3"/>
      <c r="H523" s="1">
        <v>72</v>
      </c>
    </row>
    <row r="524" spans="2:8" ht="32.25" thickBot="1" x14ac:dyDescent="0.25">
      <c r="B524" s="38" t="s">
        <v>13</v>
      </c>
      <c r="C524" s="28" t="s">
        <v>130</v>
      </c>
      <c r="D524" s="7" t="s">
        <v>76</v>
      </c>
      <c r="E524" s="7" t="s">
        <v>118</v>
      </c>
      <c r="F524" s="3">
        <v>1920207591</v>
      </c>
      <c r="G524" s="3">
        <v>244</v>
      </c>
      <c r="H524" s="3">
        <v>72</v>
      </c>
    </row>
    <row r="525" spans="2:8" ht="18" thickBot="1" x14ac:dyDescent="0.25">
      <c r="B525" s="151" t="s">
        <v>379</v>
      </c>
      <c r="C525" s="28" t="s">
        <v>130</v>
      </c>
      <c r="D525" s="7" t="s">
        <v>76</v>
      </c>
      <c r="E525" s="7" t="s">
        <v>118</v>
      </c>
      <c r="F525" s="3" t="s">
        <v>442</v>
      </c>
      <c r="G525" s="3"/>
      <c r="H525" s="3">
        <v>400</v>
      </c>
    </row>
    <row r="526" spans="2:8" ht="48" thickBot="1" x14ac:dyDescent="0.25">
      <c r="B526" s="239" t="s">
        <v>347</v>
      </c>
      <c r="C526" s="28" t="s">
        <v>130</v>
      </c>
      <c r="D526" s="7" t="s">
        <v>76</v>
      </c>
      <c r="E526" s="7" t="s">
        <v>118</v>
      </c>
      <c r="F526" s="3" t="s">
        <v>442</v>
      </c>
      <c r="G526" s="3">
        <v>243</v>
      </c>
      <c r="H526" s="3">
        <v>400</v>
      </c>
    </row>
    <row r="527" spans="2:8" ht="16.5" thickBot="1" x14ac:dyDescent="0.25">
      <c r="B527" s="88" t="s">
        <v>131</v>
      </c>
      <c r="C527" s="86" t="s">
        <v>132</v>
      </c>
      <c r="D527" s="86" t="s">
        <v>76</v>
      </c>
      <c r="E527" s="86" t="s">
        <v>118</v>
      </c>
      <c r="F527" s="86"/>
      <c r="G527" s="86"/>
      <c r="H527" s="87">
        <f>SUM(H537+H533+H528)</f>
        <v>11617.9</v>
      </c>
    </row>
    <row r="528" spans="2:8" ht="16.5" thickBot="1" x14ac:dyDescent="0.25">
      <c r="B528" s="31"/>
      <c r="C528" s="26" t="s">
        <v>132</v>
      </c>
      <c r="D528" s="15" t="s">
        <v>76</v>
      </c>
      <c r="E528" s="15" t="s">
        <v>118</v>
      </c>
      <c r="F528" s="32">
        <v>1920202590</v>
      </c>
      <c r="G528" s="27"/>
      <c r="H528" s="51">
        <f>SUM(H529:H532)</f>
        <v>633</v>
      </c>
    </row>
    <row r="529" spans="2:8" ht="48" thickBot="1" x14ac:dyDescent="0.25">
      <c r="B529" s="5" t="s">
        <v>56</v>
      </c>
      <c r="C529" s="28" t="s">
        <v>132</v>
      </c>
      <c r="D529" s="7" t="s">
        <v>76</v>
      </c>
      <c r="E529" s="7" t="s">
        <v>118</v>
      </c>
      <c r="F529" s="36">
        <v>1920202590</v>
      </c>
      <c r="G529" s="26" t="s">
        <v>81</v>
      </c>
      <c r="H529" s="51">
        <v>219</v>
      </c>
    </row>
    <row r="530" spans="2:8" ht="63.75" thickBot="1" x14ac:dyDescent="0.25">
      <c r="B530" s="38" t="s">
        <v>10</v>
      </c>
      <c r="C530" s="28" t="s">
        <v>132</v>
      </c>
      <c r="D530" s="7" t="s">
        <v>76</v>
      </c>
      <c r="E530" s="7" t="s">
        <v>118</v>
      </c>
      <c r="F530" s="36">
        <v>1920202590</v>
      </c>
      <c r="G530" s="7" t="s">
        <v>407</v>
      </c>
      <c r="H530" s="51">
        <v>66</v>
      </c>
    </row>
    <row r="531" spans="2:8" ht="32.25" thickBot="1" x14ac:dyDescent="0.25">
      <c r="B531" s="38" t="s">
        <v>13</v>
      </c>
      <c r="C531" s="28" t="s">
        <v>132</v>
      </c>
      <c r="D531" s="7" t="s">
        <v>76</v>
      </c>
      <c r="E531" s="7" t="s">
        <v>118</v>
      </c>
      <c r="F531" s="36">
        <v>1920202590</v>
      </c>
      <c r="G531" s="7" t="s">
        <v>122</v>
      </c>
      <c r="H531" s="3">
        <v>246</v>
      </c>
    </row>
    <row r="532" spans="2:8" ht="16.5" thickBot="1" x14ac:dyDescent="0.25">
      <c r="B532" s="96" t="s">
        <v>48</v>
      </c>
      <c r="C532" s="28" t="s">
        <v>132</v>
      </c>
      <c r="D532" s="7" t="s">
        <v>76</v>
      </c>
      <c r="E532" s="7" t="s">
        <v>118</v>
      </c>
      <c r="F532" s="36">
        <v>1920202590</v>
      </c>
      <c r="G532" s="7" t="s">
        <v>121</v>
      </c>
      <c r="H532" s="3">
        <v>102</v>
      </c>
    </row>
    <row r="533" spans="2:8" ht="126.75" thickBot="1" x14ac:dyDescent="0.25">
      <c r="B533" s="98" t="s">
        <v>64</v>
      </c>
      <c r="C533" s="26" t="s">
        <v>132</v>
      </c>
      <c r="D533" s="8" t="s">
        <v>76</v>
      </c>
      <c r="E533" s="8" t="s">
        <v>118</v>
      </c>
      <c r="F533" s="4">
        <v>1920206590</v>
      </c>
      <c r="G533" s="2"/>
      <c r="H533" s="1">
        <f>SUM(H534:H536)</f>
        <v>10864.9</v>
      </c>
    </row>
    <row r="534" spans="2:8" ht="48" thickBot="1" x14ac:dyDescent="0.25">
      <c r="B534" s="5" t="s">
        <v>56</v>
      </c>
      <c r="C534" s="28" t="s">
        <v>132</v>
      </c>
      <c r="D534" s="7" t="s">
        <v>76</v>
      </c>
      <c r="E534" s="7" t="s">
        <v>118</v>
      </c>
      <c r="F534" s="3">
        <v>1920206590</v>
      </c>
      <c r="G534" s="3">
        <v>111</v>
      </c>
      <c r="H534" s="3">
        <v>8248</v>
      </c>
    </row>
    <row r="535" spans="2:8" ht="63.75" thickBot="1" x14ac:dyDescent="0.25">
      <c r="B535" s="38" t="s">
        <v>10</v>
      </c>
      <c r="C535" s="28" t="s">
        <v>132</v>
      </c>
      <c r="D535" s="7" t="s">
        <v>76</v>
      </c>
      <c r="E535" s="7" t="s">
        <v>118</v>
      </c>
      <c r="F535" s="3">
        <v>1920206590</v>
      </c>
      <c r="G535" s="3">
        <v>119</v>
      </c>
      <c r="H535" s="3">
        <v>2490</v>
      </c>
    </row>
    <row r="536" spans="2:8" ht="32.25" thickBot="1" x14ac:dyDescent="0.25">
      <c r="B536" s="38" t="s">
        <v>13</v>
      </c>
      <c r="C536" s="28" t="s">
        <v>132</v>
      </c>
      <c r="D536" s="7" t="s">
        <v>76</v>
      </c>
      <c r="E536" s="7" t="s">
        <v>118</v>
      </c>
      <c r="F536" s="3">
        <v>1920206590</v>
      </c>
      <c r="G536" s="3">
        <v>244</v>
      </c>
      <c r="H536" s="3">
        <v>126.9</v>
      </c>
    </row>
    <row r="537" spans="2:8" ht="48" thickBot="1" x14ac:dyDescent="0.25">
      <c r="B537" s="98" t="s">
        <v>67</v>
      </c>
      <c r="C537" s="26" t="s">
        <v>132</v>
      </c>
      <c r="D537" s="8" t="s">
        <v>76</v>
      </c>
      <c r="E537" s="8" t="s">
        <v>118</v>
      </c>
      <c r="F537" s="1">
        <v>1920207591</v>
      </c>
      <c r="G537" s="3"/>
      <c r="H537" s="1">
        <v>120</v>
      </c>
    </row>
    <row r="538" spans="2:8" ht="32.25" thickBot="1" x14ac:dyDescent="0.25">
      <c r="B538" s="38" t="s">
        <v>13</v>
      </c>
      <c r="C538" s="28" t="s">
        <v>132</v>
      </c>
      <c r="D538" s="7" t="s">
        <v>76</v>
      </c>
      <c r="E538" s="7" t="s">
        <v>118</v>
      </c>
      <c r="F538" s="3">
        <v>1920207591</v>
      </c>
      <c r="G538" s="3">
        <v>244</v>
      </c>
      <c r="H538" s="3">
        <v>120</v>
      </c>
    </row>
    <row r="539" spans="2:8" ht="16.5" thickBot="1" x14ac:dyDescent="0.25">
      <c r="B539" s="88" t="s">
        <v>133</v>
      </c>
      <c r="C539" s="86" t="s">
        <v>134</v>
      </c>
      <c r="D539" s="86" t="s">
        <v>76</v>
      </c>
      <c r="E539" s="86" t="s">
        <v>118</v>
      </c>
      <c r="F539" s="86"/>
      <c r="G539" s="86"/>
      <c r="H539" s="87">
        <f>SUM(H549+H545+H540)</f>
        <v>10750.2</v>
      </c>
    </row>
    <row r="540" spans="2:8" ht="16.5" thickBot="1" x14ac:dyDescent="0.25">
      <c r="B540" s="31"/>
      <c r="C540" s="26" t="s">
        <v>134</v>
      </c>
      <c r="D540" s="15" t="s">
        <v>76</v>
      </c>
      <c r="E540" s="15" t="s">
        <v>118</v>
      </c>
      <c r="F540" s="32">
        <v>1920202590</v>
      </c>
      <c r="G540" s="27"/>
      <c r="H540" s="51">
        <f>SUM(H541:H544)</f>
        <v>742</v>
      </c>
    </row>
    <row r="541" spans="2:8" ht="48" thickBot="1" x14ac:dyDescent="0.25">
      <c r="B541" s="5" t="s">
        <v>56</v>
      </c>
      <c r="C541" s="28" t="s">
        <v>134</v>
      </c>
      <c r="D541" s="7" t="s">
        <v>76</v>
      </c>
      <c r="E541" s="7" t="s">
        <v>118</v>
      </c>
      <c r="F541" s="36">
        <v>1920202590</v>
      </c>
      <c r="G541" s="28" t="s">
        <v>81</v>
      </c>
      <c r="H541" s="89">
        <v>146</v>
      </c>
    </row>
    <row r="542" spans="2:8" ht="63.75" thickBot="1" x14ac:dyDescent="0.25">
      <c r="B542" s="38" t="s">
        <v>10</v>
      </c>
      <c r="C542" s="28" t="s">
        <v>134</v>
      </c>
      <c r="D542" s="7" t="s">
        <v>76</v>
      </c>
      <c r="E542" s="7" t="s">
        <v>118</v>
      </c>
      <c r="F542" s="36">
        <v>1920202590</v>
      </c>
      <c r="G542" s="28" t="s">
        <v>407</v>
      </c>
      <c r="H542" s="89">
        <v>44</v>
      </c>
    </row>
    <row r="543" spans="2:8" ht="32.25" thickBot="1" x14ac:dyDescent="0.25">
      <c r="B543" s="38" t="s">
        <v>13</v>
      </c>
      <c r="C543" s="28" t="s">
        <v>134</v>
      </c>
      <c r="D543" s="7" t="s">
        <v>76</v>
      </c>
      <c r="E543" s="7" t="s">
        <v>118</v>
      </c>
      <c r="F543" s="36">
        <v>1920202590</v>
      </c>
      <c r="G543" s="7" t="s">
        <v>122</v>
      </c>
      <c r="H543" s="3">
        <v>445</v>
      </c>
    </row>
    <row r="544" spans="2:8" ht="16.5" thickBot="1" x14ac:dyDescent="0.25">
      <c r="B544" s="96" t="s">
        <v>48</v>
      </c>
      <c r="C544" s="28" t="s">
        <v>134</v>
      </c>
      <c r="D544" s="7" t="s">
        <v>76</v>
      </c>
      <c r="E544" s="7" t="s">
        <v>118</v>
      </c>
      <c r="F544" s="36">
        <v>1920202590</v>
      </c>
      <c r="G544" s="7" t="s">
        <v>121</v>
      </c>
      <c r="H544" s="3">
        <v>107</v>
      </c>
    </row>
    <row r="545" spans="2:8" ht="126.75" thickBot="1" x14ac:dyDescent="0.25">
      <c r="B545" s="98" t="s">
        <v>64</v>
      </c>
      <c r="C545" s="26" t="s">
        <v>134</v>
      </c>
      <c r="D545" s="8" t="s">
        <v>76</v>
      </c>
      <c r="E545" s="8" t="s">
        <v>118</v>
      </c>
      <c r="F545" s="4">
        <v>1920206590</v>
      </c>
      <c r="G545" s="2"/>
      <c r="H545" s="1">
        <f>SUM(H546:H548)</f>
        <v>9939.2000000000007</v>
      </c>
    </row>
    <row r="546" spans="2:8" ht="48" thickBot="1" x14ac:dyDescent="0.25">
      <c r="B546" s="5" t="s">
        <v>56</v>
      </c>
      <c r="C546" s="28" t="s">
        <v>134</v>
      </c>
      <c r="D546" s="7" t="s">
        <v>76</v>
      </c>
      <c r="E546" s="7" t="s">
        <v>118</v>
      </c>
      <c r="F546" s="3">
        <v>1920206590</v>
      </c>
      <c r="G546" s="3">
        <v>111</v>
      </c>
      <c r="H546" s="3">
        <v>7579</v>
      </c>
    </row>
    <row r="547" spans="2:8" ht="63.75" thickBot="1" x14ac:dyDescent="0.25">
      <c r="B547" s="38" t="s">
        <v>10</v>
      </c>
      <c r="C547" s="28" t="s">
        <v>134</v>
      </c>
      <c r="D547" s="7" t="s">
        <v>76</v>
      </c>
      <c r="E547" s="7" t="s">
        <v>118</v>
      </c>
      <c r="F547" s="3">
        <v>1920206590</v>
      </c>
      <c r="G547" s="3">
        <v>119</v>
      </c>
      <c r="H547" s="3">
        <v>2289</v>
      </c>
    </row>
    <row r="548" spans="2:8" ht="32.25" thickBot="1" x14ac:dyDescent="0.25">
      <c r="B548" s="38" t="s">
        <v>13</v>
      </c>
      <c r="C548" s="28" t="s">
        <v>134</v>
      </c>
      <c r="D548" s="7" t="s">
        <v>76</v>
      </c>
      <c r="E548" s="7" t="s">
        <v>118</v>
      </c>
      <c r="F548" s="3">
        <v>1920206590</v>
      </c>
      <c r="G548" s="3">
        <v>244</v>
      </c>
      <c r="H548" s="3">
        <v>71.2</v>
      </c>
    </row>
    <row r="549" spans="2:8" ht="48" thickBot="1" x14ac:dyDescent="0.25">
      <c r="B549" s="98" t="s">
        <v>67</v>
      </c>
      <c r="C549" s="26" t="s">
        <v>134</v>
      </c>
      <c r="D549" s="8" t="s">
        <v>76</v>
      </c>
      <c r="E549" s="8" t="s">
        <v>118</v>
      </c>
      <c r="F549" s="3">
        <v>1920207591</v>
      </c>
      <c r="G549" s="3"/>
      <c r="H549" s="1">
        <v>69</v>
      </c>
    </row>
    <row r="550" spans="2:8" ht="32.25" thickBot="1" x14ac:dyDescent="0.25">
      <c r="B550" s="38" t="s">
        <v>13</v>
      </c>
      <c r="C550" s="28" t="s">
        <v>134</v>
      </c>
      <c r="D550" s="7" t="s">
        <v>76</v>
      </c>
      <c r="E550" s="7" t="s">
        <v>118</v>
      </c>
      <c r="F550" s="3">
        <v>1920207591</v>
      </c>
      <c r="G550" s="3">
        <v>244</v>
      </c>
      <c r="H550" s="3">
        <v>69</v>
      </c>
    </row>
    <row r="551" spans="2:8" ht="32.25" thickBot="1" x14ac:dyDescent="0.25">
      <c r="B551" s="88" t="s">
        <v>135</v>
      </c>
      <c r="C551" s="86" t="s">
        <v>136</v>
      </c>
      <c r="D551" s="86" t="s">
        <v>76</v>
      </c>
      <c r="E551" s="86" t="s">
        <v>118</v>
      </c>
      <c r="F551" s="86"/>
      <c r="G551" s="86"/>
      <c r="H551" s="87">
        <f>SUM(H561+H557+H552)</f>
        <v>12563.2</v>
      </c>
    </row>
    <row r="552" spans="2:8" ht="16.5" thickBot="1" x14ac:dyDescent="0.25">
      <c r="B552" s="31"/>
      <c r="C552" s="26" t="s">
        <v>136</v>
      </c>
      <c r="D552" s="15" t="s">
        <v>76</v>
      </c>
      <c r="E552" s="15" t="s">
        <v>118</v>
      </c>
      <c r="F552" s="32">
        <v>1920202590</v>
      </c>
      <c r="G552" s="27"/>
      <c r="H552" s="51">
        <f>SUM(H553:H556)</f>
        <v>838</v>
      </c>
    </row>
    <row r="553" spans="2:8" ht="48" thickBot="1" x14ac:dyDescent="0.25">
      <c r="B553" s="5" t="s">
        <v>56</v>
      </c>
      <c r="C553" s="28" t="s">
        <v>136</v>
      </c>
      <c r="D553" s="7" t="s">
        <v>76</v>
      </c>
      <c r="E553" s="7" t="s">
        <v>118</v>
      </c>
      <c r="F553" s="36">
        <v>1920202590</v>
      </c>
      <c r="G553" s="28" t="s">
        <v>81</v>
      </c>
      <c r="H553" s="89">
        <v>146</v>
      </c>
    </row>
    <row r="554" spans="2:8" ht="63.75" thickBot="1" x14ac:dyDescent="0.25">
      <c r="B554" s="38" t="s">
        <v>10</v>
      </c>
      <c r="C554" s="28" t="s">
        <v>136</v>
      </c>
      <c r="D554" s="7" t="s">
        <v>76</v>
      </c>
      <c r="E554" s="7" t="s">
        <v>118</v>
      </c>
      <c r="F554" s="36">
        <v>1920202590</v>
      </c>
      <c r="G554" s="28" t="s">
        <v>407</v>
      </c>
      <c r="H554" s="89">
        <v>44</v>
      </c>
    </row>
    <row r="555" spans="2:8" ht="32.25" thickBot="1" x14ac:dyDescent="0.25">
      <c r="B555" s="38" t="s">
        <v>13</v>
      </c>
      <c r="C555" s="28" t="s">
        <v>136</v>
      </c>
      <c r="D555" s="7" t="s">
        <v>76</v>
      </c>
      <c r="E555" s="7" t="s">
        <v>118</v>
      </c>
      <c r="F555" s="36">
        <v>1920202590</v>
      </c>
      <c r="G555" s="7" t="s">
        <v>122</v>
      </c>
      <c r="H555" s="3">
        <v>452</v>
      </c>
    </row>
    <row r="556" spans="2:8" ht="16.5" thickBot="1" x14ac:dyDescent="0.25">
      <c r="B556" s="96" t="s">
        <v>48</v>
      </c>
      <c r="C556" s="28" t="s">
        <v>136</v>
      </c>
      <c r="D556" s="7" t="s">
        <v>76</v>
      </c>
      <c r="E556" s="7" t="s">
        <v>118</v>
      </c>
      <c r="F556" s="36">
        <v>1920202590</v>
      </c>
      <c r="G556" s="7" t="s">
        <v>121</v>
      </c>
      <c r="H556" s="3">
        <v>196</v>
      </c>
    </row>
    <row r="557" spans="2:8" ht="126.75" thickBot="1" x14ac:dyDescent="0.25">
      <c r="B557" s="98" t="s">
        <v>64</v>
      </c>
      <c r="C557" s="26" t="s">
        <v>136</v>
      </c>
      <c r="D557" s="8" t="s">
        <v>76</v>
      </c>
      <c r="E557" s="8" t="s">
        <v>118</v>
      </c>
      <c r="F557" s="4">
        <v>1920206590</v>
      </c>
      <c r="G557" s="2"/>
      <c r="H557" s="1">
        <f>SUM(H558:H560)</f>
        <v>11668.2</v>
      </c>
    </row>
    <row r="558" spans="2:8" ht="48" thickBot="1" x14ac:dyDescent="0.25">
      <c r="B558" s="5" t="s">
        <v>56</v>
      </c>
      <c r="C558" s="28" t="s">
        <v>136</v>
      </c>
      <c r="D558" s="7" t="s">
        <v>76</v>
      </c>
      <c r="E558" s="7" t="s">
        <v>118</v>
      </c>
      <c r="F558" s="3">
        <v>1920206590</v>
      </c>
      <c r="G558" s="3">
        <v>111</v>
      </c>
      <c r="H558" s="3">
        <v>8892</v>
      </c>
    </row>
    <row r="559" spans="2:8" ht="63.75" thickBot="1" x14ac:dyDescent="0.25">
      <c r="B559" s="38" t="s">
        <v>10</v>
      </c>
      <c r="C559" s="28" t="s">
        <v>136</v>
      </c>
      <c r="D559" s="7" t="s">
        <v>76</v>
      </c>
      <c r="E559" s="7" t="s">
        <v>118</v>
      </c>
      <c r="F559" s="3">
        <v>1920206590</v>
      </c>
      <c r="G559" s="3">
        <v>119</v>
      </c>
      <c r="H559" s="3">
        <v>2686</v>
      </c>
    </row>
    <row r="560" spans="2:8" ht="32.25" thickBot="1" x14ac:dyDescent="0.25">
      <c r="B560" s="38" t="s">
        <v>13</v>
      </c>
      <c r="C560" s="28" t="s">
        <v>136</v>
      </c>
      <c r="D560" s="7" t="s">
        <v>76</v>
      </c>
      <c r="E560" s="7" t="s">
        <v>118</v>
      </c>
      <c r="F560" s="3">
        <v>1920206590</v>
      </c>
      <c r="G560" s="3">
        <v>244</v>
      </c>
      <c r="H560" s="3">
        <v>90.2</v>
      </c>
    </row>
    <row r="561" spans="2:8" ht="48" thickBot="1" x14ac:dyDescent="0.25">
      <c r="B561" s="98" t="s">
        <v>67</v>
      </c>
      <c r="C561" s="26" t="s">
        <v>136</v>
      </c>
      <c r="D561" s="8" t="s">
        <v>76</v>
      </c>
      <c r="E561" s="8" t="s">
        <v>118</v>
      </c>
      <c r="F561" s="1">
        <v>1920207591</v>
      </c>
      <c r="G561" s="1"/>
      <c r="H561" s="1">
        <v>57</v>
      </c>
    </row>
    <row r="562" spans="2:8" ht="32.25" thickBot="1" x14ac:dyDescent="0.25">
      <c r="B562" s="38" t="s">
        <v>13</v>
      </c>
      <c r="C562" s="28" t="s">
        <v>136</v>
      </c>
      <c r="D562" s="7" t="s">
        <v>76</v>
      </c>
      <c r="E562" s="7" t="s">
        <v>118</v>
      </c>
      <c r="F562" s="3">
        <v>1920207591</v>
      </c>
      <c r="G562" s="3">
        <v>244</v>
      </c>
      <c r="H562" s="3">
        <v>57</v>
      </c>
    </row>
    <row r="563" spans="2:8" ht="16.5" thickBot="1" x14ac:dyDescent="0.25">
      <c r="B563" s="88" t="s">
        <v>137</v>
      </c>
      <c r="C563" s="86" t="s">
        <v>138</v>
      </c>
      <c r="D563" s="86" t="s">
        <v>76</v>
      </c>
      <c r="E563" s="86" t="s">
        <v>118</v>
      </c>
      <c r="F563" s="86"/>
      <c r="G563" s="86"/>
      <c r="H563" s="87">
        <f>SUM(H573+H569+H564+H575)</f>
        <v>16785.2</v>
      </c>
    </row>
    <row r="564" spans="2:8" ht="16.5" thickBot="1" x14ac:dyDescent="0.25">
      <c r="B564" s="31"/>
      <c r="C564" s="26" t="s">
        <v>138</v>
      </c>
      <c r="D564" s="15" t="s">
        <v>76</v>
      </c>
      <c r="E564" s="15" t="s">
        <v>118</v>
      </c>
      <c r="F564" s="32">
        <v>1920202590</v>
      </c>
      <c r="G564" s="27"/>
      <c r="H564" s="51">
        <f>SUM(H565:H568)</f>
        <v>742</v>
      </c>
    </row>
    <row r="565" spans="2:8" ht="48" thickBot="1" x14ac:dyDescent="0.25">
      <c r="B565" s="5" t="s">
        <v>56</v>
      </c>
      <c r="C565" s="28" t="s">
        <v>138</v>
      </c>
      <c r="D565" s="7" t="s">
        <v>76</v>
      </c>
      <c r="E565" s="7" t="s">
        <v>118</v>
      </c>
      <c r="F565" s="36">
        <v>1920202590</v>
      </c>
      <c r="G565" s="28" t="s">
        <v>81</v>
      </c>
      <c r="H565" s="89">
        <v>146</v>
      </c>
    </row>
    <row r="566" spans="2:8" ht="63.75" thickBot="1" x14ac:dyDescent="0.25">
      <c r="B566" s="38" t="s">
        <v>10</v>
      </c>
      <c r="C566" s="28" t="s">
        <v>138</v>
      </c>
      <c r="D566" s="7" t="s">
        <v>76</v>
      </c>
      <c r="E566" s="7" t="s">
        <v>118</v>
      </c>
      <c r="F566" s="36">
        <v>1920202590</v>
      </c>
      <c r="G566" s="202" t="s">
        <v>407</v>
      </c>
      <c r="H566" s="89">
        <v>44</v>
      </c>
    </row>
    <row r="567" spans="2:8" ht="32.25" thickBot="1" x14ac:dyDescent="0.25">
      <c r="B567" s="38" t="s">
        <v>13</v>
      </c>
      <c r="C567" s="28" t="s">
        <v>138</v>
      </c>
      <c r="D567" s="7" t="s">
        <v>76</v>
      </c>
      <c r="E567" s="7" t="s">
        <v>118</v>
      </c>
      <c r="F567" s="36">
        <v>1920202590</v>
      </c>
      <c r="G567" s="7" t="s">
        <v>122</v>
      </c>
      <c r="H567" s="3">
        <v>463</v>
      </c>
    </row>
    <row r="568" spans="2:8" ht="16.5" thickBot="1" x14ac:dyDescent="0.25">
      <c r="B568" s="96" t="s">
        <v>48</v>
      </c>
      <c r="C568" s="28" t="s">
        <v>138</v>
      </c>
      <c r="D568" s="7" t="s">
        <v>76</v>
      </c>
      <c r="E568" s="7" t="s">
        <v>118</v>
      </c>
      <c r="F568" s="36">
        <v>1920202590</v>
      </c>
      <c r="G568" s="7" t="s">
        <v>121</v>
      </c>
      <c r="H568" s="3">
        <v>89</v>
      </c>
    </row>
    <row r="569" spans="2:8" ht="126.75" thickBot="1" x14ac:dyDescent="0.25">
      <c r="B569" s="98" t="s">
        <v>64</v>
      </c>
      <c r="C569" s="26" t="s">
        <v>138</v>
      </c>
      <c r="D569" s="8" t="s">
        <v>76</v>
      </c>
      <c r="E569" s="8" t="s">
        <v>118</v>
      </c>
      <c r="F569" s="4">
        <v>1920206590</v>
      </c>
      <c r="G569" s="2"/>
      <c r="H569" s="1">
        <f>SUM(H570:H572)</f>
        <v>12706.2</v>
      </c>
    </row>
    <row r="570" spans="2:8" ht="48" thickBot="1" x14ac:dyDescent="0.25">
      <c r="B570" s="5" t="s">
        <v>56</v>
      </c>
      <c r="C570" s="28" t="s">
        <v>138</v>
      </c>
      <c r="D570" s="7" t="s">
        <v>76</v>
      </c>
      <c r="E570" s="7" t="s">
        <v>118</v>
      </c>
      <c r="F570" s="3">
        <v>1920206590</v>
      </c>
      <c r="G570" s="3">
        <v>111</v>
      </c>
      <c r="H570" s="3">
        <v>9645</v>
      </c>
    </row>
    <row r="571" spans="2:8" ht="63.75" thickBot="1" x14ac:dyDescent="0.25">
      <c r="B571" s="38" t="s">
        <v>10</v>
      </c>
      <c r="C571" s="28" t="s">
        <v>138</v>
      </c>
      <c r="D571" s="7" t="s">
        <v>76</v>
      </c>
      <c r="E571" s="7" t="s">
        <v>118</v>
      </c>
      <c r="F571" s="3">
        <v>1920206590</v>
      </c>
      <c r="G571" s="3">
        <v>119</v>
      </c>
      <c r="H571" s="3">
        <v>2912</v>
      </c>
    </row>
    <row r="572" spans="2:8" ht="32.25" thickBot="1" x14ac:dyDescent="0.25">
      <c r="B572" s="38" t="s">
        <v>13</v>
      </c>
      <c r="C572" s="28" t="s">
        <v>138</v>
      </c>
      <c r="D572" s="7" t="s">
        <v>76</v>
      </c>
      <c r="E572" s="7" t="s">
        <v>118</v>
      </c>
      <c r="F572" s="3">
        <v>1920206590</v>
      </c>
      <c r="G572" s="3">
        <v>244</v>
      </c>
      <c r="H572" s="3">
        <v>149.19999999999999</v>
      </c>
    </row>
    <row r="573" spans="2:8" ht="48" thickBot="1" x14ac:dyDescent="0.25">
      <c r="B573" s="98" t="s">
        <v>67</v>
      </c>
      <c r="C573" s="26" t="s">
        <v>138</v>
      </c>
      <c r="D573" s="8" t="s">
        <v>76</v>
      </c>
      <c r="E573" s="8" t="s">
        <v>118</v>
      </c>
      <c r="F573" s="1">
        <v>1920207591</v>
      </c>
      <c r="G573" s="3"/>
      <c r="H573" s="1">
        <v>69</v>
      </c>
    </row>
    <row r="574" spans="2:8" ht="32.25" thickBot="1" x14ac:dyDescent="0.25">
      <c r="B574" s="38" t="s">
        <v>13</v>
      </c>
      <c r="C574" s="28" t="s">
        <v>138</v>
      </c>
      <c r="D574" s="7" t="s">
        <v>76</v>
      </c>
      <c r="E574" s="7" t="s">
        <v>118</v>
      </c>
      <c r="F574" s="3">
        <v>1920207591</v>
      </c>
      <c r="G574" s="3">
        <v>244</v>
      </c>
      <c r="H574" s="3">
        <v>69</v>
      </c>
    </row>
    <row r="575" spans="2:8" ht="138.75" thickBot="1" x14ac:dyDescent="0.25">
      <c r="B575" s="151" t="s">
        <v>444</v>
      </c>
      <c r="C575" s="235" t="s">
        <v>138</v>
      </c>
      <c r="D575" s="110" t="s">
        <v>76</v>
      </c>
      <c r="E575" s="110" t="s">
        <v>118</v>
      </c>
      <c r="F575" s="115" t="s">
        <v>442</v>
      </c>
      <c r="G575" s="115"/>
      <c r="H575" s="115">
        <v>3268</v>
      </c>
    </row>
    <row r="576" spans="2:8" ht="48" thickBot="1" x14ac:dyDescent="0.25">
      <c r="B576" s="238" t="s">
        <v>347</v>
      </c>
      <c r="C576" s="28" t="s">
        <v>138</v>
      </c>
      <c r="D576" s="7" t="s">
        <v>76</v>
      </c>
      <c r="E576" s="7" t="s">
        <v>118</v>
      </c>
      <c r="F576" s="3" t="s">
        <v>442</v>
      </c>
      <c r="G576" s="3">
        <v>243</v>
      </c>
      <c r="H576" s="3">
        <v>3268</v>
      </c>
    </row>
    <row r="577" spans="2:8" ht="32.25" thickBot="1" x14ac:dyDescent="0.25">
      <c r="B577" s="88" t="s">
        <v>139</v>
      </c>
      <c r="C577" s="86" t="s">
        <v>140</v>
      </c>
      <c r="D577" s="86" t="s">
        <v>76</v>
      </c>
      <c r="E577" s="86" t="s">
        <v>118</v>
      </c>
      <c r="F577" s="86"/>
      <c r="G577" s="86"/>
      <c r="H577" s="87">
        <f>SUM(H587+H583+H578+H589)</f>
        <v>7474</v>
      </c>
    </row>
    <row r="578" spans="2:8" ht="16.5" thickBot="1" x14ac:dyDescent="0.25">
      <c r="B578" s="31"/>
      <c r="C578" s="26" t="s">
        <v>140</v>
      </c>
      <c r="D578" s="15" t="s">
        <v>76</v>
      </c>
      <c r="E578" s="15" t="s">
        <v>118</v>
      </c>
      <c r="F578" s="32">
        <v>1920202590</v>
      </c>
      <c r="G578" s="27"/>
      <c r="H578" s="51">
        <f>SUM(H579:H582)</f>
        <v>375</v>
      </c>
    </row>
    <row r="579" spans="2:8" ht="48" thickBot="1" x14ac:dyDescent="0.25">
      <c r="B579" s="5" t="s">
        <v>56</v>
      </c>
      <c r="C579" s="28" t="s">
        <v>140</v>
      </c>
      <c r="D579" s="7" t="s">
        <v>76</v>
      </c>
      <c r="E579" s="7" t="s">
        <v>118</v>
      </c>
      <c r="F579" s="36">
        <v>1920202590</v>
      </c>
      <c r="G579" s="27" t="s">
        <v>81</v>
      </c>
      <c r="H579" s="51">
        <v>146</v>
      </c>
    </row>
    <row r="580" spans="2:8" ht="63.75" thickBot="1" x14ac:dyDescent="0.25">
      <c r="B580" s="38" t="s">
        <v>10</v>
      </c>
      <c r="C580" s="28" t="s">
        <v>140</v>
      </c>
      <c r="D580" s="7" t="s">
        <v>76</v>
      </c>
      <c r="E580" s="7" t="s">
        <v>118</v>
      </c>
      <c r="F580" s="36">
        <v>1920202590</v>
      </c>
      <c r="G580" s="27" t="s">
        <v>407</v>
      </c>
      <c r="H580" s="51">
        <v>44</v>
      </c>
    </row>
    <row r="581" spans="2:8" ht="32.25" thickBot="1" x14ac:dyDescent="0.25">
      <c r="B581" s="38" t="s">
        <v>13</v>
      </c>
      <c r="C581" s="28" t="s">
        <v>140</v>
      </c>
      <c r="D581" s="7" t="s">
        <v>76</v>
      </c>
      <c r="E581" s="7" t="s">
        <v>118</v>
      </c>
      <c r="F581" s="36">
        <v>1920202590</v>
      </c>
      <c r="G581" s="7" t="s">
        <v>122</v>
      </c>
      <c r="H581" s="3">
        <v>182</v>
      </c>
    </row>
    <row r="582" spans="2:8" ht="16.5" thickBot="1" x14ac:dyDescent="0.25">
      <c r="B582" s="96" t="s">
        <v>48</v>
      </c>
      <c r="C582" s="28" t="s">
        <v>140</v>
      </c>
      <c r="D582" s="7" t="s">
        <v>76</v>
      </c>
      <c r="E582" s="7" t="s">
        <v>118</v>
      </c>
      <c r="F582" s="36">
        <v>1920202590</v>
      </c>
      <c r="G582" s="7" t="s">
        <v>121</v>
      </c>
      <c r="H582" s="3">
        <v>3</v>
      </c>
    </row>
    <row r="583" spans="2:8" ht="126.75" thickBot="1" x14ac:dyDescent="0.25">
      <c r="B583" s="98" t="s">
        <v>64</v>
      </c>
      <c r="C583" s="26" t="s">
        <v>140</v>
      </c>
      <c r="D583" s="8" t="s">
        <v>76</v>
      </c>
      <c r="E583" s="8" t="s">
        <v>118</v>
      </c>
      <c r="F583" s="4">
        <v>1920206590</v>
      </c>
      <c r="G583" s="2"/>
      <c r="H583" s="1">
        <f>SUM(H584:H586)</f>
        <v>3729</v>
      </c>
    </row>
    <row r="584" spans="2:8" ht="48" thickBot="1" x14ac:dyDescent="0.25">
      <c r="B584" s="5" t="s">
        <v>56</v>
      </c>
      <c r="C584" s="28" t="s">
        <v>140</v>
      </c>
      <c r="D584" s="7" t="s">
        <v>76</v>
      </c>
      <c r="E584" s="7" t="s">
        <v>118</v>
      </c>
      <c r="F584" s="3">
        <v>1920206590</v>
      </c>
      <c r="G584" s="3">
        <v>111</v>
      </c>
      <c r="H584" s="3">
        <v>2827</v>
      </c>
    </row>
    <row r="585" spans="2:8" ht="63.75" thickBot="1" x14ac:dyDescent="0.25">
      <c r="B585" s="38" t="s">
        <v>10</v>
      </c>
      <c r="C585" s="28" t="s">
        <v>140</v>
      </c>
      <c r="D585" s="7" t="s">
        <v>76</v>
      </c>
      <c r="E585" s="7" t="s">
        <v>118</v>
      </c>
      <c r="F585" s="3">
        <v>1920206590</v>
      </c>
      <c r="G585" s="3">
        <v>119</v>
      </c>
      <c r="H585" s="3">
        <v>853</v>
      </c>
    </row>
    <row r="586" spans="2:8" ht="32.25" thickBot="1" x14ac:dyDescent="0.25">
      <c r="B586" s="38" t="s">
        <v>13</v>
      </c>
      <c r="C586" s="28" t="s">
        <v>140</v>
      </c>
      <c r="D586" s="7" t="s">
        <v>76</v>
      </c>
      <c r="E586" s="7" t="s">
        <v>118</v>
      </c>
      <c r="F586" s="3">
        <v>1920206590</v>
      </c>
      <c r="G586" s="3">
        <v>244</v>
      </c>
      <c r="H586" s="3">
        <v>49</v>
      </c>
    </row>
    <row r="587" spans="2:8" ht="48" thickBot="1" x14ac:dyDescent="0.25">
      <c r="B587" s="98" t="s">
        <v>67</v>
      </c>
      <c r="C587" s="26" t="s">
        <v>140</v>
      </c>
      <c r="D587" s="8" t="s">
        <v>76</v>
      </c>
      <c r="E587" s="8" t="s">
        <v>118</v>
      </c>
      <c r="F587" s="1">
        <v>1920207591</v>
      </c>
      <c r="G587" s="3"/>
      <c r="H587" s="1">
        <v>102</v>
      </c>
    </row>
    <row r="588" spans="2:8" ht="32.25" thickBot="1" x14ac:dyDescent="0.25">
      <c r="B588" s="38" t="s">
        <v>13</v>
      </c>
      <c r="C588" s="28" t="s">
        <v>140</v>
      </c>
      <c r="D588" s="19" t="s">
        <v>76</v>
      </c>
      <c r="E588" s="19" t="s">
        <v>118</v>
      </c>
      <c r="F588" s="20">
        <v>1920207591</v>
      </c>
      <c r="G588" s="20">
        <v>244</v>
      </c>
      <c r="H588" s="20">
        <v>102</v>
      </c>
    </row>
    <row r="589" spans="2:8" ht="138.75" thickBot="1" x14ac:dyDescent="0.25">
      <c r="B589" s="151" t="s">
        <v>444</v>
      </c>
      <c r="C589" s="235" t="s">
        <v>140</v>
      </c>
      <c r="D589" s="110" t="s">
        <v>76</v>
      </c>
      <c r="E589" s="110" t="s">
        <v>118</v>
      </c>
      <c r="F589" s="115" t="s">
        <v>442</v>
      </c>
      <c r="G589" s="115"/>
      <c r="H589" s="115">
        <v>3268</v>
      </c>
    </row>
    <row r="590" spans="2:8" ht="48" thickBot="1" x14ac:dyDescent="0.25">
      <c r="B590" s="238" t="s">
        <v>347</v>
      </c>
      <c r="C590" s="28" t="s">
        <v>140</v>
      </c>
      <c r="D590" s="7" t="s">
        <v>76</v>
      </c>
      <c r="E590" s="7" t="s">
        <v>118</v>
      </c>
      <c r="F590" s="3" t="s">
        <v>442</v>
      </c>
      <c r="G590" s="3">
        <v>243</v>
      </c>
      <c r="H590" s="3">
        <v>3268</v>
      </c>
    </row>
    <row r="591" spans="2:8" ht="16.5" thickBot="1" x14ac:dyDescent="0.25">
      <c r="B591" s="88" t="s">
        <v>141</v>
      </c>
      <c r="C591" s="86" t="s">
        <v>142</v>
      </c>
      <c r="D591" s="86" t="s">
        <v>76</v>
      </c>
      <c r="E591" s="86" t="s">
        <v>118</v>
      </c>
      <c r="F591" s="86"/>
      <c r="G591" s="86"/>
      <c r="H591" s="87">
        <f>SUM(H601+H597+H592)</f>
        <v>14382</v>
      </c>
    </row>
    <row r="592" spans="2:8" ht="16.5" thickBot="1" x14ac:dyDescent="0.25">
      <c r="B592" s="31"/>
      <c r="C592" s="26" t="s">
        <v>142</v>
      </c>
      <c r="D592" s="15" t="s">
        <v>76</v>
      </c>
      <c r="E592" s="15" t="s">
        <v>118</v>
      </c>
      <c r="F592" s="32">
        <v>1920202590</v>
      </c>
      <c r="G592" s="26"/>
      <c r="H592" s="51">
        <f>SUM(H593:H596)</f>
        <v>1281</v>
      </c>
    </row>
    <row r="593" spans="2:8" ht="48" thickBot="1" x14ac:dyDescent="0.25">
      <c r="B593" s="5" t="s">
        <v>56</v>
      </c>
      <c r="C593" s="28" t="s">
        <v>142</v>
      </c>
      <c r="D593" s="7" t="s">
        <v>76</v>
      </c>
      <c r="E593" s="7" t="s">
        <v>118</v>
      </c>
      <c r="F593" s="36">
        <v>1920202590</v>
      </c>
      <c r="G593" s="26" t="s">
        <v>81</v>
      </c>
      <c r="H593" s="51">
        <v>292</v>
      </c>
    </row>
    <row r="594" spans="2:8" ht="63.75" thickBot="1" x14ac:dyDescent="0.25">
      <c r="B594" s="38" t="s">
        <v>10</v>
      </c>
      <c r="C594" s="28" t="s">
        <v>142</v>
      </c>
      <c r="D594" s="7" t="s">
        <v>76</v>
      </c>
      <c r="E594" s="7" t="s">
        <v>118</v>
      </c>
      <c r="F594" s="36">
        <v>1920202590</v>
      </c>
      <c r="G594" s="28" t="s">
        <v>407</v>
      </c>
      <c r="H594" s="89">
        <v>88</v>
      </c>
    </row>
    <row r="595" spans="2:8" ht="32.25" thickBot="1" x14ac:dyDescent="0.25">
      <c r="B595" s="38" t="s">
        <v>13</v>
      </c>
      <c r="C595" s="28" t="s">
        <v>142</v>
      </c>
      <c r="D595" s="7" t="s">
        <v>76</v>
      </c>
      <c r="E595" s="7" t="s">
        <v>118</v>
      </c>
      <c r="F595" s="36">
        <v>1920202590</v>
      </c>
      <c r="G595" s="7" t="s">
        <v>122</v>
      </c>
      <c r="H595" s="3">
        <v>502</v>
      </c>
    </row>
    <row r="596" spans="2:8" ht="16.5" thickBot="1" x14ac:dyDescent="0.25">
      <c r="B596" s="96" t="s">
        <v>48</v>
      </c>
      <c r="C596" s="28" t="s">
        <v>142</v>
      </c>
      <c r="D596" s="7" t="s">
        <v>76</v>
      </c>
      <c r="E596" s="7" t="s">
        <v>118</v>
      </c>
      <c r="F596" s="36">
        <v>1920202590</v>
      </c>
      <c r="G596" s="7" t="s">
        <v>121</v>
      </c>
      <c r="H596" s="3">
        <v>399</v>
      </c>
    </row>
    <row r="597" spans="2:8" ht="126.75" thickBot="1" x14ac:dyDescent="0.25">
      <c r="B597" s="98" t="s">
        <v>64</v>
      </c>
      <c r="C597" s="26" t="s">
        <v>142</v>
      </c>
      <c r="D597" s="8" t="s">
        <v>76</v>
      </c>
      <c r="E597" s="8" t="s">
        <v>118</v>
      </c>
      <c r="F597" s="4">
        <v>1920206590</v>
      </c>
      <c r="G597" s="2"/>
      <c r="H597" s="1">
        <f>SUM(H598:H600)</f>
        <v>12921</v>
      </c>
    </row>
    <row r="598" spans="2:8" ht="48" thickBot="1" x14ac:dyDescent="0.25">
      <c r="B598" s="5" t="s">
        <v>56</v>
      </c>
      <c r="C598" s="28" t="s">
        <v>142</v>
      </c>
      <c r="D598" s="7" t="s">
        <v>76</v>
      </c>
      <c r="E598" s="7" t="s">
        <v>118</v>
      </c>
      <c r="F598" s="3">
        <v>1920206590</v>
      </c>
      <c r="G598" s="3">
        <v>111</v>
      </c>
      <c r="H598" s="3">
        <v>9746</v>
      </c>
    </row>
    <row r="599" spans="2:8" ht="63.75" thickBot="1" x14ac:dyDescent="0.25">
      <c r="B599" s="38" t="s">
        <v>10</v>
      </c>
      <c r="C599" s="28" t="s">
        <v>142</v>
      </c>
      <c r="D599" s="7" t="s">
        <v>76</v>
      </c>
      <c r="E599" s="7" t="s">
        <v>118</v>
      </c>
      <c r="F599" s="3">
        <v>1920206590</v>
      </c>
      <c r="G599" s="3">
        <v>119</v>
      </c>
      <c r="H599" s="3">
        <v>2943</v>
      </c>
    </row>
    <row r="600" spans="2:8" ht="32.25" thickBot="1" x14ac:dyDescent="0.25">
      <c r="B600" s="38" t="s">
        <v>13</v>
      </c>
      <c r="C600" s="28" t="s">
        <v>142</v>
      </c>
      <c r="D600" s="7" t="s">
        <v>76</v>
      </c>
      <c r="E600" s="7" t="s">
        <v>118</v>
      </c>
      <c r="F600" s="3">
        <v>1920206590</v>
      </c>
      <c r="G600" s="3">
        <v>244</v>
      </c>
      <c r="H600" s="3">
        <v>232</v>
      </c>
    </row>
    <row r="601" spans="2:8" ht="48" thickBot="1" x14ac:dyDescent="0.25">
      <c r="B601" s="98" t="s">
        <v>67</v>
      </c>
      <c r="C601" s="26" t="s">
        <v>142</v>
      </c>
      <c r="D601" s="8" t="s">
        <v>76</v>
      </c>
      <c r="E601" s="8" t="s">
        <v>118</v>
      </c>
      <c r="F601" s="1">
        <v>1920207591</v>
      </c>
      <c r="G601" s="3"/>
      <c r="H601" s="1">
        <v>180</v>
      </c>
    </row>
    <row r="602" spans="2:8" ht="32.25" thickBot="1" x14ac:dyDescent="0.25">
      <c r="B602" s="38" t="s">
        <v>13</v>
      </c>
      <c r="C602" s="28" t="s">
        <v>142</v>
      </c>
      <c r="D602" s="7" t="s">
        <v>76</v>
      </c>
      <c r="E602" s="7" t="s">
        <v>118</v>
      </c>
      <c r="F602" s="3">
        <v>1920207591</v>
      </c>
      <c r="G602" s="3">
        <v>244</v>
      </c>
      <c r="H602" s="3">
        <v>180</v>
      </c>
    </row>
    <row r="603" spans="2:8" ht="16.5" thickBot="1" x14ac:dyDescent="0.25">
      <c r="B603" s="88" t="s">
        <v>143</v>
      </c>
      <c r="C603" s="86" t="s">
        <v>144</v>
      </c>
      <c r="D603" s="86" t="s">
        <v>76</v>
      </c>
      <c r="E603" s="86" t="s">
        <v>118</v>
      </c>
      <c r="F603" s="86"/>
      <c r="G603" s="86"/>
      <c r="H603" s="87">
        <f>SUM(H613+H609+H604+H615)</f>
        <v>11120.6</v>
      </c>
    </row>
    <row r="604" spans="2:8" ht="16.5" thickBot="1" x14ac:dyDescent="0.25">
      <c r="B604" s="31"/>
      <c r="C604" s="26" t="s">
        <v>144</v>
      </c>
      <c r="D604" s="15" t="s">
        <v>76</v>
      </c>
      <c r="E604" s="15" t="s">
        <v>118</v>
      </c>
      <c r="F604" s="32">
        <v>1920202590</v>
      </c>
      <c r="G604" s="27"/>
      <c r="H604" s="51">
        <f>SUM(H605:H608)</f>
        <v>920</v>
      </c>
    </row>
    <row r="605" spans="2:8" ht="48" thickBot="1" x14ac:dyDescent="0.25">
      <c r="B605" s="5" t="s">
        <v>56</v>
      </c>
      <c r="C605" s="28" t="s">
        <v>144</v>
      </c>
      <c r="D605" s="7" t="s">
        <v>76</v>
      </c>
      <c r="E605" s="7" t="s">
        <v>118</v>
      </c>
      <c r="F605" s="36">
        <v>1920202590</v>
      </c>
      <c r="G605" s="28" t="s">
        <v>81</v>
      </c>
      <c r="H605" s="89">
        <v>146</v>
      </c>
    </row>
    <row r="606" spans="2:8" ht="63.75" thickBot="1" x14ac:dyDescent="0.25">
      <c r="B606" s="38" t="s">
        <v>10</v>
      </c>
      <c r="C606" s="28" t="s">
        <v>144</v>
      </c>
      <c r="D606" s="7" t="s">
        <v>76</v>
      </c>
      <c r="E606" s="7" t="s">
        <v>118</v>
      </c>
      <c r="F606" s="36">
        <v>1920202590</v>
      </c>
      <c r="G606" s="28" t="s">
        <v>407</v>
      </c>
      <c r="H606" s="89">
        <v>44</v>
      </c>
    </row>
    <row r="607" spans="2:8" ht="32.25" thickBot="1" x14ac:dyDescent="0.25">
      <c r="B607" s="38" t="s">
        <v>13</v>
      </c>
      <c r="C607" s="28" t="s">
        <v>144</v>
      </c>
      <c r="D607" s="7" t="s">
        <v>76</v>
      </c>
      <c r="E607" s="7" t="s">
        <v>118</v>
      </c>
      <c r="F607" s="36">
        <v>1920202590</v>
      </c>
      <c r="G607" s="7" t="s">
        <v>122</v>
      </c>
      <c r="H607" s="3">
        <v>645</v>
      </c>
    </row>
    <row r="608" spans="2:8" ht="16.5" thickBot="1" x14ac:dyDescent="0.25">
      <c r="B608" s="96" t="s">
        <v>48</v>
      </c>
      <c r="C608" s="28" t="s">
        <v>144</v>
      </c>
      <c r="D608" s="7" t="s">
        <v>76</v>
      </c>
      <c r="E608" s="7" t="s">
        <v>118</v>
      </c>
      <c r="F608" s="36">
        <v>1920202590</v>
      </c>
      <c r="G608" s="7" t="s">
        <v>121</v>
      </c>
      <c r="H608" s="3">
        <v>85</v>
      </c>
    </row>
    <row r="609" spans="2:8" ht="126.75" thickBot="1" x14ac:dyDescent="0.25">
      <c r="B609" s="98" t="s">
        <v>64</v>
      </c>
      <c r="C609" s="26" t="s">
        <v>144</v>
      </c>
      <c r="D609" s="8" t="s">
        <v>76</v>
      </c>
      <c r="E609" s="8" t="s">
        <v>118</v>
      </c>
      <c r="F609" s="4">
        <v>1920206590</v>
      </c>
      <c r="G609" s="2"/>
      <c r="H609" s="1">
        <f>SUM(H610:H612)</f>
        <v>10134.6</v>
      </c>
    </row>
    <row r="610" spans="2:8" ht="48" thickBot="1" x14ac:dyDescent="0.25">
      <c r="B610" s="5" t="s">
        <v>56</v>
      </c>
      <c r="C610" s="28" t="s">
        <v>144</v>
      </c>
      <c r="D610" s="7" t="s">
        <v>76</v>
      </c>
      <c r="E610" s="7" t="s">
        <v>118</v>
      </c>
      <c r="F610" s="3">
        <v>1920206590</v>
      </c>
      <c r="G610" s="3">
        <v>111</v>
      </c>
      <c r="H610" s="3">
        <v>7734</v>
      </c>
    </row>
    <row r="611" spans="2:8" ht="63.75" thickBot="1" x14ac:dyDescent="0.25">
      <c r="B611" s="38" t="s">
        <v>10</v>
      </c>
      <c r="C611" s="28" t="s">
        <v>144</v>
      </c>
      <c r="D611" s="7" t="s">
        <v>76</v>
      </c>
      <c r="E611" s="7" t="s">
        <v>118</v>
      </c>
      <c r="F611" s="3">
        <v>1920206590</v>
      </c>
      <c r="G611" s="3">
        <v>119</v>
      </c>
      <c r="H611" s="3">
        <v>2336</v>
      </c>
    </row>
    <row r="612" spans="2:8" ht="32.25" thickBot="1" x14ac:dyDescent="0.25">
      <c r="B612" s="38" t="s">
        <v>13</v>
      </c>
      <c r="C612" s="28" t="s">
        <v>144</v>
      </c>
      <c r="D612" s="7" t="s">
        <v>76</v>
      </c>
      <c r="E612" s="7" t="s">
        <v>118</v>
      </c>
      <c r="F612" s="3">
        <v>1920206590</v>
      </c>
      <c r="G612" s="3">
        <v>244</v>
      </c>
      <c r="H612" s="3">
        <v>64.599999999999994</v>
      </c>
    </row>
    <row r="613" spans="2:8" ht="48" thickBot="1" x14ac:dyDescent="0.25">
      <c r="B613" s="98" t="s">
        <v>67</v>
      </c>
      <c r="C613" s="26" t="s">
        <v>144</v>
      </c>
      <c r="D613" s="8" t="s">
        <v>76</v>
      </c>
      <c r="E613" s="8" t="s">
        <v>118</v>
      </c>
      <c r="F613" s="1">
        <v>1920207591</v>
      </c>
      <c r="G613" s="3"/>
      <c r="H613" s="1">
        <v>66</v>
      </c>
    </row>
    <row r="614" spans="2:8" ht="32.25" thickBot="1" x14ac:dyDescent="0.25">
      <c r="B614" s="38" t="s">
        <v>13</v>
      </c>
      <c r="C614" s="28" t="s">
        <v>144</v>
      </c>
      <c r="D614" s="7" t="s">
        <v>76</v>
      </c>
      <c r="E614" s="7" t="s">
        <v>118</v>
      </c>
      <c r="F614" s="3">
        <v>1920207591</v>
      </c>
      <c r="G614" s="3">
        <v>244</v>
      </c>
      <c r="H614" s="3">
        <v>66</v>
      </c>
    </row>
    <row r="615" spans="2:8" ht="18" thickBot="1" x14ac:dyDescent="0.25">
      <c r="B615" s="151" t="s">
        <v>379</v>
      </c>
      <c r="C615" s="28" t="s">
        <v>144</v>
      </c>
      <c r="D615" s="7" t="s">
        <v>76</v>
      </c>
      <c r="E615" s="7" t="s">
        <v>118</v>
      </c>
      <c r="F615" s="3" t="s">
        <v>442</v>
      </c>
      <c r="G615" s="3"/>
      <c r="H615" s="3">
        <v>0</v>
      </c>
    </row>
    <row r="616" spans="2:8" ht="48" thickBot="1" x14ac:dyDescent="0.25">
      <c r="B616" s="96" t="s">
        <v>347</v>
      </c>
      <c r="C616" s="28" t="s">
        <v>144</v>
      </c>
      <c r="D616" s="7" t="s">
        <v>76</v>
      </c>
      <c r="E616" s="7" t="s">
        <v>118</v>
      </c>
      <c r="F616" s="3" t="s">
        <v>442</v>
      </c>
      <c r="G616" s="3">
        <v>243</v>
      </c>
      <c r="H616" s="3">
        <v>0</v>
      </c>
    </row>
    <row r="617" spans="2:8" ht="16.5" thickBot="1" x14ac:dyDescent="0.25">
      <c r="B617" s="88" t="s">
        <v>145</v>
      </c>
      <c r="C617" s="86" t="s">
        <v>146</v>
      </c>
      <c r="D617" s="86" t="s">
        <v>76</v>
      </c>
      <c r="E617" s="86" t="s">
        <v>118</v>
      </c>
      <c r="F617" s="86"/>
      <c r="G617" s="86"/>
      <c r="H617" s="87">
        <f>SUM(H627+H623+H618)</f>
        <v>20453.5</v>
      </c>
    </row>
    <row r="618" spans="2:8" ht="16.5" thickBot="1" x14ac:dyDescent="0.25">
      <c r="B618" s="31"/>
      <c r="C618" s="26" t="s">
        <v>146</v>
      </c>
      <c r="D618" s="15" t="s">
        <v>76</v>
      </c>
      <c r="E618" s="15" t="s">
        <v>118</v>
      </c>
      <c r="F618" s="32">
        <v>1920202590</v>
      </c>
      <c r="G618" s="27"/>
      <c r="H618" s="33">
        <f>SUM(H619:H622)</f>
        <v>2673</v>
      </c>
    </row>
    <row r="619" spans="2:8" ht="48" thickBot="1" x14ac:dyDescent="0.25">
      <c r="B619" s="5" t="s">
        <v>56</v>
      </c>
      <c r="C619" s="28" t="s">
        <v>146</v>
      </c>
      <c r="D619" s="7" t="s">
        <v>76</v>
      </c>
      <c r="E619" s="7" t="s">
        <v>118</v>
      </c>
      <c r="F619" s="36">
        <v>1920202590</v>
      </c>
      <c r="G619" s="27" t="s">
        <v>81</v>
      </c>
      <c r="H619" s="33">
        <v>292</v>
      </c>
    </row>
    <row r="620" spans="2:8" ht="63.75" thickBot="1" x14ac:dyDescent="0.25">
      <c r="B620" s="38" t="s">
        <v>10</v>
      </c>
      <c r="C620" s="28" t="s">
        <v>146</v>
      </c>
      <c r="D620" s="7" t="s">
        <v>76</v>
      </c>
      <c r="E620" s="7" t="s">
        <v>118</v>
      </c>
      <c r="F620" s="36">
        <v>1920202590</v>
      </c>
      <c r="G620" s="27" t="s">
        <v>407</v>
      </c>
      <c r="H620" s="33">
        <v>88</v>
      </c>
    </row>
    <row r="621" spans="2:8" ht="32.25" thickBot="1" x14ac:dyDescent="0.25">
      <c r="B621" s="38" t="s">
        <v>13</v>
      </c>
      <c r="C621" s="28" t="s">
        <v>146</v>
      </c>
      <c r="D621" s="7" t="s">
        <v>76</v>
      </c>
      <c r="E621" s="7" t="s">
        <v>118</v>
      </c>
      <c r="F621" s="36">
        <v>1920202590</v>
      </c>
      <c r="G621" s="7" t="s">
        <v>122</v>
      </c>
      <c r="H621" s="3">
        <v>1187</v>
      </c>
    </row>
    <row r="622" spans="2:8" ht="16.5" thickBot="1" x14ac:dyDescent="0.25">
      <c r="B622" s="96" t="s">
        <v>48</v>
      </c>
      <c r="C622" s="28" t="s">
        <v>146</v>
      </c>
      <c r="D622" s="7" t="s">
        <v>76</v>
      </c>
      <c r="E622" s="7" t="s">
        <v>118</v>
      </c>
      <c r="F622" s="36">
        <v>1920202590</v>
      </c>
      <c r="G622" s="7" t="s">
        <v>121</v>
      </c>
      <c r="H622" s="3">
        <v>1106</v>
      </c>
    </row>
    <row r="623" spans="2:8" ht="126.75" thickBot="1" x14ac:dyDescent="0.25">
      <c r="B623" s="98" t="s">
        <v>64</v>
      </c>
      <c r="C623" s="26" t="s">
        <v>146</v>
      </c>
      <c r="D623" s="8" t="s">
        <v>76</v>
      </c>
      <c r="E623" s="8" t="s">
        <v>118</v>
      </c>
      <c r="F623" s="4">
        <v>1920206590</v>
      </c>
      <c r="G623" s="2"/>
      <c r="H623" s="1">
        <f>SUM(H624:H626)</f>
        <v>17474.5</v>
      </c>
    </row>
    <row r="624" spans="2:8" ht="48" thickBot="1" x14ac:dyDescent="0.25">
      <c r="B624" s="5" t="s">
        <v>56</v>
      </c>
      <c r="C624" s="28" t="s">
        <v>146</v>
      </c>
      <c r="D624" s="7" t="s">
        <v>76</v>
      </c>
      <c r="E624" s="7" t="s">
        <v>118</v>
      </c>
      <c r="F624" s="3">
        <v>1920206590</v>
      </c>
      <c r="G624" s="3">
        <v>111</v>
      </c>
      <c r="H624" s="3">
        <v>13139</v>
      </c>
    </row>
    <row r="625" spans="2:8" ht="63.75" thickBot="1" x14ac:dyDescent="0.25">
      <c r="B625" s="38" t="s">
        <v>10</v>
      </c>
      <c r="C625" s="28" t="s">
        <v>146</v>
      </c>
      <c r="D625" s="7" t="s">
        <v>76</v>
      </c>
      <c r="E625" s="7" t="s">
        <v>118</v>
      </c>
      <c r="F625" s="3">
        <v>1920206590</v>
      </c>
      <c r="G625" s="3">
        <v>119</v>
      </c>
      <c r="H625" s="3">
        <v>3968</v>
      </c>
    </row>
    <row r="626" spans="2:8" ht="32.25" thickBot="1" x14ac:dyDescent="0.25">
      <c r="B626" s="38" t="s">
        <v>13</v>
      </c>
      <c r="C626" s="28" t="s">
        <v>146</v>
      </c>
      <c r="D626" s="7" t="s">
        <v>76</v>
      </c>
      <c r="E626" s="7" t="s">
        <v>118</v>
      </c>
      <c r="F626" s="3">
        <v>1920206590</v>
      </c>
      <c r="G626" s="3">
        <v>244</v>
      </c>
      <c r="H626" s="3">
        <v>367.5</v>
      </c>
    </row>
    <row r="627" spans="2:8" ht="48" thickBot="1" x14ac:dyDescent="0.25">
      <c r="B627" s="98" t="s">
        <v>67</v>
      </c>
      <c r="C627" s="26" t="s">
        <v>146</v>
      </c>
      <c r="D627" s="8" t="s">
        <v>76</v>
      </c>
      <c r="E627" s="8" t="s">
        <v>118</v>
      </c>
      <c r="F627" s="1">
        <v>1920207591</v>
      </c>
      <c r="G627" s="3"/>
      <c r="H627" s="1">
        <v>306</v>
      </c>
    </row>
    <row r="628" spans="2:8" ht="32.25" thickBot="1" x14ac:dyDescent="0.25">
      <c r="B628" s="38" t="s">
        <v>13</v>
      </c>
      <c r="C628" s="28" t="s">
        <v>146</v>
      </c>
      <c r="D628" s="7" t="s">
        <v>76</v>
      </c>
      <c r="E628" s="7" t="s">
        <v>118</v>
      </c>
      <c r="F628" s="3">
        <v>1920207591</v>
      </c>
      <c r="G628" s="3">
        <v>244</v>
      </c>
      <c r="H628" s="3">
        <v>306</v>
      </c>
    </row>
    <row r="629" spans="2:8" ht="16.5" thickBot="1" x14ac:dyDescent="0.25">
      <c r="B629" s="88" t="s">
        <v>147</v>
      </c>
      <c r="C629" s="86" t="s">
        <v>148</v>
      </c>
      <c r="D629" s="86" t="s">
        <v>76</v>
      </c>
      <c r="E629" s="86" t="s">
        <v>118</v>
      </c>
      <c r="F629" s="86"/>
      <c r="G629" s="86"/>
      <c r="H629" s="87">
        <f>SUM(H639+H635+H630)</f>
        <v>11365</v>
      </c>
    </row>
    <row r="630" spans="2:8" ht="16.5" thickBot="1" x14ac:dyDescent="0.25">
      <c r="B630" s="31"/>
      <c r="C630" s="26" t="s">
        <v>148</v>
      </c>
      <c r="D630" s="15" t="s">
        <v>76</v>
      </c>
      <c r="E630" s="15" t="s">
        <v>118</v>
      </c>
      <c r="F630" s="32">
        <v>1920202590</v>
      </c>
      <c r="G630" s="27"/>
      <c r="H630" s="51">
        <f>SUM(H631:H634)</f>
        <v>649</v>
      </c>
    </row>
    <row r="631" spans="2:8" ht="48" thickBot="1" x14ac:dyDescent="0.25">
      <c r="B631" s="5" t="s">
        <v>56</v>
      </c>
      <c r="C631" s="28" t="s">
        <v>148</v>
      </c>
      <c r="D631" s="7" t="s">
        <v>76</v>
      </c>
      <c r="E631" s="7" t="s">
        <v>118</v>
      </c>
      <c r="F631" s="36">
        <v>1920202590</v>
      </c>
      <c r="G631" s="27" t="s">
        <v>81</v>
      </c>
      <c r="H631" s="51">
        <v>146</v>
      </c>
    </row>
    <row r="632" spans="2:8" ht="63.75" thickBot="1" x14ac:dyDescent="0.25">
      <c r="B632" s="38" t="s">
        <v>10</v>
      </c>
      <c r="C632" s="28" t="s">
        <v>148</v>
      </c>
      <c r="D632" s="7" t="s">
        <v>76</v>
      </c>
      <c r="E632" s="7" t="s">
        <v>118</v>
      </c>
      <c r="F632" s="36">
        <v>1920202590</v>
      </c>
      <c r="G632" s="28" t="s">
        <v>407</v>
      </c>
      <c r="H632" s="51">
        <v>44</v>
      </c>
    </row>
    <row r="633" spans="2:8" ht="32.25" thickBot="1" x14ac:dyDescent="0.25">
      <c r="B633" s="38" t="s">
        <v>13</v>
      </c>
      <c r="C633" s="28" t="s">
        <v>148</v>
      </c>
      <c r="D633" s="7" t="s">
        <v>76</v>
      </c>
      <c r="E633" s="7" t="s">
        <v>118</v>
      </c>
      <c r="F633" s="36">
        <v>1920202590</v>
      </c>
      <c r="G633" s="7" t="s">
        <v>122</v>
      </c>
      <c r="H633" s="3">
        <v>439</v>
      </c>
    </row>
    <row r="634" spans="2:8" ht="16.5" thickBot="1" x14ac:dyDescent="0.25">
      <c r="B634" s="96" t="s">
        <v>48</v>
      </c>
      <c r="C634" s="28" t="s">
        <v>148</v>
      </c>
      <c r="D634" s="7" t="s">
        <v>76</v>
      </c>
      <c r="E634" s="7" t="s">
        <v>118</v>
      </c>
      <c r="F634" s="36">
        <v>1920202590</v>
      </c>
      <c r="G634" s="7" t="s">
        <v>121</v>
      </c>
      <c r="H634" s="3">
        <v>20</v>
      </c>
    </row>
    <row r="635" spans="2:8" ht="126.75" thickBot="1" x14ac:dyDescent="0.25">
      <c r="B635" s="98" t="s">
        <v>64</v>
      </c>
      <c r="C635" s="26" t="s">
        <v>148</v>
      </c>
      <c r="D635" s="8" t="s">
        <v>76</v>
      </c>
      <c r="E635" s="8" t="s">
        <v>118</v>
      </c>
      <c r="F635" s="4">
        <v>1920206590</v>
      </c>
      <c r="G635" s="2"/>
      <c r="H635" s="1">
        <f>SUM(H636:H638)</f>
        <v>10599</v>
      </c>
    </row>
    <row r="636" spans="2:8" ht="48" thickBot="1" x14ac:dyDescent="0.25">
      <c r="B636" s="5" t="s">
        <v>56</v>
      </c>
      <c r="C636" s="28" t="s">
        <v>148</v>
      </c>
      <c r="D636" s="7" t="s">
        <v>76</v>
      </c>
      <c r="E636" s="7" t="s">
        <v>118</v>
      </c>
      <c r="F636" s="3">
        <v>1920206590</v>
      </c>
      <c r="G636" s="3">
        <v>111</v>
      </c>
      <c r="H636" s="3">
        <v>8052</v>
      </c>
    </row>
    <row r="637" spans="2:8" ht="63.75" thickBot="1" x14ac:dyDescent="0.25">
      <c r="B637" s="38" t="s">
        <v>10</v>
      </c>
      <c r="C637" s="28" t="s">
        <v>148</v>
      </c>
      <c r="D637" s="7" t="s">
        <v>76</v>
      </c>
      <c r="E637" s="7" t="s">
        <v>118</v>
      </c>
      <c r="F637" s="3">
        <v>1920206590</v>
      </c>
      <c r="G637" s="3">
        <v>119</v>
      </c>
      <c r="H637" s="3">
        <v>2432</v>
      </c>
    </row>
    <row r="638" spans="2:8" ht="32.25" thickBot="1" x14ac:dyDescent="0.25">
      <c r="B638" s="38" t="s">
        <v>13</v>
      </c>
      <c r="C638" s="28" t="s">
        <v>148</v>
      </c>
      <c r="D638" s="7" t="s">
        <v>76</v>
      </c>
      <c r="E638" s="7" t="s">
        <v>118</v>
      </c>
      <c r="F638" s="3">
        <v>1920206590</v>
      </c>
      <c r="G638" s="3">
        <v>244</v>
      </c>
      <c r="H638" s="3">
        <v>115</v>
      </c>
    </row>
    <row r="639" spans="2:8" ht="48" thickBot="1" x14ac:dyDescent="0.25">
      <c r="B639" s="98" t="s">
        <v>67</v>
      </c>
      <c r="C639" s="26" t="s">
        <v>148</v>
      </c>
      <c r="D639" s="8" t="s">
        <v>76</v>
      </c>
      <c r="E639" s="8" t="s">
        <v>118</v>
      </c>
      <c r="F639" s="1">
        <v>1920207591</v>
      </c>
      <c r="G639" s="3"/>
      <c r="H639" s="1">
        <v>117</v>
      </c>
    </row>
    <row r="640" spans="2:8" ht="32.25" thickBot="1" x14ac:dyDescent="0.25">
      <c r="B640" s="38" t="s">
        <v>13</v>
      </c>
      <c r="C640" s="28" t="s">
        <v>148</v>
      </c>
      <c r="D640" s="7" t="s">
        <v>76</v>
      </c>
      <c r="E640" s="7" t="s">
        <v>118</v>
      </c>
      <c r="F640" s="3">
        <v>1920207591</v>
      </c>
      <c r="G640" s="3">
        <v>244</v>
      </c>
      <c r="H640" s="3">
        <v>117</v>
      </c>
    </row>
    <row r="641" spans="2:8" ht="48" thickBot="1" x14ac:dyDescent="0.25">
      <c r="B641" s="88" t="s">
        <v>149</v>
      </c>
      <c r="C641" s="86" t="s">
        <v>150</v>
      </c>
      <c r="D641" s="86" t="s">
        <v>76</v>
      </c>
      <c r="E641" s="86" t="s">
        <v>118</v>
      </c>
      <c r="F641" s="86"/>
      <c r="G641" s="86"/>
      <c r="H641" s="87">
        <f>SUM(H651+H647+H642)</f>
        <v>10729.9</v>
      </c>
    </row>
    <row r="642" spans="2:8" ht="16.5" thickBot="1" x14ac:dyDescent="0.25">
      <c r="B642" s="5"/>
      <c r="C642" s="26" t="s">
        <v>150</v>
      </c>
      <c r="D642" s="15" t="s">
        <v>76</v>
      </c>
      <c r="E642" s="15" t="s">
        <v>118</v>
      </c>
      <c r="F642" s="32">
        <v>1920202590</v>
      </c>
      <c r="G642" s="27"/>
      <c r="H642" s="51">
        <f>SUM(H643:H646)</f>
        <v>600</v>
      </c>
    </row>
    <row r="643" spans="2:8" ht="48" thickBot="1" x14ac:dyDescent="0.25">
      <c r="B643" s="5" t="s">
        <v>56</v>
      </c>
      <c r="C643" s="28" t="s">
        <v>150</v>
      </c>
      <c r="D643" s="7" t="s">
        <v>76</v>
      </c>
      <c r="E643" s="7" t="s">
        <v>118</v>
      </c>
      <c r="F643" s="36">
        <v>1920202590</v>
      </c>
      <c r="G643" s="28" t="s">
        <v>81</v>
      </c>
      <c r="H643" s="89">
        <v>146</v>
      </c>
    </row>
    <row r="644" spans="2:8" ht="63.75" thickBot="1" x14ac:dyDescent="0.25">
      <c r="B644" s="38" t="s">
        <v>10</v>
      </c>
      <c r="C644" s="28" t="s">
        <v>150</v>
      </c>
      <c r="D644" s="7" t="s">
        <v>76</v>
      </c>
      <c r="E644" s="7" t="s">
        <v>118</v>
      </c>
      <c r="F644" s="36">
        <v>1920202590</v>
      </c>
      <c r="G644" s="28" t="s">
        <v>407</v>
      </c>
      <c r="H644" s="89">
        <v>44</v>
      </c>
    </row>
    <row r="645" spans="2:8" ht="32.25" thickBot="1" x14ac:dyDescent="0.25">
      <c r="B645" s="38" t="s">
        <v>13</v>
      </c>
      <c r="C645" s="28" t="s">
        <v>150</v>
      </c>
      <c r="D645" s="7" t="s">
        <v>76</v>
      </c>
      <c r="E645" s="7" t="s">
        <v>118</v>
      </c>
      <c r="F645" s="36">
        <v>1920202590</v>
      </c>
      <c r="G645" s="7" t="s">
        <v>122</v>
      </c>
      <c r="H645" s="3">
        <v>368</v>
      </c>
    </row>
    <row r="646" spans="2:8" ht="16.5" thickBot="1" x14ac:dyDescent="0.25">
      <c r="B646" s="96" t="s">
        <v>48</v>
      </c>
      <c r="C646" s="28" t="s">
        <v>150</v>
      </c>
      <c r="D646" s="7" t="s">
        <v>76</v>
      </c>
      <c r="E646" s="7" t="s">
        <v>118</v>
      </c>
      <c r="F646" s="36">
        <v>1920202590</v>
      </c>
      <c r="G646" s="7" t="s">
        <v>121</v>
      </c>
      <c r="H646" s="3">
        <v>42</v>
      </c>
    </row>
    <row r="647" spans="2:8" ht="126.75" thickBot="1" x14ac:dyDescent="0.25">
      <c r="B647" s="98" t="s">
        <v>64</v>
      </c>
      <c r="C647" s="26" t="s">
        <v>150</v>
      </c>
      <c r="D647" s="8" t="s">
        <v>76</v>
      </c>
      <c r="E647" s="8" t="s">
        <v>118</v>
      </c>
      <c r="F647" s="4">
        <v>1920206590</v>
      </c>
      <c r="G647" s="2"/>
      <c r="H647" s="1">
        <f>SUM(H648:H650)</f>
        <v>10042.9</v>
      </c>
    </row>
    <row r="648" spans="2:8" ht="48" thickBot="1" x14ac:dyDescent="0.25">
      <c r="B648" s="5" t="s">
        <v>56</v>
      </c>
      <c r="C648" s="28" t="s">
        <v>150</v>
      </c>
      <c r="D648" s="7" t="s">
        <v>76</v>
      </c>
      <c r="E648" s="7" t="s">
        <v>118</v>
      </c>
      <c r="F648" s="3">
        <v>1920206590</v>
      </c>
      <c r="G648" s="3">
        <v>111</v>
      </c>
      <c r="H648" s="3">
        <v>7647</v>
      </c>
    </row>
    <row r="649" spans="2:8" ht="63.75" thickBot="1" x14ac:dyDescent="0.25">
      <c r="B649" s="38" t="s">
        <v>10</v>
      </c>
      <c r="C649" s="28" t="s">
        <v>150</v>
      </c>
      <c r="D649" s="7" t="s">
        <v>76</v>
      </c>
      <c r="E649" s="7" t="s">
        <v>118</v>
      </c>
      <c r="F649" s="3">
        <v>1920206590</v>
      </c>
      <c r="G649" s="3">
        <v>119</v>
      </c>
      <c r="H649" s="3">
        <v>2309</v>
      </c>
    </row>
    <row r="650" spans="2:8" ht="32.25" thickBot="1" x14ac:dyDescent="0.25">
      <c r="B650" s="38" t="s">
        <v>13</v>
      </c>
      <c r="C650" s="28" t="s">
        <v>150</v>
      </c>
      <c r="D650" s="7" t="s">
        <v>76</v>
      </c>
      <c r="E650" s="7" t="s">
        <v>118</v>
      </c>
      <c r="F650" s="3">
        <v>1920206590</v>
      </c>
      <c r="G650" s="3">
        <v>244</v>
      </c>
      <c r="H650" s="3">
        <v>86.9</v>
      </c>
    </row>
    <row r="651" spans="2:8" ht="48" thickBot="1" x14ac:dyDescent="0.25">
      <c r="B651" s="98" t="s">
        <v>67</v>
      </c>
      <c r="C651" s="26" t="s">
        <v>150</v>
      </c>
      <c r="D651" s="8" t="s">
        <v>76</v>
      </c>
      <c r="E651" s="8" t="s">
        <v>118</v>
      </c>
      <c r="F651" s="1">
        <v>1920207591</v>
      </c>
      <c r="G651" s="3"/>
      <c r="H651" s="1">
        <v>87</v>
      </c>
    </row>
    <row r="652" spans="2:8" ht="32.25" thickBot="1" x14ac:dyDescent="0.25">
      <c r="B652" s="38" t="s">
        <v>13</v>
      </c>
      <c r="C652" s="28" t="s">
        <v>150</v>
      </c>
      <c r="D652" s="7" t="s">
        <v>76</v>
      </c>
      <c r="E652" s="7" t="s">
        <v>118</v>
      </c>
      <c r="F652" s="3">
        <v>1920207591</v>
      </c>
      <c r="G652" s="3">
        <v>244</v>
      </c>
      <c r="H652" s="3">
        <v>87</v>
      </c>
    </row>
    <row r="653" spans="2:8" ht="16.5" thickBot="1" x14ac:dyDescent="0.25">
      <c r="B653" s="88" t="s">
        <v>151</v>
      </c>
      <c r="C653" s="86" t="s">
        <v>152</v>
      </c>
      <c r="D653" s="86" t="s">
        <v>76</v>
      </c>
      <c r="E653" s="86" t="s">
        <v>118</v>
      </c>
      <c r="F653" s="86"/>
      <c r="G653" s="86"/>
      <c r="H653" s="87">
        <f>SUM(H663+H659+H654+H665)</f>
        <v>16457</v>
      </c>
    </row>
    <row r="654" spans="2:8" ht="16.5" thickBot="1" x14ac:dyDescent="0.25">
      <c r="B654" s="31"/>
      <c r="C654" s="26" t="s">
        <v>152</v>
      </c>
      <c r="D654" s="15" t="s">
        <v>76</v>
      </c>
      <c r="E654" s="15" t="s">
        <v>118</v>
      </c>
      <c r="F654" s="32">
        <v>1920202590</v>
      </c>
      <c r="G654" s="27"/>
      <c r="H654" s="51">
        <f>SUM(H655:H658)</f>
        <v>878</v>
      </c>
    </row>
    <row r="655" spans="2:8" ht="48" thickBot="1" x14ac:dyDescent="0.25">
      <c r="B655" s="5" t="s">
        <v>56</v>
      </c>
      <c r="C655" s="28" t="s">
        <v>152</v>
      </c>
      <c r="D655" s="7" t="s">
        <v>76</v>
      </c>
      <c r="E655" s="7" t="s">
        <v>118</v>
      </c>
      <c r="F655" s="36">
        <v>1920202590</v>
      </c>
      <c r="G655" s="27" t="s">
        <v>81</v>
      </c>
      <c r="H655" s="51">
        <v>292</v>
      </c>
    </row>
    <row r="656" spans="2:8" ht="63.75" thickBot="1" x14ac:dyDescent="0.25">
      <c r="B656" s="38" t="s">
        <v>10</v>
      </c>
      <c r="C656" s="28" t="s">
        <v>152</v>
      </c>
      <c r="D656" s="7" t="s">
        <v>76</v>
      </c>
      <c r="E656" s="7" t="s">
        <v>118</v>
      </c>
      <c r="F656" s="36">
        <v>1920202590</v>
      </c>
      <c r="G656" s="7" t="s">
        <v>407</v>
      </c>
      <c r="H656" s="51">
        <v>88</v>
      </c>
    </row>
    <row r="657" spans="2:8" ht="32.25" thickBot="1" x14ac:dyDescent="0.25">
      <c r="B657" s="38" t="s">
        <v>13</v>
      </c>
      <c r="C657" s="28" t="s">
        <v>152</v>
      </c>
      <c r="D657" s="7" t="s">
        <v>76</v>
      </c>
      <c r="E657" s="7" t="s">
        <v>118</v>
      </c>
      <c r="F657" s="36">
        <v>1920202590</v>
      </c>
      <c r="G657" s="7" t="s">
        <v>122</v>
      </c>
      <c r="H657" s="3">
        <v>389</v>
      </c>
    </row>
    <row r="658" spans="2:8" ht="16.5" thickBot="1" x14ac:dyDescent="0.25">
      <c r="B658" s="96" t="s">
        <v>48</v>
      </c>
      <c r="C658" s="28" t="s">
        <v>152</v>
      </c>
      <c r="D658" s="7" t="s">
        <v>76</v>
      </c>
      <c r="E658" s="7" t="s">
        <v>118</v>
      </c>
      <c r="F658" s="36">
        <v>1920202590</v>
      </c>
      <c r="G658" s="7" t="s">
        <v>121</v>
      </c>
      <c r="H658" s="3">
        <v>109</v>
      </c>
    </row>
    <row r="659" spans="2:8" ht="126.75" thickBot="1" x14ac:dyDescent="0.25">
      <c r="B659" s="98" t="s">
        <v>64</v>
      </c>
      <c r="C659" s="26" t="s">
        <v>152</v>
      </c>
      <c r="D659" s="8" t="s">
        <v>76</v>
      </c>
      <c r="E659" s="8" t="s">
        <v>118</v>
      </c>
      <c r="F659" s="4">
        <v>1920206590</v>
      </c>
      <c r="G659" s="2"/>
      <c r="H659" s="1">
        <f>SUM(H660:H662)</f>
        <v>15051</v>
      </c>
    </row>
    <row r="660" spans="2:8" ht="48" thickBot="1" x14ac:dyDescent="0.25">
      <c r="B660" s="5" t="s">
        <v>56</v>
      </c>
      <c r="C660" s="28" t="s">
        <v>152</v>
      </c>
      <c r="D660" s="7" t="s">
        <v>76</v>
      </c>
      <c r="E660" s="7" t="s">
        <v>118</v>
      </c>
      <c r="F660" s="3">
        <v>1920206590</v>
      </c>
      <c r="G660" s="3">
        <v>111</v>
      </c>
      <c r="H660" s="3">
        <v>11349</v>
      </c>
    </row>
    <row r="661" spans="2:8" ht="63.75" thickBot="1" x14ac:dyDescent="0.25">
      <c r="B661" s="38" t="s">
        <v>10</v>
      </c>
      <c r="C661" s="28" t="s">
        <v>152</v>
      </c>
      <c r="D661" s="7" t="s">
        <v>76</v>
      </c>
      <c r="E661" s="7" t="s">
        <v>118</v>
      </c>
      <c r="F661" s="3">
        <v>1920206590</v>
      </c>
      <c r="G661" s="3">
        <v>119</v>
      </c>
      <c r="H661" s="3">
        <v>3428</v>
      </c>
    </row>
    <row r="662" spans="2:8" ht="32.25" thickBot="1" x14ac:dyDescent="0.25">
      <c r="B662" s="38" t="s">
        <v>13</v>
      </c>
      <c r="C662" s="28" t="s">
        <v>152</v>
      </c>
      <c r="D662" s="7" t="s">
        <v>76</v>
      </c>
      <c r="E662" s="7" t="s">
        <v>118</v>
      </c>
      <c r="F662" s="3">
        <v>1920206590</v>
      </c>
      <c r="G662" s="3">
        <v>244</v>
      </c>
      <c r="H662" s="3">
        <v>274</v>
      </c>
    </row>
    <row r="663" spans="2:8" ht="48" thickBot="1" x14ac:dyDescent="0.25">
      <c r="B663" s="98" t="s">
        <v>67</v>
      </c>
      <c r="C663" s="26" t="s">
        <v>152</v>
      </c>
      <c r="D663" s="8" t="s">
        <v>76</v>
      </c>
      <c r="E663" s="8" t="s">
        <v>118</v>
      </c>
      <c r="F663" s="1">
        <v>1920207591</v>
      </c>
      <c r="G663" s="3"/>
      <c r="H663" s="1">
        <v>228</v>
      </c>
    </row>
    <row r="664" spans="2:8" ht="32.25" thickBot="1" x14ac:dyDescent="0.25">
      <c r="B664" s="38" t="s">
        <v>13</v>
      </c>
      <c r="C664" s="28" t="s">
        <v>152</v>
      </c>
      <c r="D664" s="7" t="s">
        <v>76</v>
      </c>
      <c r="E664" s="7" t="s">
        <v>118</v>
      </c>
      <c r="F664" s="3">
        <v>1920207591</v>
      </c>
      <c r="G664" s="3">
        <v>244</v>
      </c>
      <c r="H664" s="3">
        <v>228</v>
      </c>
    </row>
    <row r="665" spans="2:8" ht="18" thickBot="1" x14ac:dyDescent="0.25">
      <c r="B665" s="151" t="s">
        <v>379</v>
      </c>
      <c r="C665" s="28" t="s">
        <v>152</v>
      </c>
      <c r="D665" s="7" t="s">
        <v>76</v>
      </c>
      <c r="E665" s="7" t="s">
        <v>118</v>
      </c>
      <c r="F665" s="3" t="s">
        <v>442</v>
      </c>
      <c r="G665" s="3"/>
      <c r="H665" s="3">
        <v>300</v>
      </c>
    </row>
    <row r="666" spans="2:8" ht="48" thickBot="1" x14ac:dyDescent="0.25">
      <c r="B666" s="201" t="s">
        <v>347</v>
      </c>
      <c r="C666" s="28" t="s">
        <v>152</v>
      </c>
      <c r="D666" s="7" t="s">
        <v>76</v>
      </c>
      <c r="E666" s="7" t="s">
        <v>118</v>
      </c>
      <c r="F666" s="3" t="s">
        <v>442</v>
      </c>
      <c r="G666" s="3">
        <v>243</v>
      </c>
      <c r="H666" s="3">
        <v>300</v>
      </c>
    </row>
    <row r="667" spans="2:8" ht="16.5" thickBot="1" x14ac:dyDescent="0.25">
      <c r="B667" s="88" t="s">
        <v>153</v>
      </c>
      <c r="C667" s="86" t="s">
        <v>154</v>
      </c>
      <c r="D667" s="86" t="s">
        <v>76</v>
      </c>
      <c r="E667" s="86" t="s">
        <v>118</v>
      </c>
      <c r="F667" s="86"/>
      <c r="G667" s="86"/>
      <c r="H667" s="87">
        <f>SUM(H677+H673+H668+H679)</f>
        <v>12726.6</v>
      </c>
    </row>
    <row r="668" spans="2:8" ht="16.5" thickBot="1" x14ac:dyDescent="0.25">
      <c r="B668" s="31"/>
      <c r="C668" s="26" t="s">
        <v>154</v>
      </c>
      <c r="D668" s="15" t="s">
        <v>76</v>
      </c>
      <c r="E668" s="15" t="s">
        <v>118</v>
      </c>
      <c r="F668" s="32">
        <v>1920202590</v>
      </c>
      <c r="G668" s="27"/>
      <c r="H668" s="51">
        <f>SUM(H669:H672)</f>
        <v>468</v>
      </c>
    </row>
    <row r="669" spans="2:8" ht="48" thickBot="1" x14ac:dyDescent="0.25">
      <c r="B669" s="5" t="s">
        <v>56</v>
      </c>
      <c r="C669" s="28" t="s">
        <v>154</v>
      </c>
      <c r="D669" s="7" t="s">
        <v>76</v>
      </c>
      <c r="E669" s="7" t="s">
        <v>118</v>
      </c>
      <c r="F669" s="36">
        <v>1920202590</v>
      </c>
      <c r="G669" s="27" t="s">
        <v>81</v>
      </c>
      <c r="H669" s="51">
        <v>146</v>
      </c>
    </row>
    <row r="670" spans="2:8" ht="63.75" thickBot="1" x14ac:dyDescent="0.25">
      <c r="B670" s="38" t="s">
        <v>10</v>
      </c>
      <c r="C670" s="28" t="s">
        <v>154</v>
      </c>
      <c r="D670" s="7" t="s">
        <v>76</v>
      </c>
      <c r="E670" s="7" t="s">
        <v>118</v>
      </c>
      <c r="F670" s="36">
        <v>1920202590</v>
      </c>
      <c r="G670" s="27" t="s">
        <v>407</v>
      </c>
      <c r="H670" s="51">
        <v>44</v>
      </c>
    </row>
    <row r="671" spans="2:8" ht="32.25" thickBot="1" x14ac:dyDescent="0.25">
      <c r="B671" s="38" t="s">
        <v>13</v>
      </c>
      <c r="C671" s="28" t="s">
        <v>154</v>
      </c>
      <c r="D671" s="7" t="s">
        <v>76</v>
      </c>
      <c r="E671" s="7" t="s">
        <v>118</v>
      </c>
      <c r="F671" s="36">
        <v>1920202590</v>
      </c>
      <c r="G671" s="7" t="s">
        <v>122</v>
      </c>
      <c r="H671" s="3">
        <v>269</v>
      </c>
    </row>
    <row r="672" spans="2:8" ht="16.5" thickBot="1" x14ac:dyDescent="0.25">
      <c r="B672" s="96" t="s">
        <v>48</v>
      </c>
      <c r="C672" s="28" t="s">
        <v>154</v>
      </c>
      <c r="D672" s="7" t="s">
        <v>76</v>
      </c>
      <c r="E672" s="7" t="s">
        <v>118</v>
      </c>
      <c r="F672" s="36">
        <v>1920202590</v>
      </c>
      <c r="G672" s="7" t="s">
        <v>121</v>
      </c>
      <c r="H672" s="3">
        <v>9</v>
      </c>
    </row>
    <row r="673" spans="2:8" ht="126.75" thickBot="1" x14ac:dyDescent="0.25">
      <c r="B673" s="98" t="s">
        <v>64</v>
      </c>
      <c r="C673" s="26" t="s">
        <v>154</v>
      </c>
      <c r="D673" s="8" t="s">
        <v>76</v>
      </c>
      <c r="E673" s="8" t="s">
        <v>118</v>
      </c>
      <c r="F673" s="4">
        <v>1920206590</v>
      </c>
      <c r="G673" s="2"/>
      <c r="H673" s="1">
        <f>SUM(H674:H676)</f>
        <v>8942.6</v>
      </c>
    </row>
    <row r="674" spans="2:8" ht="48" thickBot="1" x14ac:dyDescent="0.25">
      <c r="B674" s="5" t="s">
        <v>56</v>
      </c>
      <c r="C674" s="28" t="s">
        <v>154</v>
      </c>
      <c r="D674" s="7" t="s">
        <v>76</v>
      </c>
      <c r="E674" s="7" t="s">
        <v>118</v>
      </c>
      <c r="F674" s="3">
        <v>1920206590</v>
      </c>
      <c r="G674" s="3">
        <v>111</v>
      </c>
      <c r="H674" s="3">
        <v>6826</v>
      </c>
    </row>
    <row r="675" spans="2:8" ht="63.75" thickBot="1" x14ac:dyDescent="0.25">
      <c r="B675" s="38" t="s">
        <v>10</v>
      </c>
      <c r="C675" s="28" t="s">
        <v>154</v>
      </c>
      <c r="D675" s="7" t="s">
        <v>76</v>
      </c>
      <c r="E675" s="7" t="s">
        <v>118</v>
      </c>
      <c r="F675" s="3">
        <v>1920206590</v>
      </c>
      <c r="G675" s="3">
        <v>119</v>
      </c>
      <c r="H675" s="3">
        <v>2062</v>
      </c>
    </row>
    <row r="676" spans="2:8" ht="32.25" thickBot="1" x14ac:dyDescent="0.25">
      <c r="B676" s="38" t="s">
        <v>13</v>
      </c>
      <c r="C676" s="28" t="s">
        <v>154</v>
      </c>
      <c r="D676" s="7" t="s">
        <v>76</v>
      </c>
      <c r="E676" s="7" t="s">
        <v>118</v>
      </c>
      <c r="F676" s="3">
        <v>1920206590</v>
      </c>
      <c r="G676" s="3">
        <v>244</v>
      </c>
      <c r="H676" s="3">
        <v>54.6</v>
      </c>
    </row>
    <row r="677" spans="2:8" ht="48" thickBot="1" x14ac:dyDescent="0.25">
      <c r="B677" s="98" t="s">
        <v>67</v>
      </c>
      <c r="C677" s="26" t="s">
        <v>154</v>
      </c>
      <c r="D677" s="8" t="s">
        <v>76</v>
      </c>
      <c r="E677" s="8" t="s">
        <v>118</v>
      </c>
      <c r="F677" s="1">
        <v>1920207591</v>
      </c>
      <c r="G677" s="3"/>
      <c r="H677" s="1">
        <v>48</v>
      </c>
    </row>
    <row r="678" spans="2:8" ht="32.25" thickBot="1" x14ac:dyDescent="0.25">
      <c r="B678" s="38" t="s">
        <v>13</v>
      </c>
      <c r="C678" s="28" t="s">
        <v>154</v>
      </c>
      <c r="D678" s="7" t="s">
        <v>76</v>
      </c>
      <c r="E678" s="7" t="s">
        <v>118</v>
      </c>
      <c r="F678" s="3">
        <v>1920207591</v>
      </c>
      <c r="G678" s="3">
        <v>244</v>
      </c>
      <c r="H678" s="3">
        <v>48</v>
      </c>
    </row>
    <row r="679" spans="2:8" ht="138.75" thickBot="1" x14ac:dyDescent="0.25">
      <c r="B679" s="151" t="s">
        <v>444</v>
      </c>
      <c r="C679" s="235" t="s">
        <v>154</v>
      </c>
      <c r="D679" s="110" t="s">
        <v>76</v>
      </c>
      <c r="E679" s="110" t="s">
        <v>118</v>
      </c>
      <c r="F679" s="115" t="s">
        <v>442</v>
      </c>
      <c r="G679" s="115"/>
      <c r="H679" s="115">
        <v>3268</v>
      </c>
    </row>
    <row r="680" spans="2:8" ht="48" thickBot="1" x14ac:dyDescent="0.25">
      <c r="B680" s="230" t="s">
        <v>347</v>
      </c>
      <c r="C680" s="28" t="s">
        <v>154</v>
      </c>
      <c r="D680" s="7" t="s">
        <v>76</v>
      </c>
      <c r="E680" s="7" t="s">
        <v>118</v>
      </c>
      <c r="F680" s="3" t="s">
        <v>442</v>
      </c>
      <c r="G680" s="3">
        <v>243</v>
      </c>
      <c r="H680" s="3">
        <v>3268</v>
      </c>
    </row>
    <row r="681" spans="2:8" ht="16.5" thickBot="1" x14ac:dyDescent="0.25">
      <c r="B681" s="88" t="s">
        <v>155</v>
      </c>
      <c r="C681" s="86" t="s">
        <v>156</v>
      </c>
      <c r="D681" s="86" t="s">
        <v>76</v>
      </c>
      <c r="E681" s="86" t="s">
        <v>118</v>
      </c>
      <c r="F681" s="86"/>
      <c r="G681" s="86"/>
      <c r="H681" s="87">
        <f>SUM(H691+H687+H682)</f>
        <v>13979</v>
      </c>
    </row>
    <row r="682" spans="2:8" ht="16.5" thickBot="1" x14ac:dyDescent="0.25">
      <c r="B682" s="31"/>
      <c r="C682" s="26" t="s">
        <v>156</v>
      </c>
      <c r="D682" s="15" t="s">
        <v>76</v>
      </c>
      <c r="E682" s="15" t="s">
        <v>118</v>
      </c>
      <c r="F682" s="32">
        <v>1920202590</v>
      </c>
      <c r="G682" s="27"/>
      <c r="H682" s="51">
        <f>SUM(H683:H686)</f>
        <v>1001</v>
      </c>
    </row>
    <row r="683" spans="2:8" ht="48" thickBot="1" x14ac:dyDescent="0.25">
      <c r="B683" s="5" t="s">
        <v>56</v>
      </c>
      <c r="C683" s="28" t="s">
        <v>156</v>
      </c>
      <c r="D683" s="7" t="s">
        <v>76</v>
      </c>
      <c r="E683" s="7" t="s">
        <v>118</v>
      </c>
      <c r="F683" s="36">
        <v>1920202590</v>
      </c>
      <c r="G683" s="27" t="s">
        <v>81</v>
      </c>
      <c r="H683" s="51">
        <v>292</v>
      </c>
    </row>
    <row r="684" spans="2:8" ht="63.75" thickBot="1" x14ac:dyDescent="0.25">
      <c r="B684" s="38" t="s">
        <v>10</v>
      </c>
      <c r="C684" s="28" t="s">
        <v>156</v>
      </c>
      <c r="D684" s="7" t="s">
        <v>76</v>
      </c>
      <c r="E684" s="7" t="s">
        <v>118</v>
      </c>
      <c r="F684" s="36">
        <v>1920202590</v>
      </c>
      <c r="G684" s="27" t="s">
        <v>407</v>
      </c>
      <c r="H684" s="51">
        <v>88</v>
      </c>
    </row>
    <row r="685" spans="2:8" ht="32.25" thickBot="1" x14ac:dyDescent="0.25">
      <c r="B685" s="38" t="s">
        <v>13</v>
      </c>
      <c r="C685" s="28" t="s">
        <v>156</v>
      </c>
      <c r="D685" s="7" t="s">
        <v>76</v>
      </c>
      <c r="E685" s="7" t="s">
        <v>118</v>
      </c>
      <c r="F685" s="36">
        <v>1920202590</v>
      </c>
      <c r="G685" s="7" t="s">
        <v>122</v>
      </c>
      <c r="H685" s="3">
        <v>499</v>
      </c>
    </row>
    <row r="686" spans="2:8" ht="16.5" thickBot="1" x14ac:dyDescent="0.25">
      <c r="B686" s="96" t="s">
        <v>48</v>
      </c>
      <c r="C686" s="28" t="s">
        <v>156</v>
      </c>
      <c r="D686" s="7" t="s">
        <v>76</v>
      </c>
      <c r="E686" s="7" t="s">
        <v>118</v>
      </c>
      <c r="F686" s="36">
        <v>1920202590</v>
      </c>
      <c r="G686" s="7" t="s">
        <v>121</v>
      </c>
      <c r="H686" s="3">
        <v>122</v>
      </c>
    </row>
    <row r="687" spans="2:8" ht="126.75" thickBot="1" x14ac:dyDescent="0.25">
      <c r="B687" s="98" t="s">
        <v>64</v>
      </c>
      <c r="C687" s="26" t="s">
        <v>156</v>
      </c>
      <c r="D687" s="8" t="s">
        <v>76</v>
      </c>
      <c r="E687" s="8" t="s">
        <v>118</v>
      </c>
      <c r="F687" s="4">
        <v>1920206590</v>
      </c>
      <c r="G687" s="2"/>
      <c r="H687" s="1">
        <f>SUM(H688:H690)</f>
        <v>12810</v>
      </c>
    </row>
    <row r="688" spans="2:8" ht="48" thickBot="1" x14ac:dyDescent="0.25">
      <c r="B688" s="5" t="s">
        <v>56</v>
      </c>
      <c r="C688" s="28" t="s">
        <v>156</v>
      </c>
      <c r="D688" s="7" t="s">
        <v>76</v>
      </c>
      <c r="E688" s="7" t="s">
        <v>118</v>
      </c>
      <c r="F688" s="3">
        <v>1920206590</v>
      </c>
      <c r="G688" s="3">
        <v>111</v>
      </c>
      <c r="H688" s="3">
        <v>9666</v>
      </c>
    </row>
    <row r="689" spans="2:8" ht="63.75" thickBot="1" x14ac:dyDescent="0.25">
      <c r="B689" s="38" t="s">
        <v>10</v>
      </c>
      <c r="C689" s="28" t="s">
        <v>156</v>
      </c>
      <c r="D689" s="7" t="s">
        <v>76</v>
      </c>
      <c r="E689" s="7" t="s">
        <v>118</v>
      </c>
      <c r="F689" s="3">
        <v>1920206590</v>
      </c>
      <c r="G689" s="3">
        <v>119</v>
      </c>
      <c r="H689" s="3">
        <v>2919</v>
      </c>
    </row>
    <row r="690" spans="2:8" ht="32.25" thickBot="1" x14ac:dyDescent="0.25">
      <c r="B690" s="38" t="s">
        <v>13</v>
      </c>
      <c r="C690" s="28" t="s">
        <v>156</v>
      </c>
      <c r="D690" s="7" t="s">
        <v>76</v>
      </c>
      <c r="E690" s="7" t="s">
        <v>118</v>
      </c>
      <c r="F690" s="3">
        <v>1920206590</v>
      </c>
      <c r="G690" s="3">
        <v>244</v>
      </c>
      <c r="H690" s="3">
        <v>225</v>
      </c>
    </row>
    <row r="691" spans="2:8" ht="48" thickBot="1" x14ac:dyDescent="0.25">
      <c r="B691" s="98" t="s">
        <v>67</v>
      </c>
      <c r="C691" s="26" t="s">
        <v>156</v>
      </c>
      <c r="D691" s="8" t="s">
        <v>76</v>
      </c>
      <c r="E691" s="8" t="s">
        <v>118</v>
      </c>
      <c r="F691" s="1">
        <v>1920207591</v>
      </c>
      <c r="G691" s="3"/>
      <c r="H691" s="1">
        <v>168</v>
      </c>
    </row>
    <row r="692" spans="2:8" ht="32.25" thickBot="1" x14ac:dyDescent="0.25">
      <c r="B692" s="38" t="s">
        <v>13</v>
      </c>
      <c r="C692" s="28" t="s">
        <v>156</v>
      </c>
      <c r="D692" s="7" t="s">
        <v>76</v>
      </c>
      <c r="E692" s="7" t="s">
        <v>118</v>
      </c>
      <c r="F692" s="3">
        <v>1920207591</v>
      </c>
      <c r="G692" s="3">
        <v>244</v>
      </c>
      <c r="H692" s="3">
        <v>168</v>
      </c>
    </row>
    <row r="693" spans="2:8" ht="16.5" thickBot="1" x14ac:dyDescent="0.25">
      <c r="B693" s="88" t="s">
        <v>157</v>
      </c>
      <c r="C693" s="86" t="s">
        <v>158</v>
      </c>
      <c r="D693" s="86" t="s">
        <v>76</v>
      </c>
      <c r="E693" s="86" t="s">
        <v>118</v>
      </c>
      <c r="F693" s="86"/>
      <c r="G693" s="86"/>
      <c r="H693" s="87">
        <f>SUM(H703+H699+H694)</f>
        <v>11819.7</v>
      </c>
    </row>
    <row r="694" spans="2:8" ht="16.5" thickBot="1" x14ac:dyDescent="0.25">
      <c r="B694" s="31"/>
      <c r="C694" s="26" t="s">
        <v>158</v>
      </c>
      <c r="D694" s="15" t="s">
        <v>76</v>
      </c>
      <c r="E694" s="15" t="s">
        <v>118</v>
      </c>
      <c r="F694" s="32">
        <v>1920202590</v>
      </c>
      <c r="G694" s="27"/>
      <c r="H694" s="51">
        <f>SUM(H695:H698)</f>
        <v>632</v>
      </c>
    </row>
    <row r="695" spans="2:8" ht="48" thickBot="1" x14ac:dyDescent="0.25">
      <c r="B695" s="5" t="s">
        <v>56</v>
      </c>
      <c r="C695" s="28" t="s">
        <v>158</v>
      </c>
      <c r="D695" s="7" t="s">
        <v>76</v>
      </c>
      <c r="E695" s="7" t="s">
        <v>118</v>
      </c>
      <c r="F695" s="36">
        <v>1920202590</v>
      </c>
      <c r="G695" s="28" t="s">
        <v>81</v>
      </c>
      <c r="H695" s="89">
        <v>146</v>
      </c>
    </row>
    <row r="696" spans="2:8" ht="63.75" thickBot="1" x14ac:dyDescent="0.25">
      <c r="B696" s="38" t="s">
        <v>10</v>
      </c>
      <c r="C696" s="28" t="s">
        <v>158</v>
      </c>
      <c r="D696" s="7" t="s">
        <v>76</v>
      </c>
      <c r="E696" s="7" t="s">
        <v>118</v>
      </c>
      <c r="F696" s="36">
        <v>1920202590</v>
      </c>
      <c r="G696" s="28" t="s">
        <v>407</v>
      </c>
      <c r="H696" s="89">
        <v>44</v>
      </c>
    </row>
    <row r="697" spans="2:8" ht="32.25" thickBot="1" x14ac:dyDescent="0.25">
      <c r="B697" s="38" t="s">
        <v>13</v>
      </c>
      <c r="C697" s="28" t="s">
        <v>158</v>
      </c>
      <c r="D697" s="7" t="s">
        <v>76</v>
      </c>
      <c r="E697" s="7" t="s">
        <v>118</v>
      </c>
      <c r="F697" s="36">
        <v>1920202590</v>
      </c>
      <c r="G697" s="7" t="s">
        <v>122</v>
      </c>
      <c r="H697" s="3">
        <v>363</v>
      </c>
    </row>
    <row r="698" spans="2:8" ht="16.5" thickBot="1" x14ac:dyDescent="0.25">
      <c r="B698" s="96" t="s">
        <v>48</v>
      </c>
      <c r="C698" s="28" t="s">
        <v>158</v>
      </c>
      <c r="D698" s="7" t="s">
        <v>76</v>
      </c>
      <c r="E698" s="7" t="s">
        <v>118</v>
      </c>
      <c r="F698" s="36">
        <v>1920202590</v>
      </c>
      <c r="G698" s="7" t="s">
        <v>121</v>
      </c>
      <c r="H698" s="3">
        <v>79</v>
      </c>
    </row>
    <row r="699" spans="2:8" ht="126.75" thickBot="1" x14ac:dyDescent="0.25">
      <c r="B699" s="98" t="s">
        <v>64</v>
      </c>
      <c r="C699" s="26" t="s">
        <v>158</v>
      </c>
      <c r="D699" s="8" t="s">
        <v>76</v>
      </c>
      <c r="E699" s="8" t="s">
        <v>118</v>
      </c>
      <c r="F699" s="4">
        <v>1920206590</v>
      </c>
      <c r="G699" s="2"/>
      <c r="H699" s="1">
        <f>SUM(H700:H702)</f>
        <v>11067.7</v>
      </c>
    </row>
    <row r="700" spans="2:8" ht="48" thickBot="1" x14ac:dyDescent="0.25">
      <c r="B700" s="5" t="s">
        <v>56</v>
      </c>
      <c r="C700" s="28" t="s">
        <v>158</v>
      </c>
      <c r="D700" s="7" t="s">
        <v>76</v>
      </c>
      <c r="E700" s="7" t="s">
        <v>118</v>
      </c>
      <c r="F700" s="3">
        <v>1920206590</v>
      </c>
      <c r="G700" s="3">
        <v>111</v>
      </c>
      <c r="H700" s="3">
        <v>8412</v>
      </c>
    </row>
    <row r="701" spans="2:8" ht="63.75" thickBot="1" x14ac:dyDescent="0.25">
      <c r="B701" s="38" t="s">
        <v>10</v>
      </c>
      <c r="C701" s="28" t="s">
        <v>158</v>
      </c>
      <c r="D701" s="7" t="s">
        <v>76</v>
      </c>
      <c r="E701" s="7" t="s">
        <v>118</v>
      </c>
      <c r="F701" s="3">
        <v>1920206590</v>
      </c>
      <c r="G701" s="3">
        <v>119</v>
      </c>
      <c r="H701" s="3">
        <v>2541</v>
      </c>
    </row>
    <row r="702" spans="2:8" ht="32.25" thickBot="1" x14ac:dyDescent="0.25">
      <c r="B702" s="38" t="s">
        <v>13</v>
      </c>
      <c r="C702" s="28" t="s">
        <v>158</v>
      </c>
      <c r="D702" s="7" t="s">
        <v>76</v>
      </c>
      <c r="E702" s="7" t="s">
        <v>118</v>
      </c>
      <c r="F702" s="3">
        <v>1920206590</v>
      </c>
      <c r="G702" s="3">
        <v>244</v>
      </c>
      <c r="H702" s="3">
        <v>114.7</v>
      </c>
    </row>
    <row r="703" spans="2:8" ht="48" thickBot="1" x14ac:dyDescent="0.25">
      <c r="B703" s="98" t="s">
        <v>67</v>
      </c>
      <c r="C703" s="26" t="s">
        <v>158</v>
      </c>
      <c r="D703" s="8" t="s">
        <v>76</v>
      </c>
      <c r="E703" s="8" t="s">
        <v>118</v>
      </c>
      <c r="F703" s="1">
        <v>1920207591</v>
      </c>
      <c r="G703" s="3"/>
      <c r="H703" s="1">
        <v>120</v>
      </c>
    </row>
    <row r="704" spans="2:8" ht="32.25" thickBot="1" x14ac:dyDescent="0.25">
      <c r="B704" s="38" t="s">
        <v>13</v>
      </c>
      <c r="C704" s="28" t="s">
        <v>158</v>
      </c>
      <c r="D704" s="7" t="s">
        <v>76</v>
      </c>
      <c r="E704" s="7" t="s">
        <v>118</v>
      </c>
      <c r="F704" s="3">
        <v>1920207591</v>
      </c>
      <c r="G704" s="3">
        <v>244</v>
      </c>
      <c r="H704" s="3">
        <v>120</v>
      </c>
    </row>
    <row r="705" spans="2:8" ht="16.5" thickBot="1" x14ac:dyDescent="0.25">
      <c r="B705" s="88" t="s">
        <v>159</v>
      </c>
      <c r="C705" s="86" t="s">
        <v>160</v>
      </c>
      <c r="D705" s="86" t="s">
        <v>76</v>
      </c>
      <c r="E705" s="86" t="s">
        <v>118</v>
      </c>
      <c r="F705" s="86"/>
      <c r="G705" s="86"/>
      <c r="H705" s="87">
        <f>SUM(H715+H711+H706)</f>
        <v>11377.8</v>
      </c>
    </row>
    <row r="706" spans="2:8" ht="16.5" thickBot="1" x14ac:dyDescent="0.25">
      <c r="B706" s="31"/>
      <c r="C706" s="27"/>
      <c r="D706" s="27"/>
      <c r="E706" s="27"/>
      <c r="F706" s="27"/>
      <c r="G706" s="27"/>
      <c r="H706" s="51">
        <f>SUM(H707:H710)</f>
        <v>641</v>
      </c>
    </row>
    <row r="707" spans="2:8" ht="48" thickBot="1" x14ac:dyDescent="0.25">
      <c r="B707" s="5" t="s">
        <v>56</v>
      </c>
      <c r="C707" s="28" t="s">
        <v>160</v>
      </c>
      <c r="D707" s="7" t="s">
        <v>76</v>
      </c>
      <c r="E707" s="7" t="s">
        <v>118</v>
      </c>
      <c r="F707" s="36">
        <v>1920202590</v>
      </c>
      <c r="G707" s="27" t="s">
        <v>81</v>
      </c>
      <c r="H707" s="51">
        <v>219</v>
      </c>
    </row>
    <row r="708" spans="2:8" ht="63.75" thickBot="1" x14ac:dyDescent="0.25">
      <c r="B708" s="38" t="s">
        <v>10</v>
      </c>
      <c r="C708" s="28" t="s">
        <v>160</v>
      </c>
      <c r="D708" s="7" t="s">
        <v>76</v>
      </c>
      <c r="E708" s="7" t="s">
        <v>118</v>
      </c>
      <c r="F708" s="36">
        <v>1920202590</v>
      </c>
      <c r="G708" s="27" t="s">
        <v>407</v>
      </c>
      <c r="H708" s="51">
        <v>66</v>
      </c>
    </row>
    <row r="709" spans="2:8" ht="32.25" thickBot="1" x14ac:dyDescent="0.25">
      <c r="B709" s="38" t="s">
        <v>13</v>
      </c>
      <c r="C709" s="28" t="s">
        <v>160</v>
      </c>
      <c r="D709" s="7" t="s">
        <v>76</v>
      </c>
      <c r="E709" s="7" t="s">
        <v>118</v>
      </c>
      <c r="F709" s="36">
        <v>1920202590</v>
      </c>
      <c r="G709" s="7" t="s">
        <v>122</v>
      </c>
      <c r="H709" s="3">
        <v>244</v>
      </c>
    </row>
    <row r="710" spans="2:8" ht="16.5" thickBot="1" x14ac:dyDescent="0.25">
      <c r="B710" s="96" t="s">
        <v>48</v>
      </c>
      <c r="C710" s="28" t="s">
        <v>160</v>
      </c>
      <c r="D710" s="7" t="s">
        <v>76</v>
      </c>
      <c r="E710" s="7" t="s">
        <v>118</v>
      </c>
      <c r="F710" s="36">
        <v>1920202590</v>
      </c>
      <c r="G710" s="7" t="s">
        <v>121</v>
      </c>
      <c r="H710" s="3">
        <v>112</v>
      </c>
    </row>
    <row r="711" spans="2:8" ht="126.75" thickBot="1" x14ac:dyDescent="0.25">
      <c r="B711" s="98" t="s">
        <v>64</v>
      </c>
      <c r="C711" s="26" t="s">
        <v>160</v>
      </c>
      <c r="D711" s="8" t="s">
        <v>76</v>
      </c>
      <c r="E711" s="8" t="s">
        <v>118</v>
      </c>
      <c r="F711" s="4">
        <v>1920206590</v>
      </c>
      <c r="G711" s="2"/>
      <c r="H711" s="1">
        <f>SUM(H712:H714)</f>
        <v>10640.8</v>
      </c>
    </row>
    <row r="712" spans="2:8" ht="48" thickBot="1" x14ac:dyDescent="0.25">
      <c r="B712" s="5" t="s">
        <v>56</v>
      </c>
      <c r="C712" s="28" t="s">
        <v>160</v>
      </c>
      <c r="D712" s="7" t="s">
        <v>76</v>
      </c>
      <c r="E712" s="7" t="s">
        <v>118</v>
      </c>
      <c r="F712" s="3">
        <v>1920206590</v>
      </c>
      <c r="G712" s="3">
        <v>111</v>
      </c>
      <c r="H712" s="3">
        <v>8091</v>
      </c>
    </row>
    <row r="713" spans="2:8" ht="63.75" thickBot="1" x14ac:dyDescent="0.25">
      <c r="B713" s="38" t="s">
        <v>10</v>
      </c>
      <c r="C713" s="28" t="s">
        <v>160</v>
      </c>
      <c r="D713" s="7" t="s">
        <v>76</v>
      </c>
      <c r="E713" s="7" t="s">
        <v>118</v>
      </c>
      <c r="F713" s="3">
        <v>1920206590</v>
      </c>
      <c r="G713" s="3">
        <v>119</v>
      </c>
      <c r="H713" s="3">
        <v>2444</v>
      </c>
    </row>
    <row r="714" spans="2:8" ht="32.25" thickBot="1" x14ac:dyDescent="0.25">
      <c r="B714" s="38" t="s">
        <v>13</v>
      </c>
      <c r="C714" s="28" t="s">
        <v>160</v>
      </c>
      <c r="D714" s="7" t="s">
        <v>76</v>
      </c>
      <c r="E714" s="7" t="s">
        <v>118</v>
      </c>
      <c r="F714" s="3">
        <v>1920206590</v>
      </c>
      <c r="G714" s="3">
        <v>244</v>
      </c>
      <c r="H714" s="3">
        <v>105.8</v>
      </c>
    </row>
    <row r="715" spans="2:8" ht="48" thickBot="1" x14ac:dyDescent="0.25">
      <c r="B715" s="98" t="s">
        <v>67</v>
      </c>
      <c r="C715" s="26" t="s">
        <v>160</v>
      </c>
      <c r="D715" s="8" t="s">
        <v>76</v>
      </c>
      <c r="E715" s="8" t="s">
        <v>118</v>
      </c>
      <c r="F715" s="1">
        <v>1920207591</v>
      </c>
      <c r="G715" s="3"/>
      <c r="H715" s="1">
        <v>96</v>
      </c>
    </row>
    <row r="716" spans="2:8" ht="32.25" thickBot="1" x14ac:dyDescent="0.25">
      <c r="B716" s="38" t="s">
        <v>13</v>
      </c>
      <c r="C716" s="28" t="s">
        <v>160</v>
      </c>
      <c r="D716" s="7" t="s">
        <v>76</v>
      </c>
      <c r="E716" s="7" t="s">
        <v>118</v>
      </c>
      <c r="F716" s="3">
        <v>1920207591</v>
      </c>
      <c r="G716" s="3">
        <v>244</v>
      </c>
      <c r="H716" s="3">
        <v>96</v>
      </c>
    </row>
    <row r="717" spans="2:8" ht="16.5" thickBot="1" x14ac:dyDescent="0.25">
      <c r="B717" s="88" t="s">
        <v>161</v>
      </c>
      <c r="C717" s="86" t="s">
        <v>162</v>
      </c>
      <c r="D717" s="86" t="s">
        <v>76</v>
      </c>
      <c r="E717" s="86" t="s">
        <v>118</v>
      </c>
      <c r="F717" s="86"/>
      <c r="G717" s="86"/>
      <c r="H717" s="87">
        <f>SUM(H718+H723+H727+H729)</f>
        <v>15575.2</v>
      </c>
    </row>
    <row r="718" spans="2:8" ht="16.5" thickBot="1" x14ac:dyDescent="0.25">
      <c r="B718" s="31"/>
      <c r="C718" s="26" t="s">
        <v>162</v>
      </c>
      <c r="D718" s="15" t="s">
        <v>76</v>
      </c>
      <c r="E718" s="15" t="s">
        <v>118</v>
      </c>
      <c r="F718" s="32">
        <v>1920202590</v>
      </c>
      <c r="G718" s="27"/>
      <c r="H718" s="51">
        <f>SUM(H719:H722)</f>
        <v>862</v>
      </c>
    </row>
    <row r="719" spans="2:8" ht="48" thickBot="1" x14ac:dyDescent="0.25">
      <c r="B719" s="5" t="s">
        <v>56</v>
      </c>
      <c r="C719" s="28" t="s">
        <v>162</v>
      </c>
      <c r="D719" s="7" t="s">
        <v>76</v>
      </c>
      <c r="E719" s="7" t="s">
        <v>118</v>
      </c>
      <c r="F719" s="36">
        <v>1920202590</v>
      </c>
      <c r="G719" s="27" t="s">
        <v>81</v>
      </c>
      <c r="H719" s="51">
        <v>219</v>
      </c>
    </row>
    <row r="720" spans="2:8" ht="63.75" thickBot="1" x14ac:dyDescent="0.25">
      <c r="B720" s="38" t="s">
        <v>10</v>
      </c>
      <c r="C720" s="28" t="s">
        <v>162</v>
      </c>
      <c r="D720" s="7" t="s">
        <v>76</v>
      </c>
      <c r="E720" s="7" t="s">
        <v>118</v>
      </c>
      <c r="F720" s="36">
        <v>1920202590</v>
      </c>
      <c r="G720" s="7" t="s">
        <v>407</v>
      </c>
      <c r="H720" s="3">
        <v>66</v>
      </c>
    </row>
    <row r="721" spans="2:8" ht="32.25" thickBot="1" x14ac:dyDescent="0.25">
      <c r="B721" s="38" t="s">
        <v>13</v>
      </c>
      <c r="C721" s="28" t="s">
        <v>162</v>
      </c>
      <c r="D721" s="7" t="s">
        <v>76</v>
      </c>
      <c r="E721" s="7" t="s">
        <v>118</v>
      </c>
      <c r="F721" s="36">
        <v>1920202590</v>
      </c>
      <c r="G721" s="7" t="s">
        <v>122</v>
      </c>
      <c r="H721" s="3">
        <v>478</v>
      </c>
    </row>
    <row r="722" spans="2:8" ht="16.5" thickBot="1" x14ac:dyDescent="0.25">
      <c r="B722" s="96" t="s">
        <v>48</v>
      </c>
      <c r="C722" s="28" t="s">
        <v>162</v>
      </c>
      <c r="D722" s="7" t="s">
        <v>76</v>
      </c>
      <c r="E722" s="7" t="s">
        <v>118</v>
      </c>
      <c r="F722" s="36">
        <v>1920202590</v>
      </c>
      <c r="G722" s="7" t="s">
        <v>121</v>
      </c>
      <c r="H722" s="3">
        <v>99</v>
      </c>
    </row>
    <row r="723" spans="2:8" ht="126.75" thickBot="1" x14ac:dyDescent="0.25">
      <c r="B723" s="98" t="s">
        <v>64</v>
      </c>
      <c r="C723" s="26" t="s">
        <v>162</v>
      </c>
      <c r="D723" s="8" t="s">
        <v>76</v>
      </c>
      <c r="E723" s="8" t="s">
        <v>118</v>
      </c>
      <c r="F723" s="4">
        <v>1920206590</v>
      </c>
      <c r="G723" s="2"/>
      <c r="H723" s="1">
        <f>SUM(H724:H726)</f>
        <v>11292.2</v>
      </c>
    </row>
    <row r="724" spans="2:8" ht="48" thickBot="1" x14ac:dyDescent="0.25">
      <c r="B724" s="5" t="s">
        <v>56</v>
      </c>
      <c r="C724" s="28" t="s">
        <v>162</v>
      </c>
      <c r="D724" s="7" t="s">
        <v>76</v>
      </c>
      <c r="E724" s="7" t="s">
        <v>118</v>
      </c>
      <c r="F724" s="3">
        <v>1920206590</v>
      </c>
      <c r="G724" s="3">
        <v>111</v>
      </c>
      <c r="H724" s="3">
        <v>8558</v>
      </c>
    </row>
    <row r="725" spans="2:8" ht="63.75" thickBot="1" x14ac:dyDescent="0.25">
      <c r="B725" s="38" t="s">
        <v>10</v>
      </c>
      <c r="C725" s="28" t="s">
        <v>162</v>
      </c>
      <c r="D725" s="7" t="s">
        <v>76</v>
      </c>
      <c r="E725" s="7" t="s">
        <v>118</v>
      </c>
      <c r="F725" s="3">
        <v>1920206590</v>
      </c>
      <c r="G725" s="3">
        <v>119</v>
      </c>
      <c r="H725" s="3">
        <v>2585</v>
      </c>
    </row>
    <row r="726" spans="2:8" ht="32.25" thickBot="1" x14ac:dyDescent="0.25">
      <c r="B726" s="38" t="s">
        <v>13</v>
      </c>
      <c r="C726" s="28" t="s">
        <v>162</v>
      </c>
      <c r="D726" s="7" t="s">
        <v>76</v>
      </c>
      <c r="E726" s="7" t="s">
        <v>118</v>
      </c>
      <c r="F726" s="3">
        <v>1920206590</v>
      </c>
      <c r="G726" s="3">
        <v>244</v>
      </c>
      <c r="H726" s="3">
        <v>149.19999999999999</v>
      </c>
    </row>
    <row r="727" spans="2:8" ht="48" thickBot="1" x14ac:dyDescent="0.25">
      <c r="B727" s="98" t="s">
        <v>67</v>
      </c>
      <c r="C727" s="26" t="s">
        <v>162</v>
      </c>
      <c r="D727" s="8" t="s">
        <v>76</v>
      </c>
      <c r="E727" s="8" t="s">
        <v>118</v>
      </c>
      <c r="F727" s="1">
        <v>1920207591</v>
      </c>
      <c r="G727" s="3"/>
      <c r="H727" s="1">
        <v>153</v>
      </c>
    </row>
    <row r="728" spans="2:8" ht="32.25" thickBot="1" x14ac:dyDescent="0.25">
      <c r="B728" s="38" t="s">
        <v>13</v>
      </c>
      <c r="C728" s="28" t="s">
        <v>162</v>
      </c>
      <c r="D728" s="7" t="s">
        <v>76</v>
      </c>
      <c r="E728" s="7" t="s">
        <v>118</v>
      </c>
      <c r="F728" s="3">
        <v>1920207591</v>
      </c>
      <c r="G728" s="3">
        <v>244</v>
      </c>
      <c r="H728" s="3">
        <v>153</v>
      </c>
    </row>
    <row r="729" spans="2:8" ht="138.75" thickBot="1" x14ac:dyDescent="0.25">
      <c r="B729" s="151" t="s">
        <v>444</v>
      </c>
      <c r="C729" s="236" t="s">
        <v>162</v>
      </c>
      <c r="D729" s="125" t="s">
        <v>76</v>
      </c>
      <c r="E729" s="125" t="s">
        <v>118</v>
      </c>
      <c r="F729" s="124" t="s">
        <v>442</v>
      </c>
      <c r="G729" s="124"/>
      <c r="H729" s="124">
        <v>3268</v>
      </c>
    </row>
    <row r="730" spans="2:8" ht="48" thickBot="1" x14ac:dyDescent="0.25">
      <c r="B730" s="201" t="s">
        <v>347</v>
      </c>
      <c r="C730" s="28" t="s">
        <v>162</v>
      </c>
      <c r="D730" s="7" t="s">
        <v>76</v>
      </c>
      <c r="E730" s="7" t="s">
        <v>118</v>
      </c>
      <c r="F730" s="3" t="s">
        <v>442</v>
      </c>
      <c r="G730" s="3">
        <v>243</v>
      </c>
      <c r="H730" s="3">
        <v>3268</v>
      </c>
    </row>
    <row r="731" spans="2:8" ht="16.5" thickBot="1" x14ac:dyDescent="0.25">
      <c r="B731" s="88" t="s">
        <v>163</v>
      </c>
      <c r="C731" s="86" t="s">
        <v>165</v>
      </c>
      <c r="D731" s="86" t="s">
        <v>76</v>
      </c>
      <c r="E731" s="86" t="s">
        <v>118</v>
      </c>
      <c r="F731" s="86"/>
      <c r="G731" s="86"/>
      <c r="H731" s="87">
        <f>SUM(H741+H737+H732)</f>
        <v>11796.2</v>
      </c>
    </row>
    <row r="732" spans="2:8" ht="16.5" thickBot="1" x14ac:dyDescent="0.25">
      <c r="B732" s="31"/>
      <c r="C732" s="26" t="s">
        <v>165</v>
      </c>
      <c r="D732" s="15" t="s">
        <v>76</v>
      </c>
      <c r="E732" s="15" t="s">
        <v>118</v>
      </c>
      <c r="F732" s="32">
        <v>1920202590</v>
      </c>
      <c r="G732" s="27"/>
      <c r="H732" s="51">
        <f>SUM(H733:H736)</f>
        <v>432</v>
      </c>
    </row>
    <row r="733" spans="2:8" ht="48" thickBot="1" x14ac:dyDescent="0.25">
      <c r="B733" s="5" t="s">
        <v>56</v>
      </c>
      <c r="C733" s="28" t="s">
        <v>165</v>
      </c>
      <c r="D733" s="7" t="s">
        <v>76</v>
      </c>
      <c r="E733" s="7" t="s">
        <v>118</v>
      </c>
      <c r="F733" s="36">
        <v>1920202590</v>
      </c>
      <c r="G733" s="27" t="s">
        <v>81</v>
      </c>
      <c r="H733" s="51">
        <v>146</v>
      </c>
    </row>
    <row r="734" spans="2:8" ht="63.75" thickBot="1" x14ac:dyDescent="0.25">
      <c r="B734" s="38" t="s">
        <v>10</v>
      </c>
      <c r="C734" s="28" t="s">
        <v>165</v>
      </c>
      <c r="D734" s="7" t="s">
        <v>76</v>
      </c>
      <c r="E734" s="7" t="s">
        <v>118</v>
      </c>
      <c r="F734" s="36">
        <v>1920202590</v>
      </c>
      <c r="G734" s="27" t="s">
        <v>407</v>
      </c>
      <c r="H734" s="51">
        <v>44</v>
      </c>
    </row>
    <row r="735" spans="2:8" ht="32.25" thickBot="1" x14ac:dyDescent="0.25">
      <c r="B735" s="38" t="s">
        <v>13</v>
      </c>
      <c r="C735" s="28" t="s">
        <v>165</v>
      </c>
      <c r="D735" s="7" t="s">
        <v>76</v>
      </c>
      <c r="E735" s="7" t="s">
        <v>118</v>
      </c>
      <c r="F735" s="36">
        <v>1920202590</v>
      </c>
      <c r="G735" s="7" t="s">
        <v>122</v>
      </c>
      <c r="H735" s="3">
        <v>217</v>
      </c>
    </row>
    <row r="736" spans="2:8" ht="16.5" thickBot="1" x14ac:dyDescent="0.25">
      <c r="B736" s="96" t="s">
        <v>48</v>
      </c>
      <c r="C736" s="28" t="s">
        <v>165</v>
      </c>
      <c r="D736" s="7" t="s">
        <v>76</v>
      </c>
      <c r="E736" s="7" t="s">
        <v>118</v>
      </c>
      <c r="F736" s="36">
        <v>1920202590</v>
      </c>
      <c r="G736" s="7" t="s">
        <v>121</v>
      </c>
      <c r="H736" s="3">
        <v>25</v>
      </c>
    </row>
    <row r="737" spans="2:8" ht="126.75" thickBot="1" x14ac:dyDescent="0.25">
      <c r="B737" s="98" t="s">
        <v>64</v>
      </c>
      <c r="C737" s="26" t="s">
        <v>165</v>
      </c>
      <c r="D737" s="8" t="s">
        <v>76</v>
      </c>
      <c r="E737" s="8" t="s">
        <v>118</v>
      </c>
      <c r="F737" s="4">
        <v>1920206590</v>
      </c>
      <c r="G737" s="2"/>
      <c r="H737" s="1">
        <f>SUM(H738:H740)</f>
        <v>11216.2</v>
      </c>
    </row>
    <row r="738" spans="2:8" ht="48" thickBot="1" x14ac:dyDescent="0.25">
      <c r="B738" s="5" t="s">
        <v>56</v>
      </c>
      <c r="C738" s="28" t="s">
        <v>165</v>
      </c>
      <c r="D738" s="7" t="s">
        <v>76</v>
      </c>
      <c r="E738" s="7" t="s">
        <v>118</v>
      </c>
      <c r="F738" s="3">
        <v>1920206590</v>
      </c>
      <c r="G738" s="3">
        <v>111</v>
      </c>
      <c r="H738" s="3">
        <v>8492</v>
      </c>
    </row>
    <row r="739" spans="2:8" ht="63.75" thickBot="1" x14ac:dyDescent="0.25">
      <c r="B739" s="38" t="s">
        <v>10</v>
      </c>
      <c r="C739" s="28" t="s">
        <v>165</v>
      </c>
      <c r="D739" s="7" t="s">
        <v>76</v>
      </c>
      <c r="E739" s="7" t="s">
        <v>118</v>
      </c>
      <c r="F739" s="3">
        <v>1920206590</v>
      </c>
      <c r="G739" s="3">
        <v>119</v>
      </c>
      <c r="H739" s="3">
        <v>2565</v>
      </c>
    </row>
    <row r="740" spans="2:8" ht="32.25" thickBot="1" x14ac:dyDescent="0.25">
      <c r="B740" s="38" t="s">
        <v>13</v>
      </c>
      <c r="C740" s="28" t="s">
        <v>165</v>
      </c>
      <c r="D740" s="7" t="s">
        <v>76</v>
      </c>
      <c r="E740" s="7" t="s">
        <v>118</v>
      </c>
      <c r="F740" s="3">
        <v>1920206590</v>
      </c>
      <c r="G740" s="3">
        <v>244</v>
      </c>
      <c r="H740" s="3">
        <v>159.19999999999999</v>
      </c>
    </row>
    <row r="741" spans="2:8" ht="48" thickBot="1" x14ac:dyDescent="0.25">
      <c r="B741" s="98" t="s">
        <v>67</v>
      </c>
      <c r="C741" s="26" t="s">
        <v>165</v>
      </c>
      <c r="D741" s="8" t="s">
        <v>76</v>
      </c>
      <c r="E741" s="8" t="s">
        <v>118</v>
      </c>
      <c r="F741" s="1">
        <v>1920207591</v>
      </c>
      <c r="G741" s="3"/>
      <c r="H741" s="1">
        <v>148</v>
      </c>
    </row>
    <row r="742" spans="2:8" ht="32.25" thickBot="1" x14ac:dyDescent="0.25">
      <c r="B742" s="38" t="s">
        <v>13</v>
      </c>
      <c r="C742" s="28" t="s">
        <v>165</v>
      </c>
      <c r="D742" s="7" t="s">
        <v>76</v>
      </c>
      <c r="E742" s="7" t="s">
        <v>118</v>
      </c>
      <c r="F742" s="3">
        <v>1920207591</v>
      </c>
      <c r="G742" s="3">
        <v>244</v>
      </c>
      <c r="H742" s="3">
        <v>148</v>
      </c>
    </row>
    <row r="743" spans="2:8" ht="32.25" thickBot="1" x14ac:dyDescent="0.25">
      <c r="B743" s="23" t="s">
        <v>66</v>
      </c>
      <c r="C743" s="29" t="s">
        <v>181</v>
      </c>
      <c r="D743" s="24" t="s">
        <v>76</v>
      </c>
      <c r="E743" s="24" t="s">
        <v>112</v>
      </c>
      <c r="F743" s="30">
        <v>1930606590</v>
      </c>
      <c r="G743" s="30"/>
      <c r="H743" s="25">
        <f>SUM(H760+H755+H750+H744)</f>
        <v>31822</v>
      </c>
    </row>
    <row r="744" spans="2:8" ht="32.25" thickBot="1" x14ac:dyDescent="0.25">
      <c r="B744" s="152" t="s">
        <v>164</v>
      </c>
      <c r="C744" s="153" t="s">
        <v>166</v>
      </c>
      <c r="D744" s="153" t="s">
        <v>76</v>
      </c>
      <c r="E744" s="153" t="s">
        <v>112</v>
      </c>
      <c r="F744" s="154"/>
      <c r="G744" s="154"/>
      <c r="H744" s="155">
        <f>SUM(H745:H749)</f>
        <v>11747</v>
      </c>
    </row>
    <row r="745" spans="2:8" ht="48" thickBot="1" x14ac:dyDescent="0.25">
      <c r="B745" s="5" t="s">
        <v>56</v>
      </c>
      <c r="C745" s="28" t="s">
        <v>166</v>
      </c>
      <c r="D745" s="7" t="s">
        <v>76</v>
      </c>
      <c r="E745" s="7" t="s">
        <v>112</v>
      </c>
      <c r="F745" s="3">
        <v>1930606590</v>
      </c>
      <c r="G745" s="3">
        <v>111</v>
      </c>
      <c r="H745" s="3">
        <v>8349</v>
      </c>
    </row>
    <row r="746" spans="2:8" ht="32.25" thickBot="1" x14ac:dyDescent="0.25">
      <c r="B746" s="5" t="s">
        <v>47</v>
      </c>
      <c r="C746" s="28" t="s">
        <v>166</v>
      </c>
      <c r="D746" s="7" t="s">
        <v>76</v>
      </c>
      <c r="E746" s="7" t="s">
        <v>112</v>
      </c>
      <c r="F746" s="3">
        <v>1930606590</v>
      </c>
      <c r="G746" s="3">
        <v>112</v>
      </c>
      <c r="H746" s="3">
        <v>123</v>
      </c>
    </row>
    <row r="747" spans="2:8" ht="63.75" thickBot="1" x14ac:dyDescent="0.25">
      <c r="B747" s="38" t="s">
        <v>10</v>
      </c>
      <c r="C747" s="28" t="s">
        <v>166</v>
      </c>
      <c r="D747" s="7" t="s">
        <v>76</v>
      </c>
      <c r="E747" s="7" t="s">
        <v>112</v>
      </c>
      <c r="F747" s="3">
        <v>1930606590</v>
      </c>
      <c r="G747" s="3">
        <v>119</v>
      </c>
      <c r="H747" s="3">
        <v>2521</v>
      </c>
    </row>
    <row r="748" spans="2:8" ht="32.25" thickBot="1" x14ac:dyDescent="0.25">
      <c r="B748" s="38" t="s">
        <v>13</v>
      </c>
      <c r="C748" s="28" t="s">
        <v>166</v>
      </c>
      <c r="D748" s="7" t="s">
        <v>76</v>
      </c>
      <c r="E748" s="7" t="s">
        <v>112</v>
      </c>
      <c r="F748" s="3">
        <v>1930606590</v>
      </c>
      <c r="G748" s="3">
        <v>244</v>
      </c>
      <c r="H748" s="3">
        <v>624</v>
      </c>
    </row>
    <row r="749" spans="2:8" ht="16.5" thickBot="1" x14ac:dyDescent="0.25">
      <c r="B749" s="96" t="s">
        <v>48</v>
      </c>
      <c r="C749" s="28" t="s">
        <v>166</v>
      </c>
      <c r="D749" s="7" t="s">
        <v>76</v>
      </c>
      <c r="E749" s="7" t="s">
        <v>112</v>
      </c>
      <c r="F749" s="3">
        <v>1930606590</v>
      </c>
      <c r="G749" s="3">
        <v>850</v>
      </c>
      <c r="H749" s="3">
        <v>130</v>
      </c>
    </row>
    <row r="750" spans="2:8" ht="16.5" thickBot="1" x14ac:dyDescent="0.25">
      <c r="B750" s="152" t="s">
        <v>168</v>
      </c>
      <c r="C750" s="153" t="s">
        <v>167</v>
      </c>
      <c r="D750" s="153" t="s">
        <v>76</v>
      </c>
      <c r="E750" s="153" t="s">
        <v>112</v>
      </c>
      <c r="F750" s="154"/>
      <c r="G750" s="154"/>
      <c r="H750" s="156">
        <f>SUM(H751:H754)</f>
        <v>7322</v>
      </c>
    </row>
    <row r="751" spans="2:8" ht="48" thickBot="1" x14ac:dyDescent="0.25">
      <c r="B751" s="5" t="s">
        <v>56</v>
      </c>
      <c r="C751" s="28" t="s">
        <v>167</v>
      </c>
      <c r="D751" s="7" t="s">
        <v>76</v>
      </c>
      <c r="E751" s="7" t="s">
        <v>112</v>
      </c>
      <c r="F751" s="3">
        <v>1930606590</v>
      </c>
      <c r="G751" s="3">
        <v>111</v>
      </c>
      <c r="H751" s="3">
        <v>4580</v>
      </c>
    </row>
    <row r="752" spans="2:8" ht="63.75" thickBot="1" x14ac:dyDescent="0.25">
      <c r="B752" s="38" t="s">
        <v>10</v>
      </c>
      <c r="C752" s="28" t="s">
        <v>167</v>
      </c>
      <c r="D752" s="7" t="s">
        <v>76</v>
      </c>
      <c r="E752" s="7" t="s">
        <v>112</v>
      </c>
      <c r="F752" s="3">
        <v>1930606590</v>
      </c>
      <c r="G752" s="3">
        <v>119</v>
      </c>
      <c r="H752" s="3">
        <v>1383</v>
      </c>
    </row>
    <row r="753" spans="2:8" ht="32.25" thickBot="1" x14ac:dyDescent="0.25">
      <c r="B753" s="38" t="s">
        <v>13</v>
      </c>
      <c r="C753" s="28" t="s">
        <v>167</v>
      </c>
      <c r="D753" s="7" t="s">
        <v>76</v>
      </c>
      <c r="E753" s="7" t="s">
        <v>112</v>
      </c>
      <c r="F753" s="3">
        <v>1930606590</v>
      </c>
      <c r="G753" s="3">
        <v>244</v>
      </c>
      <c r="H753" s="3">
        <v>435</v>
      </c>
    </row>
    <row r="754" spans="2:8" ht="16.5" thickBot="1" x14ac:dyDescent="0.25">
      <c r="B754" s="96" t="s">
        <v>48</v>
      </c>
      <c r="C754" s="28" t="s">
        <v>167</v>
      </c>
      <c r="D754" s="7" t="s">
        <v>76</v>
      </c>
      <c r="E754" s="7" t="s">
        <v>112</v>
      </c>
      <c r="F754" s="3">
        <v>1930606590</v>
      </c>
      <c r="G754" s="3">
        <v>850</v>
      </c>
      <c r="H754" s="3">
        <v>924</v>
      </c>
    </row>
    <row r="755" spans="2:8" ht="16.5" thickBot="1" x14ac:dyDescent="0.25">
      <c r="B755" s="152" t="s">
        <v>170</v>
      </c>
      <c r="C755" s="153" t="s">
        <v>169</v>
      </c>
      <c r="D755" s="153" t="s">
        <v>76</v>
      </c>
      <c r="E755" s="153" t="s">
        <v>112</v>
      </c>
      <c r="F755" s="154"/>
      <c r="G755" s="154"/>
      <c r="H755" s="155">
        <f>SUM(H756:H759)</f>
        <v>7663</v>
      </c>
    </row>
    <row r="756" spans="2:8" ht="48" thickBot="1" x14ac:dyDescent="0.25">
      <c r="B756" s="5" t="s">
        <v>56</v>
      </c>
      <c r="C756" s="28" t="s">
        <v>169</v>
      </c>
      <c r="D756" s="7" t="s">
        <v>76</v>
      </c>
      <c r="E756" s="7" t="s">
        <v>112</v>
      </c>
      <c r="F756" s="3">
        <v>1930606590</v>
      </c>
      <c r="G756" s="3">
        <v>111</v>
      </c>
      <c r="H756" s="3">
        <v>5586</v>
      </c>
    </row>
    <row r="757" spans="2:8" ht="63.75" thickBot="1" x14ac:dyDescent="0.25">
      <c r="B757" s="38" t="s">
        <v>10</v>
      </c>
      <c r="C757" s="28" t="s">
        <v>169</v>
      </c>
      <c r="D757" s="7" t="s">
        <v>76</v>
      </c>
      <c r="E757" s="7" t="s">
        <v>112</v>
      </c>
      <c r="F757" s="3">
        <v>1930606590</v>
      </c>
      <c r="G757" s="3">
        <v>119</v>
      </c>
      <c r="H757" s="3">
        <v>1687</v>
      </c>
    </row>
    <row r="758" spans="2:8" ht="32.25" thickBot="1" x14ac:dyDescent="0.25">
      <c r="B758" s="38" t="s">
        <v>13</v>
      </c>
      <c r="C758" s="28" t="s">
        <v>169</v>
      </c>
      <c r="D758" s="7" t="s">
        <v>76</v>
      </c>
      <c r="E758" s="7" t="s">
        <v>112</v>
      </c>
      <c r="F758" s="3">
        <v>1930606590</v>
      </c>
      <c r="G758" s="3">
        <v>244</v>
      </c>
      <c r="H758" s="3">
        <v>385</v>
      </c>
    </row>
    <row r="759" spans="2:8" ht="16.5" thickBot="1" x14ac:dyDescent="0.25">
      <c r="B759" s="96" t="s">
        <v>48</v>
      </c>
      <c r="C759" s="28" t="s">
        <v>169</v>
      </c>
      <c r="D759" s="7" t="s">
        <v>76</v>
      </c>
      <c r="E759" s="7" t="s">
        <v>112</v>
      </c>
      <c r="F759" s="3">
        <v>1930606590</v>
      </c>
      <c r="G759" s="3">
        <v>850</v>
      </c>
      <c r="H759" s="3">
        <v>5</v>
      </c>
    </row>
    <row r="760" spans="2:8" ht="32.25" thickBot="1" x14ac:dyDescent="0.25">
      <c r="B760" s="152" t="s">
        <v>171</v>
      </c>
      <c r="C760" s="153" t="s">
        <v>172</v>
      </c>
      <c r="D760" s="153" t="s">
        <v>76</v>
      </c>
      <c r="E760" s="153" t="s">
        <v>112</v>
      </c>
      <c r="F760" s="154"/>
      <c r="G760" s="154"/>
      <c r="H760" s="155">
        <f>SUM(H761:H764)</f>
        <v>5090</v>
      </c>
    </row>
    <row r="761" spans="2:8" ht="48" thickBot="1" x14ac:dyDescent="0.25">
      <c r="B761" s="5" t="s">
        <v>56</v>
      </c>
      <c r="C761" s="28" t="s">
        <v>172</v>
      </c>
      <c r="D761" s="7" t="s">
        <v>76</v>
      </c>
      <c r="E761" s="7" t="s">
        <v>112</v>
      </c>
      <c r="F761" s="3">
        <v>1930606590</v>
      </c>
      <c r="G761" s="3">
        <v>111</v>
      </c>
      <c r="H761" s="3">
        <v>3802</v>
      </c>
    </row>
    <row r="762" spans="2:8" ht="63.75" thickBot="1" x14ac:dyDescent="0.25">
      <c r="B762" s="38" t="s">
        <v>10</v>
      </c>
      <c r="C762" s="28" t="s">
        <v>172</v>
      </c>
      <c r="D762" s="7" t="s">
        <v>76</v>
      </c>
      <c r="E762" s="7" t="s">
        <v>112</v>
      </c>
      <c r="F762" s="3">
        <v>1930606590</v>
      </c>
      <c r="G762" s="3">
        <v>119</v>
      </c>
      <c r="H762" s="3">
        <v>1148</v>
      </c>
    </row>
    <row r="763" spans="2:8" ht="32.25" thickBot="1" x14ac:dyDescent="0.25">
      <c r="B763" s="38" t="s">
        <v>13</v>
      </c>
      <c r="C763" s="28" t="s">
        <v>172</v>
      </c>
      <c r="D763" s="7" t="s">
        <v>76</v>
      </c>
      <c r="E763" s="7" t="s">
        <v>112</v>
      </c>
      <c r="F763" s="3">
        <v>1930606590</v>
      </c>
      <c r="G763" s="3">
        <v>244</v>
      </c>
      <c r="H763" s="3">
        <v>130</v>
      </c>
    </row>
    <row r="764" spans="2:8" ht="16.5" thickBot="1" x14ac:dyDescent="0.25">
      <c r="B764" s="96" t="s">
        <v>48</v>
      </c>
      <c r="C764" s="28" t="s">
        <v>172</v>
      </c>
      <c r="D764" s="7" t="s">
        <v>76</v>
      </c>
      <c r="E764" s="7" t="s">
        <v>112</v>
      </c>
      <c r="F764" s="3">
        <v>1930606590</v>
      </c>
      <c r="G764" s="3">
        <v>850</v>
      </c>
      <c r="H764" s="3">
        <v>10</v>
      </c>
    </row>
    <row r="765" spans="2:8" ht="16.5" thickBot="1" x14ac:dyDescent="0.25">
      <c r="B765" s="80" t="s">
        <v>28</v>
      </c>
      <c r="C765" s="83">
        <v>101</v>
      </c>
      <c r="D765" s="81" t="s">
        <v>76</v>
      </c>
      <c r="E765" s="81" t="s">
        <v>113</v>
      </c>
      <c r="F765" s="90"/>
      <c r="G765" s="90"/>
      <c r="H765" s="83">
        <f>SUM(H767:H770)</f>
        <v>6861</v>
      </c>
    </row>
    <row r="766" spans="2:8" ht="16.5" thickBot="1" x14ac:dyDescent="0.25">
      <c r="B766" s="80" t="s">
        <v>174</v>
      </c>
      <c r="C766" s="83">
        <v>101</v>
      </c>
      <c r="D766" s="81" t="s">
        <v>76</v>
      </c>
      <c r="E766" s="81" t="s">
        <v>113</v>
      </c>
      <c r="F766" s="83">
        <v>1921110590</v>
      </c>
      <c r="G766" s="90"/>
      <c r="H766" s="83">
        <f>SUM(H767:H770)</f>
        <v>6861</v>
      </c>
    </row>
    <row r="767" spans="2:8" ht="48" thickBot="1" x14ac:dyDescent="0.25">
      <c r="B767" s="5" t="s">
        <v>56</v>
      </c>
      <c r="C767" s="3">
        <v>101</v>
      </c>
      <c r="D767" s="7" t="s">
        <v>76</v>
      </c>
      <c r="E767" s="7" t="s">
        <v>113</v>
      </c>
      <c r="F767" s="3">
        <v>1921110590</v>
      </c>
      <c r="G767" s="3">
        <v>111</v>
      </c>
      <c r="H767" s="3">
        <v>4386</v>
      </c>
    </row>
    <row r="768" spans="2:8" ht="63.75" thickBot="1" x14ac:dyDescent="0.25">
      <c r="B768" s="38" t="s">
        <v>10</v>
      </c>
      <c r="C768" s="3">
        <v>101</v>
      </c>
      <c r="D768" s="7" t="s">
        <v>76</v>
      </c>
      <c r="E768" s="7" t="s">
        <v>113</v>
      </c>
      <c r="F768" s="3">
        <v>1921110590</v>
      </c>
      <c r="G768" s="3">
        <v>119</v>
      </c>
      <c r="H768" s="3">
        <v>1324</v>
      </c>
    </row>
    <row r="769" spans="2:8" ht="32.25" thickBot="1" x14ac:dyDescent="0.25">
      <c r="B769" s="38" t="s">
        <v>13</v>
      </c>
      <c r="C769" s="3">
        <v>101</v>
      </c>
      <c r="D769" s="7" t="s">
        <v>76</v>
      </c>
      <c r="E769" s="7" t="s">
        <v>113</v>
      </c>
      <c r="F769" s="3">
        <v>1921110590</v>
      </c>
      <c r="G769" s="3">
        <v>244</v>
      </c>
      <c r="H769" s="3">
        <v>1141</v>
      </c>
    </row>
    <row r="770" spans="2:8" ht="16.5" thickBot="1" x14ac:dyDescent="0.25">
      <c r="B770" s="96" t="s">
        <v>48</v>
      </c>
      <c r="C770" s="28" t="s">
        <v>173</v>
      </c>
      <c r="D770" s="7" t="s">
        <v>76</v>
      </c>
      <c r="E770" s="7" t="s">
        <v>113</v>
      </c>
      <c r="F770" s="3">
        <v>1921110590</v>
      </c>
      <c r="G770" s="3">
        <v>850</v>
      </c>
      <c r="H770" s="3">
        <v>10</v>
      </c>
    </row>
    <row r="771" spans="2:8" ht="16.5" thickBot="1" x14ac:dyDescent="0.25">
      <c r="B771" s="80" t="s">
        <v>61</v>
      </c>
      <c r="C771" s="85" t="s">
        <v>181</v>
      </c>
      <c r="D771" s="81" t="s">
        <v>175</v>
      </c>
      <c r="E771" s="81"/>
      <c r="F771" s="82"/>
      <c r="G771" s="82"/>
      <c r="H771" s="83">
        <f>SUM(H772+H779+H786)</f>
        <v>33819.825809999995</v>
      </c>
    </row>
    <row r="772" spans="2:8" ht="16.5" thickBot="1" x14ac:dyDescent="0.25">
      <c r="B772" s="80" t="s">
        <v>266</v>
      </c>
      <c r="C772" s="85" t="s">
        <v>176</v>
      </c>
      <c r="D772" s="81" t="s">
        <v>175</v>
      </c>
      <c r="E772" s="81" t="s">
        <v>77</v>
      </c>
      <c r="F772" s="82"/>
      <c r="G772" s="82"/>
      <c r="H772" s="83">
        <f>SUM(H774:H778)</f>
        <v>18203.5</v>
      </c>
    </row>
    <row r="773" spans="2:8" ht="79.5" thickBot="1" x14ac:dyDescent="0.3">
      <c r="B773" s="215" t="s">
        <v>426</v>
      </c>
      <c r="C773" s="226" t="s">
        <v>176</v>
      </c>
      <c r="D773" s="216" t="s">
        <v>175</v>
      </c>
      <c r="E773" s="216" t="s">
        <v>77</v>
      </c>
      <c r="F773" s="211" t="s">
        <v>425</v>
      </c>
      <c r="G773" s="227"/>
      <c r="H773" s="211">
        <v>50.5</v>
      </c>
    </row>
    <row r="774" spans="2:8" ht="16.5" thickBot="1" x14ac:dyDescent="0.25">
      <c r="B774" s="48" t="s">
        <v>367</v>
      </c>
      <c r="C774" s="28" t="s">
        <v>176</v>
      </c>
      <c r="D774" s="19" t="s">
        <v>175</v>
      </c>
      <c r="E774" s="19" t="s">
        <v>77</v>
      </c>
      <c r="F774" s="20" t="s">
        <v>425</v>
      </c>
      <c r="G774" s="20">
        <v>350</v>
      </c>
      <c r="H774" s="20">
        <v>50.5</v>
      </c>
    </row>
    <row r="775" spans="2:8" ht="48" thickBot="1" x14ac:dyDescent="0.25">
      <c r="B775" s="5" t="s">
        <v>30</v>
      </c>
      <c r="C775" s="28" t="s">
        <v>176</v>
      </c>
      <c r="D775" s="7" t="s">
        <v>175</v>
      </c>
      <c r="E775" s="7" t="s">
        <v>77</v>
      </c>
      <c r="F775" s="3">
        <v>2020100590</v>
      </c>
      <c r="G775" s="3">
        <v>111</v>
      </c>
      <c r="H775" s="3">
        <v>12100</v>
      </c>
    </row>
    <row r="776" spans="2:8" ht="63.75" thickBot="1" x14ac:dyDescent="0.25">
      <c r="B776" s="38" t="s">
        <v>10</v>
      </c>
      <c r="C776" s="28" t="s">
        <v>176</v>
      </c>
      <c r="D776" s="7" t="s">
        <v>175</v>
      </c>
      <c r="E776" s="7" t="s">
        <v>77</v>
      </c>
      <c r="F776" s="3">
        <v>2020100590</v>
      </c>
      <c r="G776" s="3">
        <v>119</v>
      </c>
      <c r="H776" s="3">
        <v>3654</v>
      </c>
    </row>
    <row r="777" spans="2:8" ht="32.25" thickBot="1" x14ac:dyDescent="0.25">
      <c r="B777" s="38" t="s">
        <v>13</v>
      </c>
      <c r="C777" s="28" t="s">
        <v>176</v>
      </c>
      <c r="D777" s="7" t="s">
        <v>175</v>
      </c>
      <c r="E777" s="7" t="s">
        <v>77</v>
      </c>
      <c r="F777" s="3">
        <v>2020100590</v>
      </c>
      <c r="G777" s="3">
        <v>244</v>
      </c>
      <c r="H777" s="3">
        <v>2133</v>
      </c>
    </row>
    <row r="778" spans="2:8" ht="16.5" thickBot="1" x14ac:dyDescent="0.25">
      <c r="B778" s="96" t="s">
        <v>48</v>
      </c>
      <c r="C778" s="28" t="s">
        <v>176</v>
      </c>
      <c r="D778" s="7" t="s">
        <v>175</v>
      </c>
      <c r="E778" s="7" t="s">
        <v>77</v>
      </c>
      <c r="F778" s="3">
        <v>2020100590</v>
      </c>
      <c r="G778" s="3">
        <v>850</v>
      </c>
      <c r="H778" s="3">
        <v>266</v>
      </c>
    </row>
    <row r="779" spans="2:8" ht="16.5" thickBot="1" x14ac:dyDescent="0.25">
      <c r="B779" s="80" t="s">
        <v>177</v>
      </c>
      <c r="C779" s="85" t="s">
        <v>178</v>
      </c>
      <c r="D779" s="81" t="s">
        <v>175</v>
      </c>
      <c r="E779" s="81" t="s">
        <v>77</v>
      </c>
      <c r="F779" s="82"/>
      <c r="G779" s="82"/>
      <c r="H779" s="83">
        <f>SUM(H782+H783+H784+H785+H780)</f>
        <v>10593.12581</v>
      </c>
    </row>
    <row r="780" spans="2:8" ht="95.25" thickBot="1" x14ac:dyDescent="0.25">
      <c r="B780" s="210" t="s">
        <v>380</v>
      </c>
      <c r="C780" s="228" t="s">
        <v>178</v>
      </c>
      <c r="D780" s="221" t="s">
        <v>175</v>
      </c>
      <c r="E780" s="221" t="s">
        <v>77</v>
      </c>
      <c r="F780" s="211" t="s">
        <v>381</v>
      </c>
      <c r="G780" s="225"/>
      <c r="H780" s="224">
        <v>105.12581</v>
      </c>
    </row>
    <row r="781" spans="2:8" ht="32.25" thickBot="1" x14ac:dyDescent="0.25">
      <c r="B781" s="38" t="s">
        <v>13</v>
      </c>
      <c r="C781" s="26" t="s">
        <v>178</v>
      </c>
      <c r="D781" s="15" t="s">
        <v>175</v>
      </c>
      <c r="E781" s="15" t="s">
        <v>77</v>
      </c>
      <c r="F781" s="181" t="s">
        <v>381</v>
      </c>
      <c r="G781" s="20">
        <v>244</v>
      </c>
      <c r="H781" s="3">
        <v>105.12581</v>
      </c>
    </row>
    <row r="782" spans="2:8" ht="48" thickBot="1" x14ac:dyDescent="0.25">
      <c r="B782" s="5" t="s">
        <v>30</v>
      </c>
      <c r="C782" s="28" t="s">
        <v>178</v>
      </c>
      <c r="D782" s="7" t="s">
        <v>175</v>
      </c>
      <c r="E782" s="7" t="s">
        <v>77</v>
      </c>
      <c r="F782" s="3">
        <v>2020500590</v>
      </c>
      <c r="G782" s="3">
        <v>111</v>
      </c>
      <c r="H782" s="3">
        <v>7639</v>
      </c>
    </row>
    <row r="783" spans="2:8" ht="63.75" thickBot="1" x14ac:dyDescent="0.25">
      <c r="B783" s="38" t="s">
        <v>10</v>
      </c>
      <c r="C783" s="28" t="s">
        <v>178</v>
      </c>
      <c r="D783" s="7" t="s">
        <v>175</v>
      </c>
      <c r="E783" s="7" t="s">
        <v>77</v>
      </c>
      <c r="F783" s="3">
        <v>2020500590</v>
      </c>
      <c r="G783" s="3">
        <v>119</v>
      </c>
      <c r="H783" s="3">
        <v>2307</v>
      </c>
    </row>
    <row r="784" spans="2:8" ht="32.25" thickBot="1" x14ac:dyDescent="0.25">
      <c r="B784" s="38" t="s">
        <v>13</v>
      </c>
      <c r="C784" s="28" t="s">
        <v>178</v>
      </c>
      <c r="D784" s="7" t="s">
        <v>175</v>
      </c>
      <c r="E784" s="7" t="s">
        <v>77</v>
      </c>
      <c r="F784" s="3">
        <v>2020500590</v>
      </c>
      <c r="G784" s="3">
        <v>244</v>
      </c>
      <c r="H784" s="3">
        <v>535</v>
      </c>
    </row>
    <row r="785" spans="2:10" ht="16.5" thickBot="1" x14ac:dyDescent="0.25">
      <c r="B785" s="96" t="s">
        <v>48</v>
      </c>
      <c r="C785" s="28" t="s">
        <v>178</v>
      </c>
      <c r="D785" s="7" t="s">
        <v>175</v>
      </c>
      <c r="E785" s="7" t="s">
        <v>77</v>
      </c>
      <c r="F785" s="3">
        <v>2020500590</v>
      </c>
      <c r="G785" s="3">
        <v>850</v>
      </c>
      <c r="H785" s="3">
        <v>7</v>
      </c>
    </row>
    <row r="786" spans="2:10" ht="16.5" thickBot="1" x14ac:dyDescent="0.25">
      <c r="B786" s="91" t="s">
        <v>179</v>
      </c>
      <c r="C786" s="85" t="s">
        <v>180</v>
      </c>
      <c r="D786" s="81" t="s">
        <v>175</v>
      </c>
      <c r="E786" s="81" t="s">
        <v>74</v>
      </c>
      <c r="F786" s="82"/>
      <c r="G786" s="82"/>
      <c r="H786" s="83">
        <f>SUM(H787:H791)</f>
        <v>5023.2</v>
      </c>
    </row>
    <row r="787" spans="2:10" ht="48" thickBot="1" x14ac:dyDescent="0.25">
      <c r="B787" s="5" t="s">
        <v>30</v>
      </c>
      <c r="C787" s="28" t="s">
        <v>180</v>
      </c>
      <c r="D787" s="7" t="s">
        <v>175</v>
      </c>
      <c r="E787" s="7" t="s">
        <v>74</v>
      </c>
      <c r="F787" s="3">
        <v>2030120000</v>
      </c>
      <c r="G787" s="3">
        <v>111</v>
      </c>
      <c r="H787" s="3">
        <v>3600</v>
      </c>
    </row>
    <row r="788" spans="2:10" ht="32.25" thickBot="1" x14ac:dyDescent="0.25">
      <c r="B788" s="5" t="s">
        <v>47</v>
      </c>
      <c r="C788" s="28" t="s">
        <v>180</v>
      </c>
      <c r="D788" s="7" t="s">
        <v>175</v>
      </c>
      <c r="E788" s="7" t="s">
        <v>74</v>
      </c>
      <c r="F788" s="3">
        <v>2030120000</v>
      </c>
      <c r="G788" s="3">
        <v>112</v>
      </c>
      <c r="H788" s="3">
        <v>29</v>
      </c>
    </row>
    <row r="789" spans="2:10" ht="63.75" thickBot="1" x14ac:dyDescent="0.25">
      <c r="B789" s="38" t="s">
        <v>10</v>
      </c>
      <c r="C789" s="28" t="s">
        <v>180</v>
      </c>
      <c r="D789" s="7" t="s">
        <v>175</v>
      </c>
      <c r="E789" s="7" t="s">
        <v>74</v>
      </c>
      <c r="F789" s="3">
        <v>2030120000</v>
      </c>
      <c r="G789" s="3">
        <v>119</v>
      </c>
      <c r="H789" s="3">
        <v>1087</v>
      </c>
    </row>
    <row r="790" spans="2:10" ht="32.25" thickBot="1" x14ac:dyDescent="0.25">
      <c r="B790" s="38" t="s">
        <v>13</v>
      </c>
      <c r="C790" s="28" t="s">
        <v>180</v>
      </c>
      <c r="D790" s="7" t="s">
        <v>175</v>
      </c>
      <c r="E790" s="7" t="s">
        <v>74</v>
      </c>
      <c r="F790" s="3">
        <v>2030120000</v>
      </c>
      <c r="G790" s="3">
        <v>244</v>
      </c>
      <c r="H790" s="3">
        <v>297.2</v>
      </c>
    </row>
    <row r="791" spans="2:10" ht="16.5" thickBot="1" x14ac:dyDescent="0.25">
      <c r="B791" s="96" t="s">
        <v>48</v>
      </c>
      <c r="C791" s="28" t="s">
        <v>180</v>
      </c>
      <c r="D791" s="7" t="s">
        <v>175</v>
      </c>
      <c r="E791" s="7" t="s">
        <v>74</v>
      </c>
      <c r="F791" s="3">
        <v>2030120000</v>
      </c>
      <c r="G791" s="3">
        <v>850</v>
      </c>
      <c r="H791" s="3">
        <v>10</v>
      </c>
    </row>
    <row r="792" spans="2:10" ht="16.5" thickBot="1" x14ac:dyDescent="0.25">
      <c r="B792" s="109" t="s">
        <v>68</v>
      </c>
      <c r="C792" s="111"/>
      <c r="D792" s="111"/>
      <c r="E792" s="111"/>
      <c r="F792" s="115"/>
      <c r="G792" s="111"/>
      <c r="H792" s="234">
        <f>SUM(H11+H117+H123+H130+H137+H771)</f>
        <v>657752.79223000002</v>
      </c>
    </row>
    <row r="793" spans="2:10" ht="16.5" thickBot="1" x14ac:dyDescent="0.25">
      <c r="B793" s="98" t="s">
        <v>69</v>
      </c>
      <c r="C793" s="8" t="s">
        <v>117</v>
      </c>
      <c r="D793" s="8">
        <v>14</v>
      </c>
      <c r="E793" s="8" t="s">
        <v>77</v>
      </c>
      <c r="F793" s="1">
        <v>2610160020</v>
      </c>
      <c r="G793" s="1">
        <v>511</v>
      </c>
      <c r="H793" s="1">
        <v>42929</v>
      </c>
    </row>
    <row r="794" spans="2:10" ht="16.5" thickBot="1" x14ac:dyDescent="0.25">
      <c r="B794" s="98" t="s">
        <v>352</v>
      </c>
      <c r="C794" s="8" t="s">
        <v>117</v>
      </c>
      <c r="D794" s="8" t="s">
        <v>331</v>
      </c>
      <c r="E794" s="8" t="s">
        <v>118</v>
      </c>
      <c r="F794" s="1">
        <v>2610160062</v>
      </c>
      <c r="G794" s="1">
        <v>512</v>
      </c>
      <c r="H794" s="1">
        <v>0</v>
      </c>
    </row>
    <row r="795" spans="2:10" ht="16.5" thickBot="1" x14ac:dyDescent="0.25">
      <c r="B795" s="109" t="s">
        <v>71</v>
      </c>
      <c r="C795" s="111"/>
      <c r="D795" s="111"/>
      <c r="E795" s="111"/>
      <c r="F795" s="111"/>
      <c r="G795" s="111"/>
      <c r="H795" s="234">
        <f>SUM(H792+H793+H794)</f>
        <v>700681.79223000002</v>
      </c>
      <c r="J795" s="78"/>
    </row>
  </sheetData>
  <mergeCells count="13">
    <mergeCell ref="B5:G5"/>
    <mergeCell ref="B6:H6"/>
    <mergeCell ref="B1:H1"/>
    <mergeCell ref="B2:H2"/>
    <mergeCell ref="B3:H3"/>
    <mergeCell ref="B4:H4"/>
    <mergeCell ref="G8:G9"/>
    <mergeCell ref="H8:H9"/>
    <mergeCell ref="B8:B9"/>
    <mergeCell ref="C8:C9"/>
    <mergeCell ref="D8:D9"/>
    <mergeCell ref="E8:E9"/>
    <mergeCell ref="F8:F9"/>
  </mergeCells>
  <pageMargins left="0.31496062992125984" right="0.11811023622047245" top="0.55118110236220474" bottom="0" header="0.31496062992125984" footer="0.31496062992125984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8"/>
  <sheetViews>
    <sheetView workbookViewId="0">
      <selection activeCell="A7" sqref="A7:F7"/>
    </sheetView>
  </sheetViews>
  <sheetFormatPr defaultRowHeight="12.75" x14ac:dyDescent="0.2"/>
  <cols>
    <col min="1" max="1" width="41" customWidth="1"/>
    <col min="3" max="3" width="7.85546875" customWidth="1"/>
    <col min="4" max="4" width="15.42578125" customWidth="1"/>
    <col min="6" max="6" width="17.140625" customWidth="1"/>
    <col min="8" max="8" width="10.42578125" bestFit="1" customWidth="1"/>
    <col min="9" max="9" width="22" customWidth="1"/>
  </cols>
  <sheetData>
    <row r="2" spans="1:6" ht="18.75" x14ac:dyDescent="0.2">
      <c r="A2" s="250" t="s">
        <v>432</v>
      </c>
      <c r="B2" s="250"/>
      <c r="C2" s="250"/>
      <c r="D2" s="250"/>
      <c r="E2" s="250"/>
      <c r="F2" s="250"/>
    </row>
    <row r="3" spans="1:6" ht="15.75" x14ac:dyDescent="0.2">
      <c r="A3" s="251" t="s">
        <v>182</v>
      </c>
      <c r="B3" s="251"/>
      <c r="C3" s="251"/>
      <c r="D3" s="251"/>
      <c r="E3" s="251"/>
      <c r="F3" s="251"/>
    </row>
    <row r="4" spans="1:6" ht="15.75" x14ac:dyDescent="0.2">
      <c r="A4" s="251" t="s">
        <v>183</v>
      </c>
      <c r="B4" s="251"/>
      <c r="C4" s="251"/>
      <c r="D4" s="251"/>
      <c r="E4" s="251"/>
      <c r="F4" s="251"/>
    </row>
    <row r="5" spans="1:6" ht="15.75" x14ac:dyDescent="0.2">
      <c r="A5" s="251" t="s">
        <v>445</v>
      </c>
      <c r="B5" s="251"/>
      <c r="C5" s="251"/>
      <c r="D5" s="251"/>
      <c r="E5" s="251"/>
      <c r="F5" s="251"/>
    </row>
    <row r="6" spans="1:6" ht="15.75" x14ac:dyDescent="0.2">
      <c r="A6" s="272" t="s">
        <v>184</v>
      </c>
      <c r="B6" s="272"/>
      <c r="C6" s="272"/>
      <c r="D6" s="272"/>
      <c r="E6" s="272"/>
      <c r="F6" s="272"/>
    </row>
    <row r="7" spans="1:6" ht="46.5" customHeight="1" x14ac:dyDescent="0.2">
      <c r="A7" s="273" t="s">
        <v>386</v>
      </c>
      <c r="B7" s="273"/>
      <c r="C7" s="273"/>
      <c r="D7" s="273"/>
      <c r="E7" s="273"/>
      <c r="F7" s="273"/>
    </row>
    <row r="8" spans="1:6" ht="16.5" thickBot="1" x14ac:dyDescent="0.25">
      <c r="A8" s="263" t="s">
        <v>185</v>
      </c>
      <c r="B8" s="263"/>
      <c r="C8" s="263"/>
      <c r="D8" s="263"/>
      <c r="E8" s="263"/>
      <c r="F8" s="263"/>
    </row>
    <row r="9" spans="1:6" ht="15.75" x14ac:dyDescent="0.2">
      <c r="A9" s="100" t="s">
        <v>186</v>
      </c>
      <c r="B9" s="253" t="s">
        <v>1</v>
      </c>
      <c r="C9" s="253" t="s">
        <v>2</v>
      </c>
      <c r="D9" s="253" t="s">
        <v>3</v>
      </c>
      <c r="E9" s="253" t="s">
        <v>4</v>
      </c>
      <c r="F9" s="253" t="s">
        <v>267</v>
      </c>
    </row>
    <row r="10" spans="1:6" ht="16.5" thickBot="1" x14ac:dyDescent="0.25">
      <c r="A10" s="101" t="s">
        <v>187</v>
      </c>
      <c r="B10" s="254"/>
      <c r="C10" s="254"/>
      <c r="D10" s="254"/>
      <c r="E10" s="254"/>
      <c r="F10" s="254"/>
    </row>
    <row r="11" spans="1:6" ht="16.5" thickBot="1" x14ac:dyDescent="0.25">
      <c r="A11" s="101">
        <v>1</v>
      </c>
      <c r="B11" s="1">
        <v>2</v>
      </c>
      <c r="C11" s="1">
        <v>3</v>
      </c>
      <c r="D11" s="1">
        <v>4</v>
      </c>
      <c r="E11" s="1">
        <v>5</v>
      </c>
      <c r="F11" s="1">
        <v>8</v>
      </c>
    </row>
    <row r="12" spans="1:6" ht="30.75" thickBot="1" x14ac:dyDescent="0.25">
      <c r="A12" s="159" t="s">
        <v>6</v>
      </c>
      <c r="B12" s="160" t="s">
        <v>77</v>
      </c>
      <c r="C12" s="161"/>
      <c r="D12" s="162"/>
      <c r="E12" s="162"/>
      <c r="F12" s="163">
        <f>SUM(F13+F19+F41+F55+F57+F37)</f>
        <v>25302</v>
      </c>
    </row>
    <row r="13" spans="1:6" ht="26.25" thickBot="1" x14ac:dyDescent="0.25">
      <c r="A13" s="164" t="s">
        <v>188</v>
      </c>
      <c r="B13" s="160" t="s">
        <v>77</v>
      </c>
      <c r="C13" s="165" t="s">
        <v>118</v>
      </c>
      <c r="D13" s="162"/>
      <c r="E13" s="162"/>
      <c r="F13" s="115">
        <v>1490</v>
      </c>
    </row>
    <row r="14" spans="1:6" ht="32.25" thickBot="1" x14ac:dyDescent="0.25">
      <c r="A14" s="38" t="s">
        <v>189</v>
      </c>
      <c r="B14" s="43" t="s">
        <v>77</v>
      </c>
      <c r="C14" s="43" t="s">
        <v>118</v>
      </c>
      <c r="D14" s="99">
        <v>88</v>
      </c>
      <c r="E14" s="44"/>
      <c r="F14" s="3">
        <v>1490</v>
      </c>
    </row>
    <row r="15" spans="1:6" ht="16.5" thickBot="1" x14ac:dyDescent="0.25">
      <c r="A15" s="166" t="s">
        <v>8</v>
      </c>
      <c r="B15" s="160" t="s">
        <v>77</v>
      </c>
      <c r="C15" s="165" t="s">
        <v>118</v>
      </c>
      <c r="D15" s="136" t="s">
        <v>190</v>
      </c>
      <c r="E15" s="162"/>
      <c r="F15" s="124">
        <v>1490</v>
      </c>
    </row>
    <row r="16" spans="1:6" ht="30.75" thickBot="1" x14ac:dyDescent="0.25">
      <c r="A16" s="122" t="s">
        <v>191</v>
      </c>
      <c r="B16" s="43" t="s">
        <v>77</v>
      </c>
      <c r="C16" s="43" t="s">
        <v>118</v>
      </c>
      <c r="D16" s="99" t="s">
        <v>192</v>
      </c>
      <c r="E16" s="44"/>
      <c r="F16" s="3">
        <v>1490</v>
      </c>
    </row>
    <row r="17" spans="1:6" ht="30.75" thickBot="1" x14ac:dyDescent="0.25">
      <c r="A17" s="167" t="s">
        <v>387</v>
      </c>
      <c r="B17" s="43" t="s">
        <v>77</v>
      </c>
      <c r="C17" s="43" t="s">
        <v>118</v>
      </c>
      <c r="D17" s="99" t="s">
        <v>192</v>
      </c>
      <c r="E17" s="99">
        <v>121</v>
      </c>
      <c r="F17" s="3">
        <v>1144</v>
      </c>
    </row>
    <row r="18" spans="1:6" ht="45.75" thickBot="1" x14ac:dyDescent="0.25">
      <c r="A18" s="122" t="s">
        <v>388</v>
      </c>
      <c r="B18" s="43" t="s">
        <v>77</v>
      </c>
      <c r="C18" s="43" t="s">
        <v>118</v>
      </c>
      <c r="D18" s="99" t="s">
        <v>192</v>
      </c>
      <c r="E18" s="99">
        <v>129</v>
      </c>
      <c r="F18" s="3">
        <v>346</v>
      </c>
    </row>
    <row r="19" spans="1:6" ht="16.5" thickBot="1" x14ac:dyDescent="0.25">
      <c r="A19" s="164" t="s">
        <v>11</v>
      </c>
      <c r="B19" s="160" t="s">
        <v>77</v>
      </c>
      <c r="C19" s="160" t="s">
        <v>74</v>
      </c>
      <c r="D19" s="162"/>
      <c r="E19" s="162"/>
      <c r="F19" s="180">
        <f>SUM(F20+F29)</f>
        <v>16356</v>
      </c>
    </row>
    <row r="20" spans="1:6" ht="32.25" thickBot="1" x14ac:dyDescent="0.25">
      <c r="A20" s="168" t="s">
        <v>193</v>
      </c>
      <c r="B20" s="160" t="s">
        <v>77</v>
      </c>
      <c r="C20" s="160" t="s">
        <v>74</v>
      </c>
      <c r="D20" s="169" t="s">
        <v>194</v>
      </c>
      <c r="E20" s="170"/>
      <c r="F20" s="180">
        <f>SUM(F22:F28)</f>
        <v>15642</v>
      </c>
    </row>
    <row r="21" spans="1:6" ht="30.75" thickBot="1" x14ac:dyDescent="0.25">
      <c r="A21" s="122" t="s">
        <v>191</v>
      </c>
      <c r="B21" s="43" t="s">
        <v>77</v>
      </c>
      <c r="C21" s="43" t="s">
        <v>74</v>
      </c>
      <c r="D21" s="99" t="s">
        <v>195</v>
      </c>
      <c r="E21" s="44"/>
      <c r="F21" s="58">
        <v>15642</v>
      </c>
    </row>
    <row r="22" spans="1:6" ht="45.75" thickBot="1" x14ac:dyDescent="0.25">
      <c r="A22" s="122" t="s">
        <v>196</v>
      </c>
      <c r="B22" s="43" t="s">
        <v>77</v>
      </c>
      <c r="C22" s="43" t="s">
        <v>74</v>
      </c>
      <c r="D22" s="99" t="s">
        <v>195</v>
      </c>
      <c r="E22" s="99">
        <v>121</v>
      </c>
      <c r="F22" s="58">
        <v>9100</v>
      </c>
    </row>
    <row r="23" spans="1:6" ht="30.75" thickBot="1" x14ac:dyDescent="0.25">
      <c r="A23" s="120" t="s">
        <v>209</v>
      </c>
      <c r="B23" s="43" t="s">
        <v>77</v>
      </c>
      <c r="C23" s="43" t="s">
        <v>74</v>
      </c>
      <c r="D23" s="99" t="s">
        <v>195</v>
      </c>
      <c r="E23" s="99">
        <v>122</v>
      </c>
      <c r="F23" s="58">
        <v>360</v>
      </c>
    </row>
    <row r="24" spans="1:6" ht="30.75" thickBot="1" x14ac:dyDescent="0.25">
      <c r="A24" s="122" t="s">
        <v>389</v>
      </c>
      <c r="B24" s="43" t="s">
        <v>77</v>
      </c>
      <c r="C24" s="43" t="s">
        <v>74</v>
      </c>
      <c r="D24" s="99" t="s">
        <v>195</v>
      </c>
      <c r="E24" s="99">
        <v>129</v>
      </c>
      <c r="F24" s="58">
        <v>2748</v>
      </c>
    </row>
    <row r="25" spans="1:6" ht="30.75" thickBot="1" x14ac:dyDescent="0.25">
      <c r="A25" s="122" t="s">
        <v>13</v>
      </c>
      <c r="B25" s="43" t="s">
        <v>77</v>
      </c>
      <c r="C25" s="43" t="s">
        <v>74</v>
      </c>
      <c r="D25" s="99" t="s">
        <v>195</v>
      </c>
      <c r="E25" s="99">
        <v>244</v>
      </c>
      <c r="F25" s="58">
        <v>2673</v>
      </c>
    </row>
    <row r="26" spans="1:6" ht="16.5" thickBot="1" x14ac:dyDescent="0.25">
      <c r="A26" s="122" t="s">
        <v>367</v>
      </c>
      <c r="B26" s="43" t="s">
        <v>77</v>
      </c>
      <c r="C26" s="43" t="s">
        <v>74</v>
      </c>
      <c r="D26" s="99" t="s">
        <v>195</v>
      </c>
      <c r="E26" s="99">
        <v>350</v>
      </c>
      <c r="F26" s="58">
        <v>20</v>
      </c>
    </row>
    <row r="27" spans="1:6" ht="16.5" thickBot="1" x14ac:dyDescent="0.25">
      <c r="A27" s="122" t="s">
        <v>345</v>
      </c>
      <c r="B27" s="43" t="s">
        <v>77</v>
      </c>
      <c r="C27" s="43" t="s">
        <v>74</v>
      </c>
      <c r="D27" s="99" t="s">
        <v>195</v>
      </c>
      <c r="E27" s="99">
        <v>360</v>
      </c>
      <c r="F27" s="58">
        <v>50</v>
      </c>
    </row>
    <row r="28" spans="1:6" ht="32.25" thickBot="1" x14ac:dyDescent="0.25">
      <c r="A28" s="106" t="s">
        <v>48</v>
      </c>
      <c r="B28" s="43" t="s">
        <v>77</v>
      </c>
      <c r="C28" s="43" t="s">
        <v>74</v>
      </c>
      <c r="D28" s="99" t="s">
        <v>195</v>
      </c>
      <c r="E28" s="99">
        <v>850</v>
      </c>
      <c r="F28" s="58">
        <v>691</v>
      </c>
    </row>
    <row r="29" spans="1:6" ht="48" thickBot="1" x14ac:dyDescent="0.25">
      <c r="A29" s="113" t="s">
        <v>197</v>
      </c>
      <c r="B29" s="160" t="s">
        <v>77</v>
      </c>
      <c r="C29" s="160" t="s">
        <v>74</v>
      </c>
      <c r="D29" s="136">
        <v>99</v>
      </c>
      <c r="E29" s="162"/>
      <c r="F29" s="187">
        <f>SUM(F30+F33)</f>
        <v>714</v>
      </c>
    </row>
    <row r="30" spans="1:6" ht="95.25" thickBot="1" x14ac:dyDescent="0.25">
      <c r="A30" s="113" t="s">
        <v>198</v>
      </c>
      <c r="B30" s="160" t="s">
        <v>77</v>
      </c>
      <c r="C30" s="160" t="s">
        <v>74</v>
      </c>
      <c r="D30" s="169" t="s">
        <v>199</v>
      </c>
      <c r="E30" s="162"/>
      <c r="F30" s="180">
        <f>SUM(F31:F32)</f>
        <v>357</v>
      </c>
    </row>
    <row r="31" spans="1:6" ht="48" thickBot="1" x14ac:dyDescent="0.25">
      <c r="A31" s="38" t="s">
        <v>15</v>
      </c>
      <c r="B31" s="43" t="s">
        <v>77</v>
      </c>
      <c r="C31" s="43" t="s">
        <v>74</v>
      </c>
      <c r="D31" s="99" t="s">
        <v>199</v>
      </c>
      <c r="E31" s="99">
        <v>121</v>
      </c>
      <c r="F31" s="58">
        <v>274</v>
      </c>
    </row>
    <row r="32" spans="1:6" ht="63.75" thickBot="1" x14ac:dyDescent="0.25">
      <c r="A32" s="38" t="s">
        <v>10</v>
      </c>
      <c r="B32" s="43" t="s">
        <v>77</v>
      </c>
      <c r="C32" s="43" t="s">
        <v>74</v>
      </c>
      <c r="D32" s="99" t="s">
        <v>199</v>
      </c>
      <c r="E32" s="99">
        <v>129</v>
      </c>
      <c r="F32" s="58">
        <v>83</v>
      </c>
    </row>
    <row r="33" spans="1:6" ht="78.75" x14ac:dyDescent="0.2">
      <c r="A33" s="171" t="s">
        <v>268</v>
      </c>
      <c r="B33" s="264" t="s">
        <v>77</v>
      </c>
      <c r="C33" s="264" t="s">
        <v>74</v>
      </c>
      <c r="D33" s="266" t="s">
        <v>200</v>
      </c>
      <c r="E33" s="268"/>
      <c r="F33" s="270">
        <f>SUM(F35:F36)</f>
        <v>357</v>
      </c>
    </row>
    <row r="34" spans="1:6" ht="32.25" thickBot="1" x14ac:dyDescent="0.25">
      <c r="A34" s="113" t="s">
        <v>269</v>
      </c>
      <c r="B34" s="265"/>
      <c r="C34" s="265"/>
      <c r="D34" s="267"/>
      <c r="E34" s="269"/>
      <c r="F34" s="271"/>
    </row>
    <row r="35" spans="1:6" ht="48" thickBot="1" x14ac:dyDescent="0.25">
      <c r="A35" s="38" t="s">
        <v>15</v>
      </c>
      <c r="B35" s="43" t="s">
        <v>77</v>
      </c>
      <c r="C35" s="43" t="s">
        <v>74</v>
      </c>
      <c r="D35" s="99" t="s">
        <v>200</v>
      </c>
      <c r="E35" s="99">
        <v>121</v>
      </c>
      <c r="F35" s="188">
        <v>274</v>
      </c>
    </row>
    <row r="36" spans="1:6" ht="63.75" thickBot="1" x14ac:dyDescent="0.25">
      <c r="A36" s="38" t="s">
        <v>10</v>
      </c>
      <c r="B36" s="43" t="s">
        <v>77</v>
      </c>
      <c r="C36" s="43" t="s">
        <v>74</v>
      </c>
      <c r="D36" s="99" t="s">
        <v>200</v>
      </c>
      <c r="E36" s="99">
        <v>129</v>
      </c>
      <c r="F36" s="188">
        <v>83</v>
      </c>
    </row>
    <row r="37" spans="1:6" ht="16.5" thickBot="1" x14ac:dyDescent="0.3">
      <c r="A37" s="123" t="s">
        <v>328</v>
      </c>
      <c r="B37" s="160" t="s">
        <v>77</v>
      </c>
      <c r="C37" s="160" t="s">
        <v>75</v>
      </c>
      <c r="D37" s="136"/>
      <c r="E37" s="136"/>
      <c r="F37" s="189">
        <v>1.4</v>
      </c>
    </row>
    <row r="38" spans="1:6" ht="48" thickBot="1" x14ac:dyDescent="0.3">
      <c r="A38" s="47" t="s">
        <v>197</v>
      </c>
      <c r="B38" s="43" t="s">
        <v>77</v>
      </c>
      <c r="C38" s="43" t="s">
        <v>75</v>
      </c>
      <c r="D38" s="99">
        <v>99</v>
      </c>
      <c r="E38" s="99"/>
      <c r="F38" s="188">
        <v>1.4</v>
      </c>
    </row>
    <row r="39" spans="1:6" ht="95.25" thickBot="1" x14ac:dyDescent="0.3">
      <c r="A39" s="72" t="s">
        <v>329</v>
      </c>
      <c r="B39" s="43" t="s">
        <v>77</v>
      </c>
      <c r="C39" s="43" t="s">
        <v>75</v>
      </c>
      <c r="D39" s="99" t="s">
        <v>330</v>
      </c>
      <c r="E39" s="99"/>
      <c r="F39" s="188">
        <v>1.4</v>
      </c>
    </row>
    <row r="40" spans="1:6" ht="32.25" thickBot="1" x14ac:dyDescent="0.3">
      <c r="A40" s="47" t="s">
        <v>13</v>
      </c>
      <c r="B40" s="43" t="s">
        <v>77</v>
      </c>
      <c r="C40" s="43" t="s">
        <v>75</v>
      </c>
      <c r="D40" s="99" t="s">
        <v>330</v>
      </c>
      <c r="E40" s="99">
        <v>244</v>
      </c>
      <c r="F40" s="188">
        <v>1.4</v>
      </c>
    </row>
    <row r="41" spans="1:6" ht="48" thickBot="1" x14ac:dyDescent="0.25">
      <c r="A41" s="113" t="s">
        <v>201</v>
      </c>
      <c r="B41" s="160" t="s">
        <v>77</v>
      </c>
      <c r="C41" s="160" t="s">
        <v>115</v>
      </c>
      <c r="D41" s="162"/>
      <c r="E41" s="162"/>
      <c r="F41" s="126">
        <f>SUM(F42+F48)</f>
        <v>5482</v>
      </c>
    </row>
    <row r="42" spans="1:6" ht="32.25" thickBot="1" x14ac:dyDescent="0.25">
      <c r="A42" s="113" t="s">
        <v>18</v>
      </c>
      <c r="B42" s="160" t="s">
        <v>77</v>
      </c>
      <c r="C42" s="160" t="s">
        <v>115</v>
      </c>
      <c r="D42" s="169">
        <v>93</v>
      </c>
      <c r="E42" s="170"/>
      <c r="F42" s="115">
        <f>SUM(F45:F47)</f>
        <v>664</v>
      </c>
    </row>
    <row r="43" spans="1:6" ht="32.25" thickBot="1" x14ac:dyDescent="0.25">
      <c r="A43" s="106" t="s">
        <v>202</v>
      </c>
      <c r="B43" s="43" t="s">
        <v>77</v>
      </c>
      <c r="C43" s="43" t="s">
        <v>115</v>
      </c>
      <c r="D43" s="99" t="s">
        <v>203</v>
      </c>
      <c r="E43" s="44"/>
      <c r="F43" s="3">
        <v>664</v>
      </c>
    </row>
    <row r="44" spans="1:6" ht="32.25" thickBot="1" x14ac:dyDescent="0.25">
      <c r="A44" s="38" t="s">
        <v>191</v>
      </c>
      <c r="B44" s="43" t="s">
        <v>77</v>
      </c>
      <c r="C44" s="43" t="s">
        <v>115</v>
      </c>
      <c r="D44" s="99" t="s">
        <v>204</v>
      </c>
      <c r="E44" s="44"/>
      <c r="F44" s="3">
        <v>664</v>
      </c>
    </row>
    <row r="45" spans="1:6" ht="48" thickBot="1" x14ac:dyDescent="0.25">
      <c r="A45" s="38" t="s">
        <v>9</v>
      </c>
      <c r="B45" s="43" t="s">
        <v>77</v>
      </c>
      <c r="C45" s="43" t="s">
        <v>115</v>
      </c>
      <c r="D45" s="99" t="s">
        <v>204</v>
      </c>
      <c r="E45" s="99">
        <v>121</v>
      </c>
      <c r="F45" s="3">
        <v>468</v>
      </c>
    </row>
    <row r="46" spans="1:6" ht="63.75" thickBot="1" x14ac:dyDescent="0.25">
      <c r="A46" s="38" t="s">
        <v>10</v>
      </c>
      <c r="B46" s="43" t="s">
        <v>77</v>
      </c>
      <c r="C46" s="43" t="s">
        <v>115</v>
      </c>
      <c r="D46" s="99" t="s">
        <v>204</v>
      </c>
      <c r="E46" s="99">
        <v>129</v>
      </c>
      <c r="F46" s="3">
        <v>141</v>
      </c>
    </row>
    <row r="47" spans="1:6" ht="32.25" thickBot="1" x14ac:dyDescent="0.3">
      <c r="A47" s="47" t="s">
        <v>13</v>
      </c>
      <c r="B47" s="43" t="s">
        <v>77</v>
      </c>
      <c r="C47" s="43" t="s">
        <v>115</v>
      </c>
      <c r="D47" s="99" t="s">
        <v>204</v>
      </c>
      <c r="E47" s="99">
        <v>244</v>
      </c>
      <c r="F47" s="3">
        <v>55</v>
      </c>
    </row>
    <row r="48" spans="1:6" ht="32.25" thickBot="1" x14ac:dyDescent="0.25">
      <c r="A48" s="113" t="s">
        <v>205</v>
      </c>
      <c r="B48" s="160" t="s">
        <v>77</v>
      </c>
      <c r="C48" s="160" t="s">
        <v>115</v>
      </c>
      <c r="D48" s="169">
        <v>99</v>
      </c>
      <c r="E48" s="162"/>
      <c r="F48" s="115">
        <f>SUM(F50:F54)</f>
        <v>4818</v>
      </c>
    </row>
    <row r="49" spans="1:6" ht="32.25" thickBot="1" x14ac:dyDescent="0.25">
      <c r="A49" s="38" t="s">
        <v>206</v>
      </c>
      <c r="B49" s="43" t="s">
        <v>77</v>
      </c>
      <c r="C49" s="43" t="s">
        <v>115</v>
      </c>
      <c r="D49" s="99" t="s">
        <v>207</v>
      </c>
      <c r="E49" s="44"/>
      <c r="F49" s="3">
        <v>4818</v>
      </c>
    </row>
    <row r="50" spans="1:6" ht="51.75" customHeight="1" thickBot="1" x14ac:dyDescent="0.25">
      <c r="A50" s="38" t="s">
        <v>9</v>
      </c>
      <c r="B50" s="43" t="s">
        <v>77</v>
      </c>
      <c r="C50" s="43" t="s">
        <v>115</v>
      </c>
      <c r="D50" s="99" t="s">
        <v>208</v>
      </c>
      <c r="E50" s="99">
        <v>121</v>
      </c>
      <c r="F50" s="3">
        <v>3200</v>
      </c>
    </row>
    <row r="51" spans="1:6" ht="32.25" thickBot="1" x14ac:dyDescent="0.25">
      <c r="A51" s="5" t="s">
        <v>209</v>
      </c>
      <c r="B51" s="43" t="s">
        <v>77</v>
      </c>
      <c r="C51" s="43" t="s">
        <v>115</v>
      </c>
      <c r="D51" s="99" t="s">
        <v>208</v>
      </c>
      <c r="E51" s="99">
        <v>122</v>
      </c>
      <c r="F51" s="3">
        <v>30</v>
      </c>
    </row>
    <row r="52" spans="1:6" ht="63.75" thickBot="1" x14ac:dyDescent="0.25">
      <c r="A52" s="38" t="s">
        <v>10</v>
      </c>
      <c r="B52" s="43" t="s">
        <v>77</v>
      </c>
      <c r="C52" s="43" t="s">
        <v>115</v>
      </c>
      <c r="D52" s="99" t="s">
        <v>208</v>
      </c>
      <c r="E52" s="99">
        <v>129</v>
      </c>
      <c r="F52" s="3">
        <v>966</v>
      </c>
    </row>
    <row r="53" spans="1:6" ht="32.25" thickBot="1" x14ac:dyDescent="0.25">
      <c r="A53" s="38" t="s">
        <v>210</v>
      </c>
      <c r="B53" s="43" t="s">
        <v>77</v>
      </c>
      <c r="C53" s="43" t="s">
        <v>115</v>
      </c>
      <c r="D53" s="99" t="s">
        <v>208</v>
      </c>
      <c r="E53" s="99">
        <v>244</v>
      </c>
      <c r="F53" s="3">
        <v>604</v>
      </c>
    </row>
    <row r="54" spans="1:6" ht="32.25" thickBot="1" x14ac:dyDescent="0.25">
      <c r="A54" s="106" t="s">
        <v>48</v>
      </c>
      <c r="B54" s="43" t="s">
        <v>77</v>
      </c>
      <c r="C54" s="43" t="s">
        <v>115</v>
      </c>
      <c r="D54" s="99" t="s">
        <v>208</v>
      </c>
      <c r="E54" s="99">
        <v>850</v>
      </c>
      <c r="F54" s="3">
        <v>18</v>
      </c>
    </row>
    <row r="55" spans="1:6" ht="16.5" thickBot="1" x14ac:dyDescent="0.25">
      <c r="A55" s="106" t="s">
        <v>316</v>
      </c>
      <c r="B55" s="46" t="s">
        <v>77</v>
      </c>
      <c r="C55" s="46" t="s">
        <v>334</v>
      </c>
      <c r="D55" s="99"/>
      <c r="E55" s="99"/>
      <c r="F55" s="3">
        <v>150</v>
      </c>
    </row>
    <row r="56" spans="1:6" ht="16.5" thickBot="1" x14ac:dyDescent="0.25">
      <c r="A56" s="106" t="s">
        <v>336</v>
      </c>
      <c r="B56" s="46" t="s">
        <v>77</v>
      </c>
      <c r="C56" s="46" t="s">
        <v>334</v>
      </c>
      <c r="D56" s="99" t="s">
        <v>335</v>
      </c>
      <c r="E56" s="99">
        <v>870</v>
      </c>
      <c r="F56" s="3">
        <v>150</v>
      </c>
    </row>
    <row r="57" spans="1:6" ht="23.25" customHeight="1" thickBot="1" x14ac:dyDescent="0.25">
      <c r="A57" s="113" t="s">
        <v>19</v>
      </c>
      <c r="B57" s="160" t="s">
        <v>77</v>
      </c>
      <c r="C57" s="160">
        <v>13</v>
      </c>
      <c r="D57" s="162"/>
      <c r="E57" s="162"/>
      <c r="F57" s="126">
        <f>SUM(F60+F68+F66+F64+F58)</f>
        <v>1822.6</v>
      </c>
    </row>
    <row r="58" spans="1:6" ht="16.5" thickBot="1" x14ac:dyDescent="0.25">
      <c r="A58" s="14" t="s">
        <v>412</v>
      </c>
      <c r="B58" s="205" t="s">
        <v>77</v>
      </c>
      <c r="C58" s="205" t="s">
        <v>340</v>
      </c>
      <c r="D58" s="204" t="s">
        <v>411</v>
      </c>
      <c r="E58" s="206"/>
      <c r="F58" s="32">
        <v>1000</v>
      </c>
    </row>
    <row r="59" spans="1:6" ht="32.25" thickBot="1" x14ac:dyDescent="0.25">
      <c r="A59" s="18" t="s">
        <v>43</v>
      </c>
      <c r="B59" s="205" t="s">
        <v>77</v>
      </c>
      <c r="C59" s="205" t="s">
        <v>340</v>
      </c>
      <c r="D59" s="204" t="s">
        <v>411</v>
      </c>
      <c r="E59" s="206">
        <v>611</v>
      </c>
      <c r="F59" s="32">
        <v>1000</v>
      </c>
    </row>
    <row r="60" spans="1:6" ht="63.75" thickBot="1" x14ac:dyDescent="0.25">
      <c r="A60" s="113" t="s">
        <v>383</v>
      </c>
      <c r="B60" s="160" t="s">
        <v>77</v>
      </c>
      <c r="C60" s="160">
        <v>13</v>
      </c>
      <c r="D60" s="124">
        <v>42</v>
      </c>
      <c r="E60" s="162"/>
      <c r="F60" s="126">
        <v>225</v>
      </c>
    </row>
    <row r="61" spans="1:6" ht="48" thickBot="1" x14ac:dyDescent="0.25">
      <c r="A61" s="48" t="s">
        <v>338</v>
      </c>
      <c r="B61" s="43" t="s">
        <v>77</v>
      </c>
      <c r="C61" s="43">
        <v>13</v>
      </c>
      <c r="D61" s="3" t="s">
        <v>342</v>
      </c>
      <c r="E61" s="44"/>
      <c r="F61" s="3">
        <v>225</v>
      </c>
    </row>
    <row r="62" spans="1:6" ht="48" thickBot="1" x14ac:dyDescent="0.25">
      <c r="A62" s="48" t="s">
        <v>339</v>
      </c>
      <c r="B62" s="43" t="s">
        <v>77</v>
      </c>
      <c r="C62" s="43">
        <v>13</v>
      </c>
      <c r="D62" s="3" t="s">
        <v>341</v>
      </c>
      <c r="E62" s="44"/>
      <c r="F62" s="3">
        <v>225</v>
      </c>
    </row>
    <row r="63" spans="1:6" ht="32.25" thickBot="1" x14ac:dyDescent="0.25">
      <c r="A63" s="48" t="s">
        <v>13</v>
      </c>
      <c r="B63" s="43" t="s">
        <v>77</v>
      </c>
      <c r="C63" s="43">
        <v>13</v>
      </c>
      <c r="D63" s="3" t="s">
        <v>341</v>
      </c>
      <c r="E63" s="3">
        <v>244</v>
      </c>
      <c r="F63" s="3">
        <v>225</v>
      </c>
    </row>
    <row r="64" spans="1:6" ht="32.25" thickBot="1" x14ac:dyDescent="0.25">
      <c r="A64" s="22" t="s">
        <v>408</v>
      </c>
      <c r="B64" s="11" t="s">
        <v>77</v>
      </c>
      <c r="C64" s="11" t="s">
        <v>340</v>
      </c>
      <c r="D64" s="1" t="s">
        <v>410</v>
      </c>
      <c r="E64" s="1"/>
      <c r="F64" s="1">
        <v>368.6</v>
      </c>
    </row>
    <row r="65" spans="1:6" ht="32.25" thickBot="1" x14ac:dyDescent="0.25">
      <c r="A65" s="48" t="s">
        <v>13</v>
      </c>
      <c r="B65" s="43" t="s">
        <v>77</v>
      </c>
      <c r="C65" s="43" t="s">
        <v>340</v>
      </c>
      <c r="D65" s="3" t="s">
        <v>410</v>
      </c>
      <c r="E65" s="3">
        <v>244</v>
      </c>
      <c r="F65" s="3">
        <v>368.6</v>
      </c>
    </row>
    <row r="66" spans="1:6" ht="32.25" thickBot="1" x14ac:dyDescent="0.25">
      <c r="A66" s="22" t="s">
        <v>368</v>
      </c>
      <c r="B66" s="11" t="s">
        <v>77</v>
      </c>
      <c r="C66" s="11" t="s">
        <v>340</v>
      </c>
      <c r="D66" s="1" t="s">
        <v>195</v>
      </c>
      <c r="E66" s="1"/>
      <c r="F66" s="1">
        <v>30</v>
      </c>
    </row>
    <row r="67" spans="1:6" ht="32.25" thickBot="1" x14ac:dyDescent="0.25">
      <c r="A67" s="38" t="s">
        <v>210</v>
      </c>
      <c r="B67" s="43" t="s">
        <v>77</v>
      </c>
      <c r="C67" s="43" t="s">
        <v>340</v>
      </c>
      <c r="D67" s="3" t="s">
        <v>195</v>
      </c>
      <c r="E67" s="3">
        <v>244</v>
      </c>
      <c r="F67" s="3">
        <v>30</v>
      </c>
    </row>
    <row r="68" spans="1:6" ht="16.5" thickBot="1" x14ac:dyDescent="0.25">
      <c r="A68" s="128" t="s">
        <v>20</v>
      </c>
      <c r="B68" s="160" t="s">
        <v>77</v>
      </c>
      <c r="C68" s="172">
        <v>13</v>
      </c>
      <c r="D68" s="136">
        <v>99</v>
      </c>
      <c r="E68" s="162"/>
      <c r="F68" s="126">
        <v>199</v>
      </c>
    </row>
    <row r="69" spans="1:6" ht="146.25" customHeight="1" thickBot="1" x14ac:dyDescent="0.25">
      <c r="A69" s="107" t="s">
        <v>21</v>
      </c>
      <c r="B69" s="43" t="s">
        <v>77</v>
      </c>
      <c r="C69" s="43">
        <v>13</v>
      </c>
      <c r="D69" s="99" t="s">
        <v>211</v>
      </c>
      <c r="E69" s="44"/>
      <c r="F69" s="3">
        <v>199</v>
      </c>
    </row>
    <row r="70" spans="1:6" ht="32.25" thickBot="1" x14ac:dyDescent="0.25">
      <c r="A70" s="38" t="s">
        <v>210</v>
      </c>
      <c r="B70" s="43" t="s">
        <v>77</v>
      </c>
      <c r="C70" s="43">
        <v>13</v>
      </c>
      <c r="D70" s="99" t="s">
        <v>211</v>
      </c>
      <c r="E70" s="99">
        <v>244</v>
      </c>
      <c r="F70" s="3">
        <v>199</v>
      </c>
    </row>
    <row r="71" spans="1:6" ht="16.5" thickBot="1" x14ac:dyDescent="0.25">
      <c r="A71" s="113" t="s">
        <v>322</v>
      </c>
      <c r="B71" s="160" t="s">
        <v>118</v>
      </c>
      <c r="C71" s="172"/>
      <c r="D71" s="136"/>
      <c r="E71" s="136"/>
      <c r="F71" s="126">
        <v>1404</v>
      </c>
    </row>
    <row r="72" spans="1:6" ht="32.25" thickBot="1" x14ac:dyDescent="0.25">
      <c r="A72" s="38" t="s">
        <v>323</v>
      </c>
      <c r="B72" s="43" t="s">
        <v>118</v>
      </c>
      <c r="C72" s="43" t="s">
        <v>112</v>
      </c>
      <c r="D72" s="99"/>
      <c r="E72" s="99"/>
      <c r="F72" s="3">
        <v>1404</v>
      </c>
    </row>
    <row r="73" spans="1:6" ht="63.75" thickBot="1" x14ac:dyDescent="0.25">
      <c r="A73" s="38" t="s">
        <v>70</v>
      </c>
      <c r="B73" s="43" t="s">
        <v>118</v>
      </c>
      <c r="C73" s="43" t="s">
        <v>112</v>
      </c>
      <c r="D73" s="99" t="s">
        <v>263</v>
      </c>
      <c r="E73" s="99"/>
      <c r="F73" s="3">
        <v>1404</v>
      </c>
    </row>
    <row r="74" spans="1:6" ht="16.5" thickBot="1" x14ac:dyDescent="0.25">
      <c r="A74" s="38" t="s">
        <v>320</v>
      </c>
      <c r="B74" s="43" t="s">
        <v>118</v>
      </c>
      <c r="C74" s="43" t="s">
        <v>112</v>
      </c>
      <c r="D74" s="99" t="s">
        <v>263</v>
      </c>
      <c r="E74" s="99">
        <v>530</v>
      </c>
      <c r="F74" s="3">
        <v>1404</v>
      </c>
    </row>
    <row r="75" spans="1:6" ht="52.5" customHeight="1" thickBot="1" x14ac:dyDescent="0.25">
      <c r="A75" s="113" t="s">
        <v>22</v>
      </c>
      <c r="B75" s="127" t="s">
        <v>112</v>
      </c>
      <c r="C75" s="161"/>
      <c r="D75" s="162"/>
      <c r="E75" s="162"/>
      <c r="F75" s="126">
        <f>SUM(F76+F82)</f>
        <v>4633</v>
      </c>
    </row>
    <row r="76" spans="1:6" ht="63.75" thickBot="1" x14ac:dyDescent="0.25">
      <c r="A76" s="113" t="s">
        <v>49</v>
      </c>
      <c r="B76" s="160" t="s">
        <v>112</v>
      </c>
      <c r="C76" s="160" t="s">
        <v>113</v>
      </c>
      <c r="D76" s="162"/>
      <c r="E76" s="162"/>
      <c r="F76" s="126">
        <f>SUM(F77:F81)</f>
        <v>4593</v>
      </c>
    </row>
    <row r="77" spans="1:6" ht="48" thickBot="1" x14ac:dyDescent="0.25">
      <c r="A77" s="38" t="s">
        <v>30</v>
      </c>
      <c r="B77" s="79" t="s">
        <v>112</v>
      </c>
      <c r="C77" s="79" t="s">
        <v>113</v>
      </c>
      <c r="D77" s="99" t="s">
        <v>212</v>
      </c>
      <c r="E77" s="99">
        <v>111</v>
      </c>
      <c r="F77" s="3">
        <v>3173</v>
      </c>
    </row>
    <row r="78" spans="1:6" ht="16.5" thickBot="1" x14ac:dyDescent="0.25">
      <c r="A78" s="38" t="s">
        <v>327</v>
      </c>
      <c r="B78" s="79" t="s">
        <v>112</v>
      </c>
      <c r="C78" s="79" t="s">
        <v>113</v>
      </c>
      <c r="D78" s="99" t="s">
        <v>212</v>
      </c>
      <c r="E78" s="99">
        <v>112</v>
      </c>
      <c r="F78" s="3">
        <v>30</v>
      </c>
    </row>
    <row r="79" spans="1:6" ht="63.75" thickBot="1" x14ac:dyDescent="0.25">
      <c r="A79" s="38" t="s">
        <v>10</v>
      </c>
      <c r="B79" s="79" t="s">
        <v>112</v>
      </c>
      <c r="C79" s="79" t="s">
        <v>113</v>
      </c>
      <c r="D79" s="99" t="s">
        <v>212</v>
      </c>
      <c r="E79" s="99">
        <v>119</v>
      </c>
      <c r="F79" s="3">
        <v>958</v>
      </c>
    </row>
    <row r="80" spans="1:6" ht="32.25" thickBot="1" x14ac:dyDescent="0.25">
      <c r="A80" s="38" t="s">
        <v>210</v>
      </c>
      <c r="B80" s="79" t="s">
        <v>112</v>
      </c>
      <c r="C80" s="79" t="s">
        <v>113</v>
      </c>
      <c r="D80" s="99" t="s">
        <v>212</v>
      </c>
      <c r="E80" s="99">
        <v>244</v>
      </c>
      <c r="F80" s="3">
        <v>422</v>
      </c>
    </row>
    <row r="81" spans="1:6" ht="32.25" thickBot="1" x14ac:dyDescent="0.25">
      <c r="A81" s="106" t="s">
        <v>48</v>
      </c>
      <c r="B81" s="79" t="s">
        <v>112</v>
      </c>
      <c r="C81" s="79" t="s">
        <v>113</v>
      </c>
      <c r="D81" s="99" t="s">
        <v>212</v>
      </c>
      <c r="E81" s="99">
        <v>850</v>
      </c>
      <c r="F81" s="3">
        <v>10</v>
      </c>
    </row>
    <row r="82" spans="1:6" ht="39" thickBot="1" x14ac:dyDescent="0.25">
      <c r="A82" s="173" t="s">
        <v>369</v>
      </c>
      <c r="B82" s="46" t="s">
        <v>112</v>
      </c>
      <c r="C82" s="46" t="s">
        <v>331</v>
      </c>
      <c r="D82" s="45"/>
      <c r="E82" s="45"/>
      <c r="F82" s="1">
        <v>40</v>
      </c>
    </row>
    <row r="83" spans="1:6" ht="39" thickBot="1" x14ac:dyDescent="0.25">
      <c r="A83" s="133" t="s">
        <v>370</v>
      </c>
      <c r="B83" s="79" t="s">
        <v>112</v>
      </c>
      <c r="C83" s="79" t="s">
        <v>331</v>
      </c>
      <c r="D83" s="43" t="s">
        <v>343</v>
      </c>
      <c r="E83" s="99"/>
      <c r="F83" s="3">
        <v>40</v>
      </c>
    </row>
    <row r="84" spans="1:6" ht="32.25" thickBot="1" x14ac:dyDescent="0.25">
      <c r="A84" s="37" t="s">
        <v>210</v>
      </c>
      <c r="B84" s="79" t="s">
        <v>112</v>
      </c>
      <c r="C84" s="79" t="s">
        <v>331</v>
      </c>
      <c r="D84" s="43" t="s">
        <v>343</v>
      </c>
      <c r="E84" s="99">
        <v>244</v>
      </c>
      <c r="F84" s="3">
        <v>40</v>
      </c>
    </row>
    <row r="85" spans="1:6" ht="16.5" thickBot="1" x14ac:dyDescent="0.25">
      <c r="A85" s="113" t="s">
        <v>23</v>
      </c>
      <c r="B85" s="160" t="s">
        <v>74</v>
      </c>
      <c r="C85" s="161"/>
      <c r="D85" s="162"/>
      <c r="E85" s="162"/>
      <c r="F85" s="126">
        <f>SUM(F86+F92+F96)</f>
        <v>35189.597659999999</v>
      </c>
    </row>
    <row r="86" spans="1:6" ht="16.5" thickBot="1" x14ac:dyDescent="0.25">
      <c r="A86" s="109" t="s">
        <v>50</v>
      </c>
      <c r="B86" s="165" t="s">
        <v>74</v>
      </c>
      <c r="C86" s="165" t="s">
        <v>75</v>
      </c>
      <c r="D86" s="162"/>
      <c r="E86" s="162"/>
      <c r="F86" s="115">
        <v>1809</v>
      </c>
    </row>
    <row r="87" spans="1:6" ht="48" thickBot="1" x14ac:dyDescent="0.25">
      <c r="A87" s="38" t="s">
        <v>213</v>
      </c>
      <c r="B87" s="43" t="s">
        <v>74</v>
      </c>
      <c r="C87" s="43" t="s">
        <v>75</v>
      </c>
      <c r="D87" s="99" t="s">
        <v>214</v>
      </c>
      <c r="E87" s="44"/>
      <c r="F87" s="3">
        <f>SUM(F88:F91)</f>
        <v>1809</v>
      </c>
    </row>
    <row r="88" spans="1:6" ht="48" thickBot="1" x14ac:dyDescent="0.25">
      <c r="A88" s="38" t="s">
        <v>196</v>
      </c>
      <c r="B88" s="43" t="s">
        <v>74</v>
      </c>
      <c r="C88" s="43" t="s">
        <v>75</v>
      </c>
      <c r="D88" s="99" t="s">
        <v>214</v>
      </c>
      <c r="E88" s="99">
        <v>121</v>
      </c>
      <c r="F88" s="3">
        <v>1128</v>
      </c>
    </row>
    <row r="89" spans="1:6" ht="63.75" thickBot="1" x14ac:dyDescent="0.25">
      <c r="A89" s="38" t="s">
        <v>10</v>
      </c>
      <c r="B89" s="43" t="s">
        <v>74</v>
      </c>
      <c r="C89" s="43" t="s">
        <v>75</v>
      </c>
      <c r="D89" s="99" t="s">
        <v>214</v>
      </c>
      <c r="E89" s="99">
        <v>129</v>
      </c>
      <c r="F89" s="3">
        <v>341</v>
      </c>
    </row>
    <row r="90" spans="1:6" ht="32.25" thickBot="1" x14ac:dyDescent="0.25">
      <c r="A90" s="37" t="s">
        <v>210</v>
      </c>
      <c r="B90" s="104" t="s">
        <v>74</v>
      </c>
      <c r="C90" s="104" t="s">
        <v>75</v>
      </c>
      <c r="D90" s="102" t="s">
        <v>214</v>
      </c>
      <c r="E90" s="102">
        <v>244</v>
      </c>
      <c r="F90" s="105">
        <v>337</v>
      </c>
    </row>
    <row r="91" spans="1:6" ht="32.25" thickBot="1" x14ac:dyDescent="0.25">
      <c r="A91" s="41" t="s">
        <v>48</v>
      </c>
      <c r="B91" s="42" t="s">
        <v>74</v>
      </c>
      <c r="C91" s="42" t="s">
        <v>75</v>
      </c>
      <c r="D91" s="39" t="s">
        <v>214</v>
      </c>
      <c r="E91" s="39">
        <v>850</v>
      </c>
      <c r="F91" s="41">
        <v>3</v>
      </c>
    </row>
    <row r="92" spans="1:6" ht="16.5" thickBot="1" x14ac:dyDescent="0.25">
      <c r="A92" s="113" t="s">
        <v>319</v>
      </c>
      <c r="B92" s="160" t="s">
        <v>74</v>
      </c>
      <c r="C92" s="160" t="s">
        <v>113</v>
      </c>
      <c r="D92" s="174"/>
      <c r="E92" s="174"/>
      <c r="F92" s="126">
        <f>SUM(F94:F95)</f>
        <v>33320.597659999999</v>
      </c>
    </row>
    <row r="93" spans="1:6" ht="32.25" thickBot="1" x14ac:dyDescent="0.25">
      <c r="A93" s="237" t="s">
        <v>437</v>
      </c>
      <c r="B93" s="165" t="s">
        <v>74</v>
      </c>
      <c r="C93" s="165" t="s">
        <v>113</v>
      </c>
      <c r="D93" s="169" t="s">
        <v>440</v>
      </c>
      <c r="E93" s="169"/>
      <c r="F93" s="115">
        <v>6793.7640000000001</v>
      </c>
    </row>
    <row r="94" spans="1:6" ht="49.5" customHeight="1" thickBot="1" x14ac:dyDescent="0.25">
      <c r="A94" s="232" t="s">
        <v>347</v>
      </c>
      <c r="B94" s="177" t="s">
        <v>74</v>
      </c>
      <c r="C94" s="177" t="s">
        <v>113</v>
      </c>
      <c r="D94" s="139" t="s">
        <v>440</v>
      </c>
      <c r="E94" s="139">
        <v>244</v>
      </c>
      <c r="F94" s="20">
        <v>16793.763999999999</v>
      </c>
    </row>
    <row r="95" spans="1:6" ht="16.5" thickBot="1" x14ac:dyDescent="0.25">
      <c r="A95" s="106" t="s">
        <v>321</v>
      </c>
      <c r="B95" s="43" t="s">
        <v>74</v>
      </c>
      <c r="C95" s="43" t="s">
        <v>113</v>
      </c>
      <c r="D95" s="99" t="s">
        <v>325</v>
      </c>
      <c r="E95" s="99">
        <v>540</v>
      </c>
      <c r="F95" s="3">
        <v>16526.83366</v>
      </c>
    </row>
    <row r="96" spans="1:6" ht="32.25" thickBot="1" x14ac:dyDescent="0.25">
      <c r="A96" s="109" t="s">
        <v>371</v>
      </c>
      <c r="B96" s="172" t="s">
        <v>74</v>
      </c>
      <c r="C96" s="172" t="s">
        <v>372</v>
      </c>
      <c r="D96" s="136"/>
      <c r="E96" s="136"/>
      <c r="F96" s="115">
        <v>60</v>
      </c>
    </row>
    <row r="97" spans="1:6" ht="79.5" thickBot="1" x14ac:dyDescent="0.25">
      <c r="A97" s="106" t="s">
        <v>373</v>
      </c>
      <c r="B97" s="43" t="s">
        <v>74</v>
      </c>
      <c r="C97" s="43" t="s">
        <v>372</v>
      </c>
      <c r="D97" s="99" t="s">
        <v>390</v>
      </c>
      <c r="E97" s="99">
        <v>245</v>
      </c>
      <c r="F97" s="3">
        <v>60</v>
      </c>
    </row>
    <row r="98" spans="1:6" ht="32.25" thickBot="1" x14ac:dyDescent="0.25">
      <c r="A98" s="113" t="s">
        <v>24</v>
      </c>
      <c r="B98" s="160" t="s">
        <v>75</v>
      </c>
      <c r="C98" s="161"/>
      <c r="D98" s="162"/>
      <c r="E98" s="162"/>
      <c r="F98" s="126">
        <f>SUM(F101+F103+F99)</f>
        <v>22763.016759999999</v>
      </c>
    </row>
    <row r="99" spans="1:6" ht="16.5" thickBot="1" x14ac:dyDescent="0.25">
      <c r="A99" s="113" t="s">
        <v>433</v>
      </c>
      <c r="B99" s="160" t="s">
        <v>75</v>
      </c>
      <c r="C99" s="110" t="s">
        <v>118</v>
      </c>
      <c r="D99" s="162"/>
      <c r="E99" s="162"/>
      <c r="F99" s="126">
        <v>5704.3859000000002</v>
      </c>
    </row>
    <row r="100" spans="1:6" ht="48.75" customHeight="1" thickBot="1" x14ac:dyDescent="0.25">
      <c r="A100" s="48" t="s">
        <v>347</v>
      </c>
      <c r="B100" s="177" t="s">
        <v>75</v>
      </c>
      <c r="C100" s="19" t="s">
        <v>118</v>
      </c>
      <c r="D100" s="3" t="s">
        <v>215</v>
      </c>
      <c r="E100" s="20">
        <v>244</v>
      </c>
      <c r="F100" s="20">
        <v>5704.3859000000002</v>
      </c>
    </row>
    <row r="101" spans="1:6" ht="32.25" thickBot="1" x14ac:dyDescent="0.25">
      <c r="A101" s="135" t="s">
        <v>374</v>
      </c>
      <c r="B101" s="175" t="s">
        <v>75</v>
      </c>
      <c r="C101" s="130" t="s">
        <v>112</v>
      </c>
      <c r="D101" s="132" t="s">
        <v>391</v>
      </c>
      <c r="E101" s="176"/>
      <c r="F101" s="132">
        <v>9738.6308599999993</v>
      </c>
    </row>
    <row r="102" spans="1:6" ht="51.75" customHeight="1" thickBot="1" x14ac:dyDescent="0.25">
      <c r="A102" s="232" t="s">
        <v>347</v>
      </c>
      <c r="B102" s="177" t="s">
        <v>75</v>
      </c>
      <c r="C102" s="19" t="s">
        <v>112</v>
      </c>
      <c r="D102" s="20" t="s">
        <v>391</v>
      </c>
      <c r="E102" s="20">
        <v>244</v>
      </c>
      <c r="F102" s="20">
        <v>9738.6308599999993</v>
      </c>
    </row>
    <row r="103" spans="1:6" ht="16.5" thickBot="1" x14ac:dyDescent="0.25">
      <c r="A103" s="128" t="s">
        <v>324</v>
      </c>
      <c r="B103" s="165" t="s">
        <v>75</v>
      </c>
      <c r="C103" s="165" t="s">
        <v>112</v>
      </c>
      <c r="D103" s="115"/>
      <c r="E103" s="115"/>
      <c r="F103" s="124">
        <v>7320</v>
      </c>
    </row>
    <row r="104" spans="1:6" ht="16.5" thickBot="1" x14ac:dyDescent="0.25">
      <c r="A104" s="106" t="s">
        <v>320</v>
      </c>
      <c r="B104" s="43" t="s">
        <v>75</v>
      </c>
      <c r="C104" s="43" t="s">
        <v>112</v>
      </c>
      <c r="D104" s="3" t="s">
        <v>215</v>
      </c>
      <c r="E104" s="3"/>
      <c r="F104" s="3">
        <v>7320</v>
      </c>
    </row>
    <row r="105" spans="1:6" ht="16.5" thickBot="1" x14ac:dyDescent="0.25">
      <c r="A105" s="106" t="s">
        <v>346</v>
      </c>
      <c r="B105" s="43" t="s">
        <v>75</v>
      </c>
      <c r="C105" s="43" t="s">
        <v>112</v>
      </c>
      <c r="D105" s="3" t="s">
        <v>215</v>
      </c>
      <c r="E105" s="3">
        <v>540</v>
      </c>
      <c r="F105" s="3">
        <v>7320</v>
      </c>
    </row>
    <row r="106" spans="1:6" ht="16.5" thickBot="1" x14ac:dyDescent="0.25">
      <c r="A106" s="113" t="s">
        <v>25</v>
      </c>
      <c r="B106" s="160" t="s">
        <v>76</v>
      </c>
      <c r="C106" s="161"/>
      <c r="D106" s="162"/>
      <c r="E106" s="162"/>
      <c r="F106" s="192">
        <f>SUM(F107+F119+F139+F146+F149)</f>
        <v>508811.6</v>
      </c>
    </row>
    <row r="107" spans="1:6" ht="16.5" thickBot="1" x14ac:dyDescent="0.25">
      <c r="A107" s="128" t="s">
        <v>52</v>
      </c>
      <c r="B107" s="160" t="s">
        <v>76</v>
      </c>
      <c r="C107" s="160" t="s">
        <v>77</v>
      </c>
      <c r="D107" s="162"/>
      <c r="E107" s="162"/>
      <c r="F107" s="115">
        <f>SUM(F110+F114)</f>
        <v>111213.6</v>
      </c>
    </row>
    <row r="108" spans="1:6" ht="48" customHeight="1" thickBot="1" x14ac:dyDescent="0.25">
      <c r="A108" s="179" t="s">
        <v>216</v>
      </c>
      <c r="B108" s="165" t="s">
        <v>76</v>
      </c>
      <c r="C108" s="165" t="s">
        <v>77</v>
      </c>
      <c r="D108" s="169">
        <v>19</v>
      </c>
      <c r="E108" s="162"/>
      <c r="F108" s="115">
        <v>61415</v>
      </c>
    </row>
    <row r="109" spans="1:6" ht="32.25" thickBot="1" x14ac:dyDescent="0.25">
      <c r="A109" s="103" t="s">
        <v>217</v>
      </c>
      <c r="B109" s="43" t="s">
        <v>76</v>
      </c>
      <c r="C109" s="43" t="s">
        <v>77</v>
      </c>
      <c r="D109" s="99" t="s">
        <v>218</v>
      </c>
      <c r="E109" s="44"/>
      <c r="F109" s="3">
        <v>61415</v>
      </c>
    </row>
    <row r="110" spans="1:6" ht="175.5" customHeight="1" thickBot="1" x14ac:dyDescent="0.25">
      <c r="A110" s="103" t="s">
        <v>219</v>
      </c>
      <c r="B110" s="43" t="s">
        <v>76</v>
      </c>
      <c r="C110" s="43" t="s">
        <v>77</v>
      </c>
      <c r="D110" s="99" t="s">
        <v>220</v>
      </c>
      <c r="E110" s="44"/>
      <c r="F110" s="3">
        <f>SUM(F111:F113)</f>
        <v>61415</v>
      </c>
    </row>
    <row r="111" spans="1:6" ht="48" thickBot="1" x14ac:dyDescent="0.25">
      <c r="A111" s="38" t="s">
        <v>30</v>
      </c>
      <c r="B111" s="43" t="s">
        <v>76</v>
      </c>
      <c r="C111" s="43" t="s">
        <v>77</v>
      </c>
      <c r="D111" s="99" t="s">
        <v>220</v>
      </c>
      <c r="E111" s="99">
        <v>111</v>
      </c>
      <c r="F111" s="3">
        <v>46036</v>
      </c>
    </row>
    <row r="112" spans="1:6" ht="63.75" thickBot="1" x14ac:dyDescent="0.25">
      <c r="A112" s="38" t="s">
        <v>10</v>
      </c>
      <c r="B112" s="43" t="s">
        <v>76</v>
      </c>
      <c r="C112" s="43" t="s">
        <v>77</v>
      </c>
      <c r="D112" s="99" t="s">
        <v>220</v>
      </c>
      <c r="E112" s="99">
        <v>119</v>
      </c>
      <c r="F112" s="3">
        <v>13904</v>
      </c>
    </row>
    <row r="113" spans="1:6" ht="32.25" thickBot="1" x14ac:dyDescent="0.25">
      <c r="A113" s="38" t="s">
        <v>13</v>
      </c>
      <c r="B113" s="43" t="s">
        <v>76</v>
      </c>
      <c r="C113" s="43" t="s">
        <v>77</v>
      </c>
      <c r="D113" s="99" t="s">
        <v>220</v>
      </c>
      <c r="E113" s="99">
        <v>244</v>
      </c>
      <c r="F113" s="3">
        <v>1475</v>
      </c>
    </row>
    <row r="114" spans="1:6" ht="48" thickBot="1" x14ac:dyDescent="0.25">
      <c r="A114" s="113" t="s">
        <v>221</v>
      </c>
      <c r="B114" s="165" t="s">
        <v>76</v>
      </c>
      <c r="C114" s="165" t="s">
        <v>77</v>
      </c>
      <c r="D114" s="169" t="s">
        <v>222</v>
      </c>
      <c r="E114" s="162"/>
      <c r="F114" s="115">
        <f>SUM(F115:F118)</f>
        <v>49798.6</v>
      </c>
    </row>
    <row r="115" spans="1:6" ht="48" thickBot="1" x14ac:dyDescent="0.25">
      <c r="A115" s="38" t="s">
        <v>30</v>
      </c>
      <c r="B115" s="43" t="s">
        <v>76</v>
      </c>
      <c r="C115" s="43" t="s">
        <v>77</v>
      </c>
      <c r="D115" s="99" t="s">
        <v>222</v>
      </c>
      <c r="E115" s="99">
        <v>111</v>
      </c>
      <c r="F115" s="3">
        <v>18822</v>
      </c>
    </row>
    <row r="116" spans="1:6" ht="63.75" thickBot="1" x14ac:dyDescent="0.25">
      <c r="A116" s="38" t="s">
        <v>10</v>
      </c>
      <c r="B116" s="43" t="s">
        <v>76</v>
      </c>
      <c r="C116" s="43" t="s">
        <v>77</v>
      </c>
      <c r="D116" s="99" t="s">
        <v>222</v>
      </c>
      <c r="E116" s="99">
        <v>119</v>
      </c>
      <c r="F116" s="3">
        <v>5684</v>
      </c>
    </row>
    <row r="117" spans="1:6" ht="32.25" thickBot="1" x14ac:dyDescent="0.25">
      <c r="A117" s="38" t="s">
        <v>13</v>
      </c>
      <c r="B117" s="43" t="s">
        <v>76</v>
      </c>
      <c r="C117" s="43" t="s">
        <v>77</v>
      </c>
      <c r="D117" s="99" t="s">
        <v>222</v>
      </c>
      <c r="E117" s="99">
        <v>244</v>
      </c>
      <c r="F117" s="3">
        <v>23132.6</v>
      </c>
    </row>
    <row r="118" spans="1:6" ht="32.25" thickBot="1" x14ac:dyDescent="0.25">
      <c r="A118" s="54" t="s">
        <v>48</v>
      </c>
      <c r="B118" s="43" t="s">
        <v>76</v>
      </c>
      <c r="C118" s="43" t="s">
        <v>77</v>
      </c>
      <c r="D118" s="99" t="s">
        <v>222</v>
      </c>
      <c r="E118" s="99">
        <v>850</v>
      </c>
      <c r="F118" s="3">
        <v>2160</v>
      </c>
    </row>
    <row r="119" spans="1:6" ht="16.5" thickBot="1" x14ac:dyDescent="0.25">
      <c r="A119" s="109" t="s">
        <v>63</v>
      </c>
      <c r="B119" s="165" t="s">
        <v>76</v>
      </c>
      <c r="C119" s="165" t="s">
        <v>118</v>
      </c>
      <c r="D119" s="162"/>
      <c r="E119" s="162"/>
      <c r="F119" s="180">
        <f>SUM(F121+F127+F132+F135+F137)</f>
        <v>358181</v>
      </c>
    </row>
    <row r="120" spans="1:6" ht="63.75" thickBot="1" x14ac:dyDescent="0.25">
      <c r="A120" s="128" t="s">
        <v>216</v>
      </c>
      <c r="B120" s="165" t="s">
        <v>76</v>
      </c>
      <c r="C120" s="165" t="s">
        <v>118</v>
      </c>
      <c r="D120" s="115">
        <v>19</v>
      </c>
      <c r="E120" s="170"/>
      <c r="F120" s="115">
        <v>316693</v>
      </c>
    </row>
    <row r="121" spans="1:6" ht="32.25" thickBot="1" x14ac:dyDescent="0.25">
      <c r="A121" s="103" t="s">
        <v>223</v>
      </c>
      <c r="B121" s="43" t="s">
        <v>76</v>
      </c>
      <c r="C121" s="43" t="s">
        <v>118</v>
      </c>
      <c r="D121" s="3" t="s">
        <v>224</v>
      </c>
      <c r="E121" s="44"/>
      <c r="F121" s="3">
        <v>316693</v>
      </c>
    </row>
    <row r="122" spans="1:6" ht="48" thickBot="1" x14ac:dyDescent="0.25">
      <c r="A122" s="103" t="s">
        <v>225</v>
      </c>
      <c r="B122" s="43" t="s">
        <v>76</v>
      </c>
      <c r="C122" s="43" t="s">
        <v>118</v>
      </c>
      <c r="D122" s="3" t="s">
        <v>226</v>
      </c>
      <c r="E122" s="44"/>
      <c r="F122" s="3">
        <v>316693</v>
      </c>
    </row>
    <row r="123" spans="1:6" ht="287.25" customHeight="1" thickBot="1" x14ac:dyDescent="0.25">
      <c r="A123" s="103" t="s">
        <v>227</v>
      </c>
      <c r="B123" s="43" t="s">
        <v>76</v>
      </c>
      <c r="C123" s="43" t="s">
        <v>118</v>
      </c>
      <c r="D123" s="99" t="s">
        <v>228</v>
      </c>
      <c r="E123" s="44"/>
      <c r="F123" s="99">
        <f>SUM(F124:F126)</f>
        <v>316693</v>
      </c>
    </row>
    <row r="124" spans="1:6" ht="48" thickBot="1" x14ac:dyDescent="0.25">
      <c r="A124" s="53" t="s">
        <v>30</v>
      </c>
      <c r="B124" s="43" t="s">
        <v>76</v>
      </c>
      <c r="C124" s="43" t="s">
        <v>118</v>
      </c>
      <c r="D124" s="99" t="s">
        <v>228</v>
      </c>
      <c r="E124" s="99">
        <v>111</v>
      </c>
      <c r="F124" s="99">
        <v>239181</v>
      </c>
    </row>
    <row r="125" spans="1:6" ht="63.75" thickBot="1" x14ac:dyDescent="0.25">
      <c r="A125" s="38" t="s">
        <v>10</v>
      </c>
      <c r="B125" s="43" t="s">
        <v>76</v>
      </c>
      <c r="C125" s="43" t="s">
        <v>118</v>
      </c>
      <c r="D125" s="99" t="s">
        <v>228</v>
      </c>
      <c r="E125" s="99">
        <v>119</v>
      </c>
      <c r="F125" s="99">
        <v>72233</v>
      </c>
    </row>
    <row r="126" spans="1:6" ht="32.25" thickBot="1" x14ac:dyDescent="0.25">
      <c r="A126" s="38" t="s">
        <v>13</v>
      </c>
      <c r="B126" s="43" t="s">
        <v>76</v>
      </c>
      <c r="C126" s="43" t="s">
        <v>118</v>
      </c>
      <c r="D126" s="99" t="s">
        <v>228</v>
      </c>
      <c r="E126" s="99">
        <v>244</v>
      </c>
      <c r="F126" s="99">
        <v>5279</v>
      </c>
    </row>
    <row r="127" spans="1:6" ht="48" thickBot="1" x14ac:dyDescent="0.25">
      <c r="A127" s="113" t="s">
        <v>65</v>
      </c>
      <c r="B127" s="165" t="s">
        <v>76</v>
      </c>
      <c r="C127" s="165" t="s">
        <v>118</v>
      </c>
      <c r="D127" s="169" t="s">
        <v>229</v>
      </c>
      <c r="E127" s="162"/>
      <c r="F127" s="180">
        <f>SUM(F128:F131)</f>
        <v>23037</v>
      </c>
    </row>
    <row r="128" spans="1:6" ht="48" thickBot="1" x14ac:dyDescent="0.25">
      <c r="A128" s="53" t="s">
        <v>30</v>
      </c>
      <c r="B128" s="43" t="s">
        <v>76</v>
      </c>
      <c r="C128" s="43" t="s">
        <v>118</v>
      </c>
      <c r="D128" s="200" t="s">
        <v>229</v>
      </c>
      <c r="E128" s="20">
        <v>111</v>
      </c>
      <c r="F128" s="203">
        <v>5107</v>
      </c>
    </row>
    <row r="129" spans="1:6" ht="63.75" thickBot="1" x14ac:dyDescent="0.25">
      <c r="A129" s="38" t="s">
        <v>10</v>
      </c>
      <c r="B129" s="43" t="s">
        <v>76</v>
      </c>
      <c r="C129" s="43" t="s">
        <v>118</v>
      </c>
      <c r="D129" s="99" t="s">
        <v>229</v>
      </c>
      <c r="E129" s="3">
        <v>119</v>
      </c>
      <c r="F129" s="3">
        <v>1540</v>
      </c>
    </row>
    <row r="130" spans="1:6" ht="48" thickBot="1" x14ac:dyDescent="0.25">
      <c r="A130" s="38" t="s">
        <v>230</v>
      </c>
      <c r="B130" s="43" t="s">
        <v>76</v>
      </c>
      <c r="C130" s="43" t="s">
        <v>118</v>
      </c>
      <c r="D130" s="99" t="s">
        <v>229</v>
      </c>
      <c r="E130" s="99">
        <v>244</v>
      </c>
      <c r="F130" s="3">
        <v>12271</v>
      </c>
    </row>
    <row r="131" spans="1:6" ht="32.25" thickBot="1" x14ac:dyDescent="0.25">
      <c r="A131" s="54" t="s">
        <v>48</v>
      </c>
      <c r="B131" s="43" t="s">
        <v>76</v>
      </c>
      <c r="C131" s="43" t="s">
        <v>118</v>
      </c>
      <c r="D131" s="99" t="s">
        <v>229</v>
      </c>
      <c r="E131" s="99">
        <v>850</v>
      </c>
      <c r="F131" s="3">
        <v>4119</v>
      </c>
    </row>
    <row r="132" spans="1:6" ht="16.5" thickBot="1" x14ac:dyDescent="0.25">
      <c r="A132" s="113" t="s">
        <v>234</v>
      </c>
      <c r="B132" s="165" t="s">
        <v>76</v>
      </c>
      <c r="C132" s="165" t="s">
        <v>118</v>
      </c>
      <c r="D132" s="115" t="s">
        <v>235</v>
      </c>
      <c r="E132" s="162"/>
      <c r="F132" s="126">
        <v>4679</v>
      </c>
    </row>
    <row r="133" spans="1:6" ht="48" thickBot="1" x14ac:dyDescent="0.25">
      <c r="A133" s="107" t="s">
        <v>67</v>
      </c>
      <c r="B133" s="43" t="s">
        <v>76</v>
      </c>
      <c r="C133" s="43" t="s">
        <v>118</v>
      </c>
      <c r="D133" s="1" t="s">
        <v>235</v>
      </c>
      <c r="E133" s="44"/>
      <c r="F133" s="3">
        <v>4679</v>
      </c>
    </row>
    <row r="134" spans="1:6" ht="32.25" thickBot="1" x14ac:dyDescent="0.25">
      <c r="A134" s="38" t="s">
        <v>13</v>
      </c>
      <c r="B134" s="43" t="s">
        <v>76</v>
      </c>
      <c r="C134" s="43" t="s">
        <v>118</v>
      </c>
      <c r="D134" s="99" t="s">
        <v>235</v>
      </c>
      <c r="E134" s="99">
        <v>244</v>
      </c>
      <c r="F134" s="3">
        <v>4679</v>
      </c>
    </row>
    <row r="135" spans="1:6" ht="138.75" thickBot="1" x14ac:dyDescent="0.25">
      <c r="A135" s="151" t="s">
        <v>444</v>
      </c>
      <c r="B135" s="165" t="s">
        <v>76</v>
      </c>
      <c r="C135" s="165" t="s">
        <v>118</v>
      </c>
      <c r="D135" s="169" t="s">
        <v>441</v>
      </c>
      <c r="E135" s="169"/>
      <c r="F135" s="115">
        <v>13072</v>
      </c>
    </row>
    <row r="136" spans="1:6" ht="54" customHeight="1" thickBot="1" x14ac:dyDescent="0.25">
      <c r="A136" s="106" t="s">
        <v>347</v>
      </c>
      <c r="B136" s="43" t="s">
        <v>76</v>
      </c>
      <c r="C136" s="43" t="s">
        <v>118</v>
      </c>
      <c r="D136" s="99" t="s">
        <v>441</v>
      </c>
      <c r="E136" s="99">
        <v>243</v>
      </c>
      <c r="F136" s="3">
        <v>13072</v>
      </c>
    </row>
    <row r="137" spans="1:6" ht="18" thickBot="1" x14ac:dyDescent="0.25">
      <c r="A137" s="151" t="s">
        <v>379</v>
      </c>
      <c r="B137" s="165" t="s">
        <v>76</v>
      </c>
      <c r="C137" s="165" t="s">
        <v>118</v>
      </c>
      <c r="D137" s="240" t="s">
        <v>441</v>
      </c>
      <c r="E137" s="240"/>
      <c r="F137" s="241">
        <v>700</v>
      </c>
    </row>
    <row r="138" spans="1:6" ht="53.25" customHeight="1" thickBot="1" x14ac:dyDescent="0.25">
      <c r="A138" s="239" t="s">
        <v>347</v>
      </c>
      <c r="B138" s="43" t="s">
        <v>76</v>
      </c>
      <c r="C138" s="43" t="s">
        <v>118</v>
      </c>
      <c r="D138" s="207" t="s">
        <v>441</v>
      </c>
      <c r="E138" s="207">
        <v>243</v>
      </c>
      <c r="F138" s="3">
        <v>700</v>
      </c>
    </row>
    <row r="139" spans="1:6" ht="32.25" thickBot="1" x14ac:dyDescent="0.25">
      <c r="A139" s="113" t="s">
        <v>66</v>
      </c>
      <c r="B139" s="165" t="s">
        <v>76</v>
      </c>
      <c r="C139" s="165" t="s">
        <v>112</v>
      </c>
      <c r="D139" s="169" t="s">
        <v>231</v>
      </c>
      <c r="E139" s="162"/>
      <c r="F139" s="112">
        <f>SUM(F141:F145)</f>
        <v>31822</v>
      </c>
    </row>
    <row r="140" spans="1:6" ht="32.25" thickBot="1" x14ac:dyDescent="0.25">
      <c r="A140" s="103" t="s">
        <v>232</v>
      </c>
      <c r="B140" s="43" t="s">
        <v>76</v>
      </c>
      <c r="C140" s="43" t="s">
        <v>112</v>
      </c>
      <c r="D140" s="99" t="s">
        <v>231</v>
      </c>
      <c r="E140" s="44"/>
      <c r="F140" s="3">
        <v>31494</v>
      </c>
    </row>
    <row r="141" spans="1:6" ht="48" thickBot="1" x14ac:dyDescent="0.25">
      <c r="A141" s="38" t="s">
        <v>233</v>
      </c>
      <c r="B141" s="43" t="s">
        <v>76</v>
      </c>
      <c r="C141" s="43" t="s">
        <v>112</v>
      </c>
      <c r="D141" s="99" t="s">
        <v>231</v>
      </c>
      <c r="E141" s="99">
        <v>111</v>
      </c>
      <c r="F141" s="3">
        <v>22317</v>
      </c>
    </row>
    <row r="142" spans="1:6" ht="16.5" thickBot="1" x14ac:dyDescent="0.25">
      <c r="A142" s="38" t="s">
        <v>327</v>
      </c>
      <c r="B142" s="43" t="s">
        <v>76</v>
      </c>
      <c r="C142" s="43" t="s">
        <v>112</v>
      </c>
      <c r="D142" s="99" t="s">
        <v>231</v>
      </c>
      <c r="E142" s="99">
        <v>112</v>
      </c>
      <c r="F142" s="3">
        <v>123</v>
      </c>
    </row>
    <row r="143" spans="1:6" ht="66.75" customHeight="1" thickBot="1" x14ac:dyDescent="0.25">
      <c r="A143" s="38" t="s">
        <v>10</v>
      </c>
      <c r="B143" s="43" t="s">
        <v>76</v>
      </c>
      <c r="C143" s="43" t="s">
        <v>112</v>
      </c>
      <c r="D143" s="99" t="s">
        <v>231</v>
      </c>
      <c r="E143" s="99">
        <v>119</v>
      </c>
      <c r="F143" s="3">
        <v>6739</v>
      </c>
    </row>
    <row r="144" spans="1:6" ht="32.25" thickBot="1" x14ac:dyDescent="0.25">
      <c r="A144" s="38" t="s">
        <v>13</v>
      </c>
      <c r="B144" s="43" t="s">
        <v>76</v>
      </c>
      <c r="C144" s="43" t="s">
        <v>112</v>
      </c>
      <c r="D144" s="99" t="s">
        <v>231</v>
      </c>
      <c r="E144" s="99">
        <v>244</v>
      </c>
      <c r="F144" s="3">
        <v>1574</v>
      </c>
    </row>
    <row r="145" spans="1:9" ht="32.25" thickBot="1" x14ac:dyDescent="0.25">
      <c r="A145" s="41" t="s">
        <v>48</v>
      </c>
      <c r="B145" s="43" t="s">
        <v>76</v>
      </c>
      <c r="C145" s="43" t="s">
        <v>112</v>
      </c>
      <c r="D145" s="99" t="s">
        <v>231</v>
      </c>
      <c r="E145" s="99">
        <v>850</v>
      </c>
      <c r="F145" s="3">
        <v>1069</v>
      </c>
    </row>
    <row r="146" spans="1:9" ht="32.25" thickBot="1" x14ac:dyDescent="0.25">
      <c r="A146" s="113" t="s">
        <v>26</v>
      </c>
      <c r="B146" s="160" t="s">
        <v>76</v>
      </c>
      <c r="C146" s="160" t="s">
        <v>76</v>
      </c>
      <c r="D146" s="162"/>
      <c r="E146" s="162"/>
      <c r="F146" s="126">
        <v>50</v>
      </c>
    </row>
    <row r="147" spans="1:9" ht="32.25" thickBot="1" x14ac:dyDescent="0.25">
      <c r="A147" s="38" t="s">
        <v>236</v>
      </c>
      <c r="B147" s="43" t="s">
        <v>76</v>
      </c>
      <c r="C147" s="43" t="s">
        <v>76</v>
      </c>
      <c r="D147" s="99" t="s">
        <v>237</v>
      </c>
      <c r="E147" s="44"/>
      <c r="F147" s="3">
        <v>50</v>
      </c>
    </row>
    <row r="148" spans="1:9" ht="32.25" thickBot="1" x14ac:dyDescent="0.25">
      <c r="A148" s="38" t="s">
        <v>13</v>
      </c>
      <c r="B148" s="43" t="s">
        <v>76</v>
      </c>
      <c r="C148" s="43" t="s">
        <v>76</v>
      </c>
      <c r="D148" s="99" t="s">
        <v>237</v>
      </c>
      <c r="E148" s="99">
        <v>244</v>
      </c>
      <c r="F148" s="3">
        <v>50</v>
      </c>
    </row>
    <row r="149" spans="1:9" ht="22.5" customHeight="1" thickBot="1" x14ac:dyDescent="0.25">
      <c r="A149" s="113" t="s">
        <v>28</v>
      </c>
      <c r="B149" s="160" t="s">
        <v>76</v>
      </c>
      <c r="C149" s="160" t="s">
        <v>113</v>
      </c>
      <c r="D149" s="162"/>
      <c r="E149" s="162"/>
      <c r="F149" s="126">
        <f>SUM(F150+F153)</f>
        <v>7545</v>
      </c>
    </row>
    <row r="150" spans="1:9" ht="79.5" thickBot="1" x14ac:dyDescent="0.25">
      <c r="A150" s="113" t="s">
        <v>238</v>
      </c>
      <c r="B150" s="165" t="s">
        <v>76</v>
      </c>
      <c r="C150" s="165" t="s">
        <v>113</v>
      </c>
      <c r="D150" s="169" t="s">
        <v>239</v>
      </c>
      <c r="E150" s="162"/>
      <c r="F150" s="126">
        <f>SUM(F151:F152)</f>
        <v>684</v>
      </c>
    </row>
    <row r="151" spans="1:9" ht="48" thickBot="1" x14ac:dyDescent="0.25">
      <c r="A151" s="38" t="s">
        <v>196</v>
      </c>
      <c r="B151" s="43" t="s">
        <v>76</v>
      </c>
      <c r="C151" s="43" t="s">
        <v>113</v>
      </c>
      <c r="D151" s="99" t="s">
        <v>239</v>
      </c>
      <c r="E151" s="99">
        <v>121</v>
      </c>
      <c r="F151" s="3">
        <v>525</v>
      </c>
    </row>
    <row r="152" spans="1:9" ht="63.75" thickBot="1" x14ac:dyDescent="0.25">
      <c r="A152" s="38" t="s">
        <v>10</v>
      </c>
      <c r="B152" s="43" t="s">
        <v>76</v>
      </c>
      <c r="C152" s="43" t="s">
        <v>113</v>
      </c>
      <c r="D152" s="99" t="s">
        <v>239</v>
      </c>
      <c r="E152" s="99">
        <v>129</v>
      </c>
      <c r="F152" s="3">
        <v>159</v>
      </c>
    </row>
    <row r="153" spans="1:9" ht="16.5" thickBot="1" x14ac:dyDescent="0.25">
      <c r="A153" s="113" t="s">
        <v>240</v>
      </c>
      <c r="B153" s="172" t="s">
        <v>76</v>
      </c>
      <c r="C153" s="172" t="s">
        <v>113</v>
      </c>
      <c r="D153" s="115" t="s">
        <v>241</v>
      </c>
      <c r="E153" s="162"/>
      <c r="F153" s="126">
        <v>6861</v>
      </c>
    </row>
    <row r="154" spans="1:9" ht="32.25" thickBot="1" x14ac:dyDescent="0.25">
      <c r="A154" s="103" t="s">
        <v>242</v>
      </c>
      <c r="B154" s="43" t="s">
        <v>76</v>
      </c>
      <c r="C154" s="43" t="s">
        <v>113</v>
      </c>
      <c r="D154" s="99" t="s">
        <v>241</v>
      </c>
      <c r="E154" s="44"/>
      <c r="F154" s="3">
        <f>SUM(F155:F158)</f>
        <v>6861</v>
      </c>
    </row>
    <row r="155" spans="1:9" ht="48" thickBot="1" x14ac:dyDescent="0.25">
      <c r="A155" s="38" t="s">
        <v>233</v>
      </c>
      <c r="B155" s="43" t="s">
        <v>76</v>
      </c>
      <c r="C155" s="43" t="s">
        <v>113</v>
      </c>
      <c r="D155" s="99" t="s">
        <v>241</v>
      </c>
      <c r="E155" s="99">
        <v>111</v>
      </c>
      <c r="F155" s="3">
        <v>4386</v>
      </c>
    </row>
    <row r="156" spans="1:9" ht="63.75" thickBot="1" x14ac:dyDescent="0.25">
      <c r="A156" s="38" t="s">
        <v>10</v>
      </c>
      <c r="B156" s="43" t="s">
        <v>76</v>
      </c>
      <c r="C156" s="43" t="s">
        <v>113</v>
      </c>
      <c r="D156" s="99" t="s">
        <v>241</v>
      </c>
      <c r="E156" s="99">
        <v>119</v>
      </c>
      <c r="F156" s="3">
        <v>1324</v>
      </c>
    </row>
    <row r="157" spans="1:9" ht="32.25" thickBot="1" x14ac:dyDescent="0.25">
      <c r="A157" s="38" t="s">
        <v>13</v>
      </c>
      <c r="B157" s="43" t="s">
        <v>76</v>
      </c>
      <c r="C157" s="43" t="s">
        <v>113</v>
      </c>
      <c r="D157" s="99" t="s">
        <v>241</v>
      </c>
      <c r="E157" s="99">
        <v>244</v>
      </c>
      <c r="F157" s="3">
        <v>1141</v>
      </c>
    </row>
    <row r="158" spans="1:9" ht="32.25" thickBot="1" x14ac:dyDescent="0.25">
      <c r="A158" s="106" t="s">
        <v>48</v>
      </c>
      <c r="B158" s="43" t="s">
        <v>76</v>
      </c>
      <c r="C158" s="43" t="s">
        <v>113</v>
      </c>
      <c r="D158" s="99" t="s">
        <v>241</v>
      </c>
      <c r="E158" s="99">
        <v>850</v>
      </c>
      <c r="F158" s="3">
        <v>10</v>
      </c>
    </row>
    <row r="159" spans="1:9" ht="16.5" thickBot="1" x14ac:dyDescent="0.25">
      <c r="A159" s="113" t="s">
        <v>243</v>
      </c>
      <c r="B159" s="160" t="s">
        <v>175</v>
      </c>
      <c r="C159" s="161"/>
      <c r="D159" s="162"/>
      <c r="E159" s="162"/>
      <c r="F159" s="126">
        <f>SUM(F164+F178+F162+F170+F160)</f>
        <v>43819.825809999995</v>
      </c>
      <c r="I159" s="214"/>
    </row>
    <row r="160" spans="1:9" ht="79.5" thickBot="1" x14ac:dyDescent="0.25">
      <c r="A160" s="220" t="s">
        <v>428</v>
      </c>
      <c r="B160" s="213" t="s">
        <v>175</v>
      </c>
      <c r="C160" s="221" t="s">
        <v>77</v>
      </c>
      <c r="D160" s="211" t="s">
        <v>427</v>
      </c>
      <c r="E160" s="222"/>
      <c r="F160" s="211">
        <v>10000</v>
      </c>
      <c r="I160" s="214"/>
    </row>
    <row r="161" spans="1:9" ht="50.25" customHeight="1" thickBot="1" x14ac:dyDescent="0.3">
      <c r="A161" s="218" t="s">
        <v>429</v>
      </c>
      <c r="B161" s="219" t="s">
        <v>175</v>
      </c>
      <c r="C161" s="178" t="s">
        <v>77</v>
      </c>
      <c r="D161" s="20" t="s">
        <v>427</v>
      </c>
      <c r="E161" s="20">
        <v>414</v>
      </c>
      <c r="F161" s="32">
        <v>10000</v>
      </c>
      <c r="I161" s="214"/>
    </row>
    <row r="162" spans="1:9" ht="95.25" thickBot="1" x14ac:dyDescent="0.3">
      <c r="A162" s="215" t="s">
        <v>426</v>
      </c>
      <c r="B162" s="213" t="s">
        <v>175</v>
      </c>
      <c r="C162" s="216" t="s">
        <v>77</v>
      </c>
      <c r="D162" s="211" t="s">
        <v>425</v>
      </c>
      <c r="E162" s="217"/>
      <c r="F162" s="211">
        <v>50.5</v>
      </c>
      <c r="I162" s="214"/>
    </row>
    <row r="163" spans="1:9" ht="16.5" thickBot="1" x14ac:dyDescent="0.25">
      <c r="A163" s="14" t="s">
        <v>367</v>
      </c>
      <c r="B163" s="177" t="s">
        <v>175</v>
      </c>
      <c r="C163" s="19" t="s">
        <v>77</v>
      </c>
      <c r="D163" s="20" t="s">
        <v>425</v>
      </c>
      <c r="E163" s="20">
        <v>350</v>
      </c>
      <c r="F163" s="20">
        <v>50.5</v>
      </c>
      <c r="I163" s="214"/>
    </row>
    <row r="164" spans="1:9" ht="16.5" thickBot="1" x14ac:dyDescent="0.25">
      <c r="A164" s="113" t="s">
        <v>61</v>
      </c>
      <c r="B164" s="127" t="s">
        <v>175</v>
      </c>
      <c r="C164" s="127" t="s">
        <v>77</v>
      </c>
      <c r="D164" s="162"/>
      <c r="E164" s="162"/>
      <c r="F164" s="126">
        <f>SUM(F165+F172)</f>
        <v>28641</v>
      </c>
    </row>
    <row r="165" spans="1:9" ht="32.25" thickBot="1" x14ac:dyDescent="0.25">
      <c r="A165" s="113" t="s">
        <v>62</v>
      </c>
      <c r="B165" s="127" t="s">
        <v>175</v>
      </c>
      <c r="C165" s="127" t="s">
        <v>77</v>
      </c>
      <c r="D165" s="126" t="s">
        <v>244</v>
      </c>
      <c r="E165" s="162"/>
      <c r="F165" s="126">
        <f>SUM(F166:F169)</f>
        <v>18153</v>
      </c>
    </row>
    <row r="166" spans="1:9" ht="48" thickBot="1" x14ac:dyDescent="0.25">
      <c r="A166" s="38" t="s">
        <v>233</v>
      </c>
      <c r="B166" s="43" t="s">
        <v>175</v>
      </c>
      <c r="C166" s="43" t="s">
        <v>77</v>
      </c>
      <c r="D166" s="99" t="s">
        <v>244</v>
      </c>
      <c r="E166" s="99">
        <v>111</v>
      </c>
      <c r="F166" s="3">
        <v>12100</v>
      </c>
    </row>
    <row r="167" spans="1:9" ht="63.75" thickBot="1" x14ac:dyDescent="0.25">
      <c r="A167" s="38" t="s">
        <v>10</v>
      </c>
      <c r="B167" s="43" t="s">
        <v>175</v>
      </c>
      <c r="C167" s="43" t="s">
        <v>77</v>
      </c>
      <c r="D167" s="99" t="s">
        <v>244</v>
      </c>
      <c r="E167" s="99">
        <v>119</v>
      </c>
      <c r="F167" s="3">
        <v>3654</v>
      </c>
    </row>
    <row r="168" spans="1:9" ht="32.25" thickBot="1" x14ac:dyDescent="0.25">
      <c r="A168" s="38" t="s">
        <v>13</v>
      </c>
      <c r="B168" s="43" t="s">
        <v>175</v>
      </c>
      <c r="C168" s="43" t="s">
        <v>77</v>
      </c>
      <c r="D168" s="99" t="s">
        <v>244</v>
      </c>
      <c r="E168" s="99">
        <v>244</v>
      </c>
      <c r="F168" s="3">
        <v>2133</v>
      </c>
    </row>
    <row r="169" spans="1:9" ht="32.25" thickBot="1" x14ac:dyDescent="0.25">
      <c r="A169" s="106" t="s">
        <v>48</v>
      </c>
      <c r="B169" s="43" t="s">
        <v>175</v>
      </c>
      <c r="C169" s="43" t="s">
        <v>77</v>
      </c>
      <c r="D169" s="99"/>
      <c r="E169" s="99">
        <v>850</v>
      </c>
      <c r="F169" s="3">
        <v>266</v>
      </c>
    </row>
    <row r="170" spans="1:9" ht="95.25" thickBot="1" x14ac:dyDescent="0.25">
      <c r="A170" s="210" t="s">
        <v>380</v>
      </c>
      <c r="B170" s="213" t="s">
        <v>175</v>
      </c>
      <c r="C170" s="213" t="s">
        <v>77</v>
      </c>
      <c r="D170" s="211" t="s">
        <v>381</v>
      </c>
      <c r="E170" s="212"/>
      <c r="F170" s="211">
        <v>105.12581</v>
      </c>
    </row>
    <row r="171" spans="1:9" ht="32.25" thickBot="1" x14ac:dyDescent="0.25">
      <c r="A171" s="38" t="s">
        <v>13</v>
      </c>
      <c r="B171" s="43" t="s">
        <v>175</v>
      </c>
      <c r="C171" s="43" t="s">
        <v>77</v>
      </c>
      <c r="D171" s="181" t="s">
        <v>381</v>
      </c>
      <c r="E171" s="207">
        <v>244</v>
      </c>
      <c r="F171" s="3">
        <v>105.12581</v>
      </c>
    </row>
    <row r="172" spans="1:9" ht="16.5" thickBot="1" x14ac:dyDescent="0.25">
      <c r="A172" s="113" t="s">
        <v>245</v>
      </c>
      <c r="B172" s="172" t="s">
        <v>175</v>
      </c>
      <c r="C172" s="172" t="s">
        <v>77</v>
      </c>
      <c r="D172" s="126" t="s">
        <v>246</v>
      </c>
      <c r="E172" s="162"/>
      <c r="F172" s="126">
        <v>10488</v>
      </c>
    </row>
    <row r="173" spans="1:9" ht="32.25" thickBot="1" x14ac:dyDescent="0.25">
      <c r="A173" s="103" t="s">
        <v>242</v>
      </c>
      <c r="B173" s="43" t="s">
        <v>175</v>
      </c>
      <c r="C173" s="43" t="s">
        <v>77</v>
      </c>
      <c r="D173" s="99" t="s">
        <v>246</v>
      </c>
      <c r="E173" s="44"/>
      <c r="F173" s="3">
        <f>SUM(F174:F177)</f>
        <v>10488</v>
      </c>
    </row>
    <row r="174" spans="1:9" ht="48" thickBot="1" x14ac:dyDescent="0.25">
      <c r="A174" s="38" t="s">
        <v>233</v>
      </c>
      <c r="B174" s="43" t="s">
        <v>175</v>
      </c>
      <c r="C174" s="43" t="s">
        <v>77</v>
      </c>
      <c r="D174" s="99" t="s">
        <v>246</v>
      </c>
      <c r="E174" s="99">
        <v>111</v>
      </c>
      <c r="F174" s="3">
        <v>7639</v>
      </c>
    </row>
    <row r="175" spans="1:9" ht="63.75" thickBot="1" x14ac:dyDescent="0.25">
      <c r="A175" s="38" t="s">
        <v>10</v>
      </c>
      <c r="B175" s="43" t="s">
        <v>175</v>
      </c>
      <c r="C175" s="43" t="s">
        <v>77</v>
      </c>
      <c r="D175" s="99" t="s">
        <v>246</v>
      </c>
      <c r="E175" s="99">
        <v>119</v>
      </c>
      <c r="F175" s="3">
        <v>2307</v>
      </c>
    </row>
    <row r="176" spans="1:9" ht="32.25" thickBot="1" x14ac:dyDescent="0.25">
      <c r="A176" s="38" t="s">
        <v>13</v>
      </c>
      <c r="B176" s="43" t="s">
        <v>175</v>
      </c>
      <c r="C176" s="43" t="s">
        <v>77</v>
      </c>
      <c r="D176" s="99" t="s">
        <v>246</v>
      </c>
      <c r="E176" s="99">
        <v>244</v>
      </c>
      <c r="F176" s="3">
        <v>535</v>
      </c>
    </row>
    <row r="177" spans="1:6" ht="32.25" thickBot="1" x14ac:dyDescent="0.25">
      <c r="A177" s="106" t="s">
        <v>48</v>
      </c>
      <c r="B177" s="43" t="s">
        <v>175</v>
      </c>
      <c r="C177" s="43" t="s">
        <v>77</v>
      </c>
      <c r="D177" s="99" t="s">
        <v>246</v>
      </c>
      <c r="E177" s="99">
        <v>850</v>
      </c>
      <c r="F177" s="3">
        <v>7</v>
      </c>
    </row>
    <row r="178" spans="1:6" ht="32.25" thickBot="1" x14ac:dyDescent="0.25">
      <c r="A178" s="113" t="s">
        <v>247</v>
      </c>
      <c r="B178" s="127" t="s">
        <v>175</v>
      </c>
      <c r="C178" s="127" t="s">
        <v>74</v>
      </c>
      <c r="D178" s="162"/>
      <c r="E178" s="162"/>
      <c r="F178" s="126">
        <f>SUM(F181:F185)</f>
        <v>5023.2</v>
      </c>
    </row>
    <row r="179" spans="1:6" ht="16.5" thickBot="1" x14ac:dyDescent="0.25">
      <c r="A179" s="107" t="s">
        <v>248</v>
      </c>
      <c r="B179" s="52" t="s">
        <v>175</v>
      </c>
      <c r="C179" s="52" t="s">
        <v>74</v>
      </c>
      <c r="D179" s="4" t="s">
        <v>249</v>
      </c>
      <c r="E179" s="44"/>
      <c r="F179" s="4">
        <f>SUM(F181:F185)</f>
        <v>5023.2</v>
      </c>
    </row>
    <row r="180" spans="1:6" ht="16.5" thickBot="1" x14ac:dyDescent="0.25">
      <c r="A180" s="107" t="s">
        <v>250</v>
      </c>
      <c r="B180" s="43" t="s">
        <v>175</v>
      </c>
      <c r="C180" s="43" t="s">
        <v>74</v>
      </c>
      <c r="D180" s="99" t="s">
        <v>249</v>
      </c>
      <c r="E180" s="44"/>
      <c r="F180" s="3">
        <f>SUM(F181:F185)</f>
        <v>5023.2</v>
      </c>
    </row>
    <row r="181" spans="1:6" ht="48" thickBot="1" x14ac:dyDescent="0.25">
      <c r="A181" s="38" t="s">
        <v>233</v>
      </c>
      <c r="B181" s="43" t="s">
        <v>175</v>
      </c>
      <c r="C181" s="43" t="s">
        <v>74</v>
      </c>
      <c r="D181" s="99" t="s">
        <v>249</v>
      </c>
      <c r="E181" s="99">
        <v>111</v>
      </c>
      <c r="F181" s="3">
        <v>3600</v>
      </c>
    </row>
    <row r="182" spans="1:6" ht="16.5" thickBot="1" x14ac:dyDescent="0.25">
      <c r="A182" s="38" t="s">
        <v>327</v>
      </c>
      <c r="B182" s="43" t="s">
        <v>175</v>
      </c>
      <c r="C182" s="43" t="s">
        <v>74</v>
      </c>
      <c r="D182" s="99" t="s">
        <v>249</v>
      </c>
      <c r="E182" s="99">
        <v>112</v>
      </c>
      <c r="F182" s="3">
        <v>29</v>
      </c>
    </row>
    <row r="183" spans="1:6" ht="63.75" thickBot="1" x14ac:dyDescent="0.25">
      <c r="A183" s="38" t="s">
        <v>10</v>
      </c>
      <c r="B183" s="43" t="s">
        <v>175</v>
      </c>
      <c r="C183" s="43" t="s">
        <v>74</v>
      </c>
      <c r="D183" s="99" t="s">
        <v>249</v>
      </c>
      <c r="E183" s="99">
        <v>119</v>
      </c>
      <c r="F183" s="3">
        <v>1087</v>
      </c>
    </row>
    <row r="184" spans="1:6" ht="32.25" thickBot="1" x14ac:dyDescent="0.25">
      <c r="A184" s="38" t="s">
        <v>13</v>
      </c>
      <c r="B184" s="43" t="s">
        <v>175</v>
      </c>
      <c r="C184" s="43" t="s">
        <v>74</v>
      </c>
      <c r="D184" s="99" t="s">
        <v>249</v>
      </c>
      <c r="E184" s="99">
        <v>244</v>
      </c>
      <c r="F184" s="3">
        <v>297.2</v>
      </c>
    </row>
    <row r="185" spans="1:6" ht="32.25" thickBot="1" x14ac:dyDescent="0.25">
      <c r="A185" s="106" t="s">
        <v>48</v>
      </c>
      <c r="B185" s="43" t="s">
        <v>175</v>
      </c>
      <c r="C185" s="43" t="s">
        <v>74</v>
      </c>
      <c r="D185" s="99" t="s">
        <v>249</v>
      </c>
      <c r="E185" s="99">
        <v>850</v>
      </c>
      <c r="F185" s="3">
        <v>10</v>
      </c>
    </row>
    <row r="186" spans="1:6" ht="16.5" thickBot="1" x14ac:dyDescent="0.25">
      <c r="A186" s="113" t="s">
        <v>31</v>
      </c>
      <c r="B186" s="160">
        <v>10</v>
      </c>
      <c r="C186" s="161"/>
      <c r="D186" s="162"/>
      <c r="E186" s="162"/>
      <c r="F186" s="126">
        <f>SUM(F187+F190)</f>
        <v>11339.951999999999</v>
      </c>
    </row>
    <row r="187" spans="1:6" ht="16.5" thickBot="1" x14ac:dyDescent="0.25">
      <c r="A187" s="113" t="s">
        <v>32</v>
      </c>
      <c r="B187" s="165">
        <v>10</v>
      </c>
      <c r="C187" s="165" t="s">
        <v>77</v>
      </c>
      <c r="D187" s="162"/>
      <c r="E187" s="162"/>
      <c r="F187" s="115">
        <v>700</v>
      </c>
    </row>
    <row r="188" spans="1:6" ht="48" thickBot="1" x14ac:dyDescent="0.25">
      <c r="A188" s="103" t="s">
        <v>251</v>
      </c>
      <c r="B188" s="43">
        <v>10</v>
      </c>
      <c r="C188" s="43" t="s">
        <v>77</v>
      </c>
      <c r="D188" s="99" t="s">
        <v>252</v>
      </c>
      <c r="E188" s="44"/>
      <c r="F188" s="3">
        <v>700</v>
      </c>
    </row>
    <row r="189" spans="1:6" ht="32.25" thickBot="1" x14ac:dyDescent="0.25">
      <c r="A189" s="103" t="s">
        <v>34</v>
      </c>
      <c r="B189" s="43">
        <v>10</v>
      </c>
      <c r="C189" s="43" t="s">
        <v>77</v>
      </c>
      <c r="D189" s="99" t="s">
        <v>252</v>
      </c>
      <c r="E189" s="99">
        <v>312</v>
      </c>
      <c r="F189" s="3">
        <v>700</v>
      </c>
    </row>
    <row r="190" spans="1:6" ht="16.5" thickBot="1" x14ac:dyDescent="0.25">
      <c r="A190" s="113" t="s">
        <v>35</v>
      </c>
      <c r="B190" s="160">
        <v>10</v>
      </c>
      <c r="C190" s="160" t="s">
        <v>74</v>
      </c>
      <c r="D190" s="162"/>
      <c r="E190" s="162"/>
      <c r="F190" s="112">
        <f>SUM(F192+F193+F195+F198)</f>
        <v>10639.951999999999</v>
      </c>
    </row>
    <row r="191" spans="1:6" ht="34.5" customHeight="1" thickBot="1" x14ac:dyDescent="0.3">
      <c r="A191" s="182" t="s">
        <v>270</v>
      </c>
      <c r="B191" s="165">
        <v>10</v>
      </c>
      <c r="C191" s="165" t="s">
        <v>74</v>
      </c>
      <c r="D191" s="162"/>
      <c r="E191" s="162"/>
      <c r="F191" s="115">
        <v>122.4</v>
      </c>
    </row>
    <row r="192" spans="1:6" ht="32.25" thickBot="1" x14ac:dyDescent="0.25">
      <c r="A192" s="103" t="s">
        <v>34</v>
      </c>
      <c r="B192" s="43">
        <v>10</v>
      </c>
      <c r="C192" s="43" t="s">
        <v>74</v>
      </c>
      <c r="D192" s="3" t="s">
        <v>317</v>
      </c>
      <c r="E192" s="99">
        <v>313</v>
      </c>
      <c r="F192" s="3">
        <v>122.4</v>
      </c>
    </row>
    <row r="193" spans="1:6" ht="63.75" thickBot="1" x14ac:dyDescent="0.25">
      <c r="A193" s="183" t="s">
        <v>271</v>
      </c>
      <c r="B193" s="165">
        <v>10</v>
      </c>
      <c r="C193" s="165" t="s">
        <v>74</v>
      </c>
      <c r="D193" s="162"/>
      <c r="E193" s="162"/>
      <c r="F193" s="115">
        <v>6293</v>
      </c>
    </row>
    <row r="194" spans="1:6" ht="32.25" thickBot="1" x14ac:dyDescent="0.25">
      <c r="A194" s="103" t="s">
        <v>34</v>
      </c>
      <c r="B194" s="43">
        <v>10</v>
      </c>
      <c r="C194" s="43" t="s">
        <v>74</v>
      </c>
      <c r="D194" s="3" t="s">
        <v>355</v>
      </c>
      <c r="E194" s="99">
        <v>313</v>
      </c>
      <c r="F194" s="3">
        <v>6293</v>
      </c>
    </row>
    <row r="195" spans="1:6" ht="99.75" customHeight="1" thickBot="1" x14ac:dyDescent="0.25">
      <c r="A195" s="113" t="s">
        <v>37</v>
      </c>
      <c r="B195" s="165">
        <v>10</v>
      </c>
      <c r="C195" s="165" t="s">
        <v>74</v>
      </c>
      <c r="D195" s="169" t="s">
        <v>431</v>
      </c>
      <c r="E195" s="162"/>
      <c r="F195" s="112">
        <v>2245.4520000000002</v>
      </c>
    </row>
    <row r="196" spans="1:6" ht="32.25" thickBot="1" x14ac:dyDescent="0.25">
      <c r="A196" s="223" t="s">
        <v>34</v>
      </c>
      <c r="B196" s="177" t="s">
        <v>265</v>
      </c>
      <c r="C196" s="177" t="s">
        <v>74</v>
      </c>
      <c r="D196" s="139" t="s">
        <v>430</v>
      </c>
      <c r="E196" s="20">
        <v>412</v>
      </c>
      <c r="F196" s="231">
        <v>645.56700000000001</v>
      </c>
    </row>
    <row r="197" spans="1:6" ht="32.25" thickBot="1" x14ac:dyDescent="0.25">
      <c r="A197" s="103" t="s">
        <v>34</v>
      </c>
      <c r="B197" s="43">
        <v>10</v>
      </c>
      <c r="C197" s="43" t="s">
        <v>74</v>
      </c>
      <c r="D197" s="99" t="s">
        <v>318</v>
      </c>
      <c r="E197" s="99">
        <v>412</v>
      </c>
      <c r="F197" s="68">
        <v>1599.885</v>
      </c>
    </row>
    <row r="198" spans="1:6" ht="126.75" thickBot="1" x14ac:dyDescent="0.25">
      <c r="A198" s="113" t="s">
        <v>253</v>
      </c>
      <c r="B198" s="165">
        <v>10</v>
      </c>
      <c r="C198" s="165" t="s">
        <v>74</v>
      </c>
      <c r="D198" s="169" t="s">
        <v>254</v>
      </c>
      <c r="E198" s="162"/>
      <c r="F198" s="115">
        <v>1979.1</v>
      </c>
    </row>
    <row r="199" spans="1:6" ht="32.25" thickBot="1" x14ac:dyDescent="0.25">
      <c r="A199" s="38" t="s">
        <v>34</v>
      </c>
      <c r="B199" s="43">
        <v>10</v>
      </c>
      <c r="C199" s="43" t="s">
        <v>74</v>
      </c>
      <c r="D199" s="99" t="s">
        <v>254</v>
      </c>
      <c r="E199" s="99">
        <v>313</v>
      </c>
      <c r="F199" s="3">
        <v>1979.1</v>
      </c>
    </row>
    <row r="200" spans="1:6" ht="23.25" customHeight="1" thickBot="1" x14ac:dyDescent="0.25">
      <c r="A200" s="113" t="s">
        <v>38</v>
      </c>
      <c r="B200" s="160">
        <v>11</v>
      </c>
      <c r="C200" s="161"/>
      <c r="D200" s="162"/>
      <c r="E200" s="162"/>
      <c r="F200" s="126">
        <f>SUM(F203:F205)</f>
        <v>1339</v>
      </c>
    </row>
    <row r="201" spans="1:6" ht="16.5" thickBot="1" x14ac:dyDescent="0.25">
      <c r="A201" s="107" t="s">
        <v>39</v>
      </c>
      <c r="B201" s="43">
        <v>11</v>
      </c>
      <c r="C201" s="43" t="s">
        <v>75</v>
      </c>
      <c r="D201" s="44"/>
      <c r="E201" s="44"/>
      <c r="F201" s="36">
        <v>1339</v>
      </c>
    </row>
    <row r="202" spans="1:6" ht="32.25" thickBot="1" x14ac:dyDescent="0.25">
      <c r="A202" s="106" t="s">
        <v>40</v>
      </c>
      <c r="B202" s="43">
        <v>11</v>
      </c>
      <c r="C202" s="43" t="s">
        <v>75</v>
      </c>
      <c r="D202" s="99" t="s">
        <v>255</v>
      </c>
      <c r="E202" s="44"/>
      <c r="F202" s="36">
        <v>1339</v>
      </c>
    </row>
    <row r="203" spans="1:6" ht="63.75" thickBot="1" x14ac:dyDescent="0.25">
      <c r="A203" s="5" t="s">
        <v>366</v>
      </c>
      <c r="B203" s="43">
        <v>11</v>
      </c>
      <c r="C203" s="43" t="s">
        <v>75</v>
      </c>
      <c r="D203" s="99" t="s">
        <v>255</v>
      </c>
      <c r="E203" s="99">
        <v>123</v>
      </c>
      <c r="F203" s="36">
        <v>20</v>
      </c>
    </row>
    <row r="204" spans="1:6" ht="32.25" thickBot="1" x14ac:dyDescent="0.25">
      <c r="A204" s="38" t="s">
        <v>13</v>
      </c>
      <c r="B204" s="43">
        <v>11</v>
      </c>
      <c r="C204" s="43" t="s">
        <v>75</v>
      </c>
      <c r="D204" s="99" t="s">
        <v>255</v>
      </c>
      <c r="E204" s="99">
        <v>244</v>
      </c>
      <c r="F204" s="36">
        <v>180</v>
      </c>
    </row>
    <row r="205" spans="1:6" ht="16.5" thickBot="1" x14ac:dyDescent="0.25">
      <c r="A205" s="38" t="s">
        <v>367</v>
      </c>
      <c r="B205" s="43">
        <v>11</v>
      </c>
      <c r="C205" s="43" t="s">
        <v>75</v>
      </c>
      <c r="D205" s="99" t="s">
        <v>255</v>
      </c>
      <c r="E205" s="99">
        <v>350</v>
      </c>
      <c r="F205" s="36">
        <v>1139</v>
      </c>
    </row>
    <row r="206" spans="1:6" ht="32.25" thickBot="1" x14ac:dyDescent="0.25">
      <c r="A206" s="113" t="s">
        <v>41</v>
      </c>
      <c r="B206" s="160">
        <v>12</v>
      </c>
      <c r="C206" s="161"/>
      <c r="D206" s="162"/>
      <c r="E206" s="162"/>
      <c r="F206" s="126">
        <v>3090</v>
      </c>
    </row>
    <row r="207" spans="1:6" ht="19.5" customHeight="1" thickBot="1" x14ac:dyDescent="0.25">
      <c r="A207" s="107" t="s">
        <v>42</v>
      </c>
      <c r="B207" s="43">
        <v>12</v>
      </c>
      <c r="C207" s="43" t="s">
        <v>118</v>
      </c>
      <c r="D207" s="99" t="s">
        <v>256</v>
      </c>
      <c r="E207" s="44"/>
      <c r="F207" s="3">
        <v>3090</v>
      </c>
    </row>
    <row r="208" spans="1:6" x14ac:dyDescent="0.2">
      <c r="A208" s="259" t="s">
        <v>257</v>
      </c>
      <c r="B208" s="261">
        <v>12</v>
      </c>
      <c r="C208" s="261" t="s">
        <v>118</v>
      </c>
      <c r="D208" s="259" t="s">
        <v>256</v>
      </c>
      <c r="E208" s="259">
        <v>611</v>
      </c>
      <c r="F208" s="257">
        <v>3090</v>
      </c>
    </row>
    <row r="209" spans="1:9" ht="22.5" customHeight="1" thickBot="1" x14ac:dyDescent="0.25">
      <c r="A209" s="260"/>
      <c r="B209" s="262"/>
      <c r="C209" s="262"/>
      <c r="D209" s="260"/>
      <c r="E209" s="260"/>
      <c r="F209" s="258"/>
    </row>
    <row r="210" spans="1:9" ht="48" thickBot="1" x14ac:dyDescent="0.25">
      <c r="A210" s="113" t="s">
        <v>44</v>
      </c>
      <c r="B210" s="160">
        <v>13</v>
      </c>
      <c r="C210" s="127" t="s">
        <v>77</v>
      </c>
      <c r="D210" s="162"/>
      <c r="E210" s="162"/>
      <c r="F210" s="126">
        <v>60.8</v>
      </c>
    </row>
    <row r="211" spans="1:9" ht="32.25" thickBot="1" x14ac:dyDescent="0.25">
      <c r="A211" s="38" t="s">
        <v>258</v>
      </c>
      <c r="B211" s="43">
        <v>13</v>
      </c>
      <c r="C211" s="43" t="s">
        <v>77</v>
      </c>
      <c r="D211" s="44"/>
      <c r="E211" s="44"/>
      <c r="F211" s="36">
        <v>60.8</v>
      </c>
    </row>
    <row r="212" spans="1:9" ht="34.5" customHeight="1" thickBot="1" x14ac:dyDescent="0.25">
      <c r="A212" s="38" t="s">
        <v>259</v>
      </c>
      <c r="B212" s="43">
        <v>13</v>
      </c>
      <c r="C212" s="43" t="s">
        <v>77</v>
      </c>
      <c r="D212" s="99" t="s">
        <v>260</v>
      </c>
      <c r="E212" s="44"/>
      <c r="F212" s="36">
        <v>60.8</v>
      </c>
    </row>
    <row r="213" spans="1:9" ht="32.25" thickBot="1" x14ac:dyDescent="0.25">
      <c r="A213" s="38" t="s">
        <v>46</v>
      </c>
      <c r="B213" s="43">
        <v>13</v>
      </c>
      <c r="C213" s="43" t="s">
        <v>77</v>
      </c>
      <c r="D213" s="99" t="s">
        <v>261</v>
      </c>
      <c r="E213" s="44"/>
      <c r="F213" s="36">
        <v>60.8</v>
      </c>
    </row>
    <row r="214" spans="1:9" ht="32.25" thickBot="1" x14ac:dyDescent="0.25">
      <c r="A214" s="38" t="s">
        <v>262</v>
      </c>
      <c r="B214" s="43">
        <v>13</v>
      </c>
      <c r="C214" s="43" t="s">
        <v>77</v>
      </c>
      <c r="D214" s="99" t="s">
        <v>261</v>
      </c>
      <c r="E214" s="99">
        <v>730</v>
      </c>
      <c r="F214" s="36">
        <v>60.8</v>
      </c>
    </row>
    <row r="215" spans="1:9" ht="16.5" thickBot="1" x14ac:dyDescent="0.25">
      <c r="A215" s="184" t="s">
        <v>68</v>
      </c>
      <c r="B215" s="185"/>
      <c r="C215" s="185"/>
      <c r="D215" s="186"/>
      <c r="E215" s="186"/>
      <c r="F215" s="233">
        <f>SUM(F12+F71+F75+F85+F98+F106+F159+F186+F200+F206+F210)</f>
        <v>657752.79223000002</v>
      </c>
    </row>
    <row r="216" spans="1:9" ht="16.5" thickBot="1" x14ac:dyDescent="0.25">
      <c r="A216" s="113" t="s">
        <v>69</v>
      </c>
      <c r="B216" s="165">
        <v>14</v>
      </c>
      <c r="C216" s="165" t="s">
        <v>77</v>
      </c>
      <c r="D216" s="169" t="s">
        <v>353</v>
      </c>
      <c r="E216" s="115">
        <v>511</v>
      </c>
      <c r="F216" s="115">
        <v>42929</v>
      </c>
    </row>
    <row r="217" spans="1:9" ht="16.5" thickBot="1" x14ac:dyDescent="0.25">
      <c r="A217" s="113" t="s">
        <v>352</v>
      </c>
      <c r="B217" s="165" t="s">
        <v>331</v>
      </c>
      <c r="C217" s="165" t="s">
        <v>118</v>
      </c>
      <c r="D217" s="169" t="s">
        <v>354</v>
      </c>
      <c r="E217" s="115">
        <v>512</v>
      </c>
      <c r="F217" s="115">
        <v>0</v>
      </c>
    </row>
    <row r="218" spans="1:9" ht="16.5" thickBot="1" x14ac:dyDescent="0.25">
      <c r="A218" s="184" t="s">
        <v>71</v>
      </c>
      <c r="B218" s="185"/>
      <c r="C218" s="185"/>
      <c r="D218" s="186"/>
      <c r="E218" s="186"/>
      <c r="F218" s="233">
        <f>SUM(F215:F216)</f>
        <v>700681.79223000002</v>
      </c>
      <c r="H218" s="78"/>
      <c r="I218" s="191"/>
    </row>
  </sheetData>
  <mergeCells count="23">
    <mergeCell ref="A2:F2"/>
    <mergeCell ref="A6:F6"/>
    <mergeCell ref="A7:F7"/>
    <mergeCell ref="A3:F3"/>
    <mergeCell ref="A4:F4"/>
    <mergeCell ref="A5:F5"/>
    <mergeCell ref="B33:B34"/>
    <mergeCell ref="C33:C34"/>
    <mergeCell ref="D33:D34"/>
    <mergeCell ref="E33:E34"/>
    <mergeCell ref="F33:F34"/>
    <mergeCell ref="A8:F8"/>
    <mergeCell ref="B9:B10"/>
    <mergeCell ref="C9:C10"/>
    <mergeCell ref="D9:D10"/>
    <mergeCell ref="E9:E10"/>
    <mergeCell ref="F9:F10"/>
    <mergeCell ref="F208:F209"/>
    <mergeCell ref="A208:A209"/>
    <mergeCell ref="B208:B209"/>
    <mergeCell ref="C208:C209"/>
    <mergeCell ref="D208:D209"/>
    <mergeCell ref="E208:E209"/>
  </mergeCells>
  <pageMargins left="0.7" right="0.7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6" sqref="B6:E6"/>
    </sheetView>
  </sheetViews>
  <sheetFormatPr defaultRowHeight="12.75" x14ac:dyDescent="0.2"/>
  <cols>
    <col min="1" max="1" width="9.140625" customWidth="1"/>
    <col min="3" max="3" width="38.85546875" customWidth="1"/>
    <col min="4" max="4" width="18.85546875" customWidth="1"/>
  </cols>
  <sheetData>
    <row r="1" spans="2:5" ht="15.75" x14ac:dyDescent="0.2">
      <c r="B1" s="251" t="s">
        <v>434</v>
      </c>
      <c r="C1" s="251"/>
      <c r="D1" s="251"/>
      <c r="E1" s="251"/>
    </row>
    <row r="2" spans="2:5" ht="15.75" x14ac:dyDescent="0.2">
      <c r="B2" s="251" t="s">
        <v>446</v>
      </c>
      <c r="C2" s="251"/>
      <c r="D2" s="251"/>
      <c r="E2" s="251"/>
    </row>
    <row r="3" spans="2:5" ht="15.75" x14ac:dyDescent="0.2">
      <c r="B3" s="251" t="s">
        <v>183</v>
      </c>
      <c r="C3" s="251"/>
      <c r="D3" s="251"/>
      <c r="E3" s="251"/>
    </row>
    <row r="4" spans="2:5" ht="17.25" customHeight="1" x14ac:dyDescent="0.2">
      <c r="B4" s="251" t="s">
        <v>445</v>
      </c>
      <c r="C4" s="251"/>
      <c r="D4" s="251"/>
      <c r="E4" s="251"/>
    </row>
    <row r="5" spans="2:5" ht="11.25" customHeight="1" x14ac:dyDescent="0.25">
      <c r="B5" s="252"/>
      <c r="C5" s="252"/>
      <c r="D5" s="252"/>
      <c r="E5" s="66"/>
    </row>
    <row r="6" spans="2:5" ht="69.75" customHeight="1" x14ac:dyDescent="0.2">
      <c r="B6" s="273" t="s">
        <v>392</v>
      </c>
      <c r="C6" s="273"/>
      <c r="D6" s="273"/>
      <c r="E6" s="273"/>
    </row>
    <row r="7" spans="2:5" ht="13.5" thickBot="1" x14ac:dyDescent="0.25">
      <c r="B7" s="60"/>
      <c r="C7" s="60"/>
      <c r="D7" s="60"/>
    </row>
    <row r="8" spans="2:5" ht="35.25" customHeight="1" thickBot="1" x14ac:dyDescent="0.25">
      <c r="B8" s="61" t="s">
        <v>297</v>
      </c>
      <c r="C8" s="62" t="s">
        <v>298</v>
      </c>
      <c r="D8" s="62" t="s">
        <v>326</v>
      </c>
    </row>
    <row r="9" spans="2:5" ht="21" customHeight="1" thickBot="1" x14ac:dyDescent="0.25">
      <c r="B9" s="243">
        <v>1</v>
      </c>
      <c r="C9" s="6" t="s">
        <v>299</v>
      </c>
      <c r="D9" s="92">
        <v>2705</v>
      </c>
    </row>
    <row r="10" spans="2:5" ht="21" customHeight="1" thickBot="1" x14ac:dyDescent="0.25">
      <c r="B10" s="243">
        <v>2</v>
      </c>
      <c r="C10" s="6" t="s">
        <v>300</v>
      </c>
      <c r="D10" s="92">
        <v>700</v>
      </c>
    </row>
    <row r="11" spans="2:5" ht="21" customHeight="1" thickBot="1" x14ac:dyDescent="0.25">
      <c r="B11" s="243">
        <v>3</v>
      </c>
      <c r="C11" s="6" t="s">
        <v>301</v>
      </c>
      <c r="D11" s="92">
        <v>90</v>
      </c>
    </row>
    <row r="12" spans="2:5" ht="21" customHeight="1" thickBot="1" x14ac:dyDescent="0.25">
      <c r="B12" s="243">
        <v>4</v>
      </c>
      <c r="C12" s="6" t="s">
        <v>302</v>
      </c>
      <c r="D12" s="92">
        <v>90</v>
      </c>
    </row>
    <row r="13" spans="2:5" ht="21" customHeight="1" thickBot="1" x14ac:dyDescent="0.25">
      <c r="B13" s="243">
        <v>5</v>
      </c>
      <c r="C13" s="6" t="s">
        <v>303</v>
      </c>
      <c r="D13" s="92">
        <v>123</v>
      </c>
    </row>
    <row r="14" spans="2:5" ht="21" customHeight="1" thickBot="1" x14ac:dyDescent="0.25">
      <c r="B14" s="243">
        <v>6</v>
      </c>
      <c r="C14" s="6" t="s">
        <v>304</v>
      </c>
      <c r="D14" s="92">
        <v>473</v>
      </c>
    </row>
    <row r="15" spans="2:5" ht="21" customHeight="1" thickBot="1" x14ac:dyDescent="0.25">
      <c r="B15" s="243">
        <v>7</v>
      </c>
      <c r="C15" s="6" t="s">
        <v>305</v>
      </c>
      <c r="D15" s="92">
        <v>386</v>
      </c>
    </row>
    <row r="16" spans="2:5" ht="21" customHeight="1" thickBot="1" x14ac:dyDescent="0.25">
      <c r="B16" s="243">
        <v>8</v>
      </c>
      <c r="C16" s="6" t="s">
        <v>306</v>
      </c>
      <c r="D16" s="92">
        <v>242</v>
      </c>
    </row>
    <row r="17" spans="2:4" ht="21" customHeight="1" thickBot="1" x14ac:dyDescent="0.25">
      <c r="B17" s="243">
        <v>9</v>
      </c>
      <c r="C17" s="6" t="s">
        <v>307</v>
      </c>
      <c r="D17" s="92">
        <v>90</v>
      </c>
    </row>
    <row r="18" spans="2:4" ht="21" customHeight="1" thickBot="1" x14ac:dyDescent="0.25">
      <c r="B18" s="243">
        <v>10</v>
      </c>
      <c r="C18" s="6" t="s">
        <v>308</v>
      </c>
      <c r="D18" s="92">
        <v>439</v>
      </c>
    </row>
    <row r="19" spans="2:4" ht="21" customHeight="1" thickBot="1" x14ac:dyDescent="0.25">
      <c r="B19" s="243">
        <v>11</v>
      </c>
      <c r="C19" s="6" t="s">
        <v>309</v>
      </c>
      <c r="D19" s="92">
        <v>1431</v>
      </c>
    </row>
    <row r="20" spans="2:4" ht="21" customHeight="1" thickBot="1" x14ac:dyDescent="0.25">
      <c r="B20" s="243">
        <v>12</v>
      </c>
      <c r="C20" s="6" t="s">
        <v>310</v>
      </c>
      <c r="D20" s="92">
        <v>253</v>
      </c>
    </row>
    <row r="21" spans="2:4" ht="21" customHeight="1" thickBot="1" x14ac:dyDescent="0.25">
      <c r="B21" s="243">
        <v>13</v>
      </c>
      <c r="C21" s="6" t="s">
        <v>311</v>
      </c>
      <c r="D21" s="92">
        <v>141</v>
      </c>
    </row>
    <row r="22" spans="2:4" ht="21" customHeight="1" thickBot="1" x14ac:dyDescent="0.25">
      <c r="B22" s="243">
        <v>14</v>
      </c>
      <c r="C22" s="6" t="s">
        <v>312</v>
      </c>
      <c r="D22" s="92">
        <v>73</v>
      </c>
    </row>
    <row r="23" spans="2:4" ht="21" customHeight="1" thickBot="1" x14ac:dyDescent="0.25">
      <c r="B23" s="243">
        <v>15</v>
      </c>
      <c r="C23" s="6" t="s">
        <v>313</v>
      </c>
      <c r="D23" s="92">
        <v>84</v>
      </c>
    </row>
    <row r="24" spans="2:4" ht="21" customHeight="1" thickBot="1" x14ac:dyDescent="0.25">
      <c r="B24" s="40"/>
      <c r="C24" s="64" t="s">
        <v>314</v>
      </c>
      <c r="D24" s="63">
        <f>SUM(D9:D23)</f>
        <v>7320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C16" sqref="C16"/>
    </sheetView>
  </sheetViews>
  <sheetFormatPr defaultRowHeight="12.75" x14ac:dyDescent="0.2"/>
  <cols>
    <col min="3" max="3" width="37.7109375" customWidth="1"/>
    <col min="4" max="4" width="23.42578125" customWidth="1"/>
  </cols>
  <sheetData>
    <row r="1" spans="2:5" ht="15.75" x14ac:dyDescent="0.2">
      <c r="B1" s="251" t="s">
        <v>435</v>
      </c>
      <c r="C1" s="251"/>
      <c r="D1" s="251"/>
      <c r="E1" s="251"/>
    </row>
    <row r="2" spans="2:5" ht="15.75" x14ac:dyDescent="0.2">
      <c r="B2" s="251" t="s">
        <v>447</v>
      </c>
      <c r="C2" s="251"/>
      <c r="D2" s="251"/>
      <c r="E2" s="251"/>
    </row>
    <row r="3" spans="2:5" ht="15.75" x14ac:dyDescent="0.2">
      <c r="B3" s="251" t="s">
        <v>183</v>
      </c>
      <c r="C3" s="251"/>
      <c r="D3" s="251"/>
      <c r="E3" s="251"/>
    </row>
    <row r="4" spans="2:5" ht="15.75" x14ac:dyDescent="0.2">
      <c r="B4" s="251" t="s">
        <v>445</v>
      </c>
      <c r="C4" s="251"/>
      <c r="D4" s="251"/>
      <c r="E4" s="251"/>
    </row>
    <row r="5" spans="2:5" ht="18" x14ac:dyDescent="0.25">
      <c r="B5" s="252"/>
      <c r="C5" s="252"/>
      <c r="D5" s="252"/>
      <c r="E5" s="66"/>
    </row>
    <row r="6" spans="2:5" ht="72.75" customHeight="1" x14ac:dyDescent="0.2">
      <c r="B6" s="273" t="s">
        <v>349</v>
      </c>
      <c r="C6" s="273"/>
      <c r="D6" s="273"/>
      <c r="E6" s="273"/>
    </row>
    <row r="7" spans="2:5" ht="13.5" thickBot="1" x14ac:dyDescent="0.25">
      <c r="B7" s="60"/>
      <c r="C7" s="60"/>
      <c r="D7" s="60"/>
    </row>
    <row r="8" spans="2:5" ht="35.25" customHeight="1" thickBot="1" x14ac:dyDescent="0.25">
      <c r="B8" s="61" t="s">
        <v>297</v>
      </c>
      <c r="C8" s="62" t="s">
        <v>298</v>
      </c>
      <c r="D8" s="62" t="s">
        <v>326</v>
      </c>
    </row>
    <row r="9" spans="2:5" ht="35.25" customHeight="1" thickBot="1" x14ac:dyDescent="0.25">
      <c r="B9" s="244">
        <v>1</v>
      </c>
      <c r="C9" s="6" t="s">
        <v>300</v>
      </c>
      <c r="D9" s="190">
        <v>10065</v>
      </c>
    </row>
    <row r="10" spans="2:5" ht="31.5" customHeight="1" thickBot="1" x14ac:dyDescent="0.25">
      <c r="B10" s="243">
        <v>2</v>
      </c>
      <c r="C10" s="6" t="s">
        <v>299</v>
      </c>
      <c r="D10" s="63">
        <v>6461.8336600000002</v>
      </c>
    </row>
    <row r="11" spans="2:5" ht="21" customHeight="1" thickBot="1" x14ac:dyDescent="0.25">
      <c r="B11" s="40"/>
      <c r="C11" s="64" t="s">
        <v>314</v>
      </c>
      <c r="D11" s="63">
        <f>SUM(D9:D10)</f>
        <v>16526.83366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3"/>
  <sheetViews>
    <sheetView tabSelected="1" workbookViewId="0">
      <selection activeCell="C20" sqref="C20"/>
    </sheetView>
  </sheetViews>
  <sheetFormatPr defaultRowHeight="12.75" x14ac:dyDescent="0.2"/>
  <cols>
    <col min="1" max="1" width="3.140625" customWidth="1"/>
    <col min="2" max="2" width="7.28515625" customWidth="1"/>
    <col min="3" max="3" width="60.140625" customWidth="1"/>
    <col min="4" max="4" width="19.28515625" customWidth="1"/>
  </cols>
  <sheetData>
    <row r="3" spans="2:5" ht="15.75" x14ac:dyDescent="0.25">
      <c r="B3" s="275" t="s">
        <v>416</v>
      </c>
      <c r="C3" s="275"/>
      <c r="D3" s="275"/>
      <c r="E3" s="275"/>
    </row>
    <row r="4" spans="2:5" ht="15.75" x14ac:dyDescent="0.2">
      <c r="B4" s="251" t="s">
        <v>272</v>
      </c>
      <c r="C4" s="251"/>
      <c r="D4" s="251"/>
      <c r="E4" s="251"/>
    </row>
    <row r="5" spans="2:5" ht="15.75" x14ac:dyDescent="0.2">
      <c r="B5" s="251" t="s">
        <v>183</v>
      </c>
      <c r="C5" s="251"/>
      <c r="D5" s="251"/>
      <c r="E5" s="251"/>
    </row>
    <row r="6" spans="2:5" ht="15.75" x14ac:dyDescent="0.2">
      <c r="B6" s="251" t="s">
        <v>445</v>
      </c>
      <c r="C6" s="251"/>
      <c r="D6" s="251"/>
      <c r="E6" s="251"/>
    </row>
    <row r="8" spans="2:5" ht="18" customHeight="1" x14ac:dyDescent="0.25">
      <c r="B8" s="274" t="s">
        <v>417</v>
      </c>
      <c r="C8" s="274"/>
      <c r="D8" s="274"/>
      <c r="E8" s="274"/>
    </row>
    <row r="10" spans="2:5" ht="21.75" customHeight="1" x14ac:dyDescent="0.25">
      <c r="B10" s="245" t="s">
        <v>297</v>
      </c>
      <c r="C10" s="245" t="s">
        <v>414</v>
      </c>
      <c r="D10" s="246" t="s">
        <v>5</v>
      </c>
    </row>
    <row r="11" spans="2:5" ht="27.75" customHeight="1" x14ac:dyDescent="0.25">
      <c r="B11" s="248">
        <v>1</v>
      </c>
      <c r="C11" s="247" t="s">
        <v>415</v>
      </c>
      <c r="D11" s="245">
        <v>13329.20342</v>
      </c>
    </row>
    <row r="12" spans="2:5" ht="33" customHeight="1" x14ac:dyDescent="0.25">
      <c r="B12" s="248">
        <v>2</v>
      </c>
      <c r="C12" s="247" t="s">
        <v>418</v>
      </c>
      <c r="D12" s="245">
        <v>13329.20342</v>
      </c>
    </row>
    <row r="13" spans="2:5" ht="18.75" customHeight="1" x14ac:dyDescent="0.25">
      <c r="B13" s="245"/>
      <c r="C13" s="245" t="s">
        <v>314</v>
      </c>
      <c r="D13" s="245">
        <v>13329.20342</v>
      </c>
    </row>
  </sheetData>
  <mergeCells count="5">
    <mergeCell ref="B8:E8"/>
    <mergeCell ref="B3:E3"/>
    <mergeCell ref="B4:E4"/>
    <mergeCell ref="B5:E5"/>
    <mergeCell ref="B6:E6"/>
  </mergeCells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пр№1</vt:lpstr>
      <vt:lpstr>Пр№2</vt:lpstr>
      <vt:lpstr>пр№3</vt:lpstr>
      <vt:lpstr>Пр№4</vt:lpstr>
      <vt:lpstr>пр№5</vt:lpstr>
      <vt:lpstr>Пр№6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2020-03-11T10:59:36Z</cp:lastPrinted>
  <dcterms:created xsi:type="dcterms:W3CDTF">2016-12-16T07:53:17Z</dcterms:created>
  <dcterms:modified xsi:type="dcterms:W3CDTF">2020-03-11T10:59:38Z</dcterms:modified>
</cp:coreProperties>
</file>