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855" windowWidth="19320" windowHeight="8805" firstSheet="6" activeTab="19"/>
  </bookViews>
  <sheets>
    <sheet name="пр№1" sheetId="11" r:id="rId1"/>
    <sheet name="пр№2" sheetId="5" r:id="rId2"/>
    <sheet name="пр№3" sheetId="6" r:id="rId3"/>
    <sheet name="пр№4" sheetId="16" r:id="rId4"/>
    <sheet name="пр№5" sheetId="19" r:id="rId5"/>
    <sheet name="Пр№6" sheetId="1" r:id="rId6"/>
    <sheet name="Пр№7" sheetId="2" r:id="rId7"/>
    <sheet name="пр№8" sheetId="4" r:id="rId8"/>
    <sheet name="пр№9" sheetId="3" r:id="rId9"/>
    <sheet name="Пр№10" sheetId="9" r:id="rId10"/>
    <sheet name="ПР№11" sheetId="10" r:id="rId11"/>
    <sheet name="Пр №12" sheetId="7" r:id="rId12"/>
    <sheet name="Пр№13" sheetId="8" r:id="rId13"/>
    <sheet name="Пр№14" sheetId="13" r:id="rId14"/>
    <sheet name="Пр№15" sheetId="12" r:id="rId15"/>
    <sheet name="пр№16" sheetId="14" r:id="rId16"/>
    <sheet name="Пр№17" sheetId="15" r:id="rId17"/>
    <sheet name="пр№18" sheetId="17" r:id="rId18"/>
    <sheet name="пр№19" sheetId="18" r:id="rId19"/>
    <sheet name="Лист1" sheetId="20" r:id="rId20"/>
  </sheets>
  <externalReferences>
    <externalReference r:id="rId21"/>
  </externalReferences>
  <calcPr calcId="144525"/>
</workbook>
</file>

<file path=xl/calcChain.xml><?xml version="1.0" encoding="utf-8"?>
<calcChain xmlns="http://schemas.openxmlformats.org/spreadsheetml/2006/main">
  <c r="D10" i="14" l="1"/>
  <c r="H15" i="4" l="1"/>
  <c r="F205" i="4" l="1"/>
  <c r="F203" i="4" l="1"/>
  <c r="H644" i="2" l="1"/>
  <c r="G644" i="2"/>
  <c r="G135" i="3"/>
  <c r="F135" i="3"/>
  <c r="G121" i="3" l="1"/>
  <c r="F121" i="3"/>
  <c r="E26" i="10" l="1"/>
  <c r="E25" i="9"/>
  <c r="H563" i="1" l="1"/>
  <c r="H552" i="1"/>
  <c r="H531" i="1"/>
  <c r="H520" i="1"/>
  <c r="H499" i="1" l="1"/>
  <c r="H448" i="1" l="1"/>
  <c r="H417" i="1"/>
  <c r="H113" i="1"/>
  <c r="H112" i="1" s="1"/>
  <c r="F169" i="4" l="1"/>
  <c r="F126" i="4"/>
  <c r="F78" i="4" l="1"/>
  <c r="F133" i="4" l="1"/>
  <c r="F168" i="4" l="1"/>
  <c r="F74" i="4"/>
  <c r="H70" i="1" l="1"/>
  <c r="H43" i="1" l="1"/>
  <c r="F59" i="4"/>
  <c r="H141" i="2" l="1"/>
  <c r="G141" i="2"/>
  <c r="H72" i="2" l="1"/>
  <c r="G72" i="2"/>
  <c r="G165" i="3" l="1"/>
  <c r="F165" i="3"/>
  <c r="G58" i="3"/>
  <c r="F58" i="3"/>
  <c r="F69" i="3"/>
  <c r="F68" i="3" s="1"/>
  <c r="H666" i="1" l="1"/>
  <c r="H198" i="1" l="1"/>
  <c r="H182" i="1"/>
  <c r="H166" i="1"/>
  <c r="H150" i="1"/>
  <c r="H134" i="1"/>
  <c r="H89" i="1" l="1"/>
  <c r="F179" i="4" l="1"/>
  <c r="F98" i="4" l="1"/>
  <c r="F88" i="4"/>
  <c r="F31" i="4"/>
  <c r="H374" i="1" l="1"/>
  <c r="G126" i="2" l="1"/>
  <c r="E13" i="15" l="1"/>
  <c r="D13" i="15"/>
  <c r="D24" i="13" l="1"/>
  <c r="D24" i="12"/>
  <c r="E24" i="12"/>
  <c r="F22" i="4" l="1"/>
  <c r="F26" i="10" l="1"/>
  <c r="D24" i="7" l="1"/>
  <c r="E24" i="8" l="1"/>
  <c r="D24" i="8"/>
  <c r="G154" i="3" l="1"/>
  <c r="F154" i="3"/>
  <c r="E20" i="6"/>
  <c r="D20" i="6"/>
  <c r="G100" i="3"/>
  <c r="G114" i="3"/>
  <c r="F114" i="3"/>
  <c r="E24" i="6" l="1"/>
  <c r="E25" i="6" s="1"/>
  <c r="D24" i="6"/>
  <c r="D25" i="6" s="1"/>
  <c r="F175" i="4" l="1"/>
  <c r="F113" i="4"/>
  <c r="F118" i="4"/>
  <c r="G149" i="3"/>
  <c r="F149" i="3"/>
  <c r="G143" i="3"/>
  <c r="G142" i="3" s="1"/>
  <c r="F143" i="3"/>
  <c r="F142" i="3" s="1"/>
  <c r="H366" i="2"/>
  <c r="G366" i="2"/>
  <c r="H351" i="2"/>
  <c r="G351" i="2"/>
  <c r="H336" i="2"/>
  <c r="G336" i="2"/>
  <c r="H321" i="2"/>
  <c r="G321" i="2"/>
  <c r="H306" i="2"/>
  <c r="G306" i="2"/>
  <c r="H291" i="2"/>
  <c r="G291" i="2"/>
  <c r="H276" i="2"/>
  <c r="G276" i="2"/>
  <c r="H261" i="2"/>
  <c r="G261" i="2"/>
  <c r="H246" i="2"/>
  <c r="G246" i="2"/>
  <c r="H231" i="2"/>
  <c r="G231" i="2"/>
  <c r="H216" i="2"/>
  <c r="G216" i="2"/>
  <c r="H201" i="2"/>
  <c r="G201" i="2"/>
  <c r="H186" i="2"/>
  <c r="G186" i="2"/>
  <c r="H171" i="2"/>
  <c r="G171" i="2"/>
  <c r="H156" i="2"/>
  <c r="G156" i="2"/>
  <c r="H111" i="2"/>
  <c r="H110" i="2" s="1"/>
  <c r="G111" i="2"/>
  <c r="H126" i="2"/>
  <c r="H125" i="2" s="1"/>
  <c r="G131" i="3"/>
  <c r="G130" i="3" s="1"/>
  <c r="F131" i="3"/>
  <c r="F130" i="3" s="1"/>
  <c r="G96" i="3"/>
  <c r="G93" i="3" s="1"/>
  <c r="F96" i="3"/>
  <c r="G161" i="3"/>
  <c r="F161" i="3"/>
  <c r="G110" i="3"/>
  <c r="G106" i="3" s="1"/>
  <c r="F110" i="3"/>
  <c r="G136" i="3"/>
  <c r="F136" i="3"/>
  <c r="G122" i="3"/>
  <c r="F122" i="3"/>
  <c r="F100" i="3"/>
  <c r="G69" i="3"/>
  <c r="G68" i="3" s="1"/>
  <c r="G64" i="3"/>
  <c r="G57" i="3" s="1"/>
  <c r="F64" i="3"/>
  <c r="F57" i="3" s="1"/>
  <c r="G43" i="3"/>
  <c r="F43" i="3"/>
  <c r="F39" i="3"/>
  <c r="F21" i="3"/>
  <c r="G21" i="3"/>
  <c r="F106" i="3" l="1"/>
  <c r="G92" i="3"/>
  <c r="F36" i="3"/>
  <c r="G36" i="3"/>
  <c r="F93" i="3"/>
  <c r="G141" i="3"/>
  <c r="F141" i="3"/>
  <c r="F167" i="4"/>
  <c r="F162" i="4"/>
  <c r="F156" i="4"/>
  <c r="F155" i="4" s="1"/>
  <c r="F149" i="4"/>
  <c r="F144" i="4"/>
  <c r="F143" i="4" s="1"/>
  <c r="F122" i="4"/>
  <c r="F108" i="4"/>
  <c r="F105" i="4" s="1"/>
  <c r="F90" i="4"/>
  <c r="F71" i="4"/>
  <c r="F50" i="4"/>
  <c r="F45" i="4"/>
  <c r="F35" i="4"/>
  <c r="F104" i="4" l="1"/>
  <c r="F92" i="3"/>
  <c r="F154" i="4"/>
  <c r="F30" i="4"/>
  <c r="F21" i="4" s="1"/>
  <c r="F44" i="4"/>
  <c r="H120" i="1"/>
  <c r="H119" i="1" s="1"/>
  <c r="F14" i="4" l="1"/>
  <c r="H118" i="1"/>
  <c r="H56" i="1"/>
  <c r="H55" i="1" s="1"/>
  <c r="F201" i="4" l="1"/>
  <c r="H401" i="1"/>
  <c r="H385" i="1"/>
  <c r="H369" i="1"/>
  <c r="H353" i="1"/>
  <c r="H337" i="1"/>
  <c r="H321" i="1"/>
  <c r="H305" i="1"/>
  <c r="H289" i="1"/>
  <c r="H273" i="1"/>
  <c r="H257" i="1"/>
  <c r="H241" i="1"/>
  <c r="H225" i="1"/>
  <c r="H209" i="1"/>
  <c r="H193" i="1"/>
  <c r="H177" i="1"/>
  <c r="H161" i="1"/>
  <c r="H145" i="1"/>
  <c r="H129" i="1"/>
  <c r="H160" i="1" l="1"/>
  <c r="H159" i="1" s="1"/>
  <c r="H128" i="1"/>
  <c r="H127" i="1" s="1"/>
  <c r="H144" i="1"/>
  <c r="H143" i="1" s="1"/>
  <c r="H176" i="1"/>
  <c r="H175" i="1" s="1"/>
  <c r="G32" i="3"/>
  <c r="F32" i="3"/>
  <c r="G28" i="3"/>
  <c r="F28" i="3"/>
  <c r="F15" i="3"/>
  <c r="G15" i="3"/>
  <c r="G27" i="3" l="1"/>
  <c r="F27" i="3"/>
  <c r="H661" i="2"/>
  <c r="H656" i="2"/>
  <c r="H651" i="2"/>
  <c r="H645" i="2"/>
  <c r="H639" i="2"/>
  <c r="H634" i="2"/>
  <c r="H629" i="2"/>
  <c r="H624" i="2"/>
  <c r="H617" i="2"/>
  <c r="H613" i="2"/>
  <c r="H606" i="2"/>
  <c r="H601" i="2" s="1"/>
  <c r="H602" i="2"/>
  <c r="H595" i="2"/>
  <c r="H591" i="2"/>
  <c r="H584" i="2"/>
  <c r="H580" i="2"/>
  <c r="H573" i="2"/>
  <c r="H569" i="2"/>
  <c r="H562" i="2"/>
  <c r="H558" i="2"/>
  <c r="H551" i="2"/>
  <c r="H547" i="2"/>
  <c r="H540" i="2"/>
  <c r="H536" i="2"/>
  <c r="H529" i="2"/>
  <c r="H525" i="2"/>
  <c r="H518" i="2"/>
  <c r="H514" i="2"/>
  <c r="H507" i="2"/>
  <c r="H503" i="2"/>
  <c r="H496" i="2"/>
  <c r="H492" i="2"/>
  <c r="H485" i="2"/>
  <c r="H481" i="2"/>
  <c r="H474" i="2"/>
  <c r="H470" i="2"/>
  <c r="H463" i="2"/>
  <c r="H459" i="2"/>
  <c r="H452" i="2"/>
  <c r="H448" i="2"/>
  <c r="H441" i="2"/>
  <c r="H436" i="2" s="1"/>
  <c r="H437" i="2"/>
  <c r="H430" i="2"/>
  <c r="H426" i="2"/>
  <c r="H419" i="2"/>
  <c r="H415" i="2"/>
  <c r="H408" i="2"/>
  <c r="H404" i="2"/>
  <c r="H397" i="2"/>
  <c r="H393" i="2"/>
  <c r="H386" i="2"/>
  <c r="H382" i="2"/>
  <c r="H371" i="2"/>
  <c r="H365" i="2" s="1"/>
  <c r="H364" i="2" s="1"/>
  <c r="H356" i="2"/>
  <c r="H350" i="2" s="1"/>
  <c r="H349" i="2" s="1"/>
  <c r="H341" i="2"/>
  <c r="H335" i="2" s="1"/>
  <c r="H334" i="2" s="1"/>
  <c r="H326" i="2"/>
  <c r="H320" i="2" s="1"/>
  <c r="H319" i="2" s="1"/>
  <c r="H311" i="2"/>
  <c r="H305" i="2" s="1"/>
  <c r="H296" i="2"/>
  <c r="H290" i="2" s="1"/>
  <c r="H289" i="2" s="1"/>
  <c r="H281" i="2"/>
  <c r="H275" i="2" s="1"/>
  <c r="H274" i="2" s="1"/>
  <c r="G281" i="2"/>
  <c r="G275" i="2" s="1"/>
  <c r="G274" i="2" s="1"/>
  <c r="H266" i="2"/>
  <c r="H260" i="2" s="1"/>
  <c r="H259" i="2" s="1"/>
  <c r="H251" i="2"/>
  <c r="H245" i="2" s="1"/>
  <c r="H244" i="2" s="1"/>
  <c r="H236" i="2"/>
  <c r="H230" i="2" s="1"/>
  <c r="H229" i="2" s="1"/>
  <c r="H221" i="2"/>
  <c r="H215" i="2" s="1"/>
  <c r="H214" i="2" s="1"/>
  <c r="H206" i="2"/>
  <c r="H200" i="2" s="1"/>
  <c r="H199" i="2" s="1"/>
  <c r="H191" i="2"/>
  <c r="H185" i="2" s="1"/>
  <c r="H184" i="2" s="1"/>
  <c r="H176" i="2"/>
  <c r="H170" i="2" s="1"/>
  <c r="H169" i="2" s="1"/>
  <c r="H161" i="2"/>
  <c r="H155" i="2" s="1"/>
  <c r="H154" i="2" s="1"/>
  <c r="H146" i="2"/>
  <c r="H140" i="2" s="1"/>
  <c r="H139" i="2" s="1"/>
  <c r="H124" i="2"/>
  <c r="H109" i="2"/>
  <c r="H96" i="2"/>
  <c r="H89" i="2"/>
  <c r="H68" i="2"/>
  <c r="H64" i="2"/>
  <c r="H59" i="2" s="1"/>
  <c r="H47" i="2"/>
  <c r="H34" i="2"/>
  <c r="H29" i="2"/>
  <c r="G29" i="2"/>
  <c r="H25" i="2"/>
  <c r="H19" i="2"/>
  <c r="H15" i="2"/>
  <c r="G661" i="2"/>
  <c r="G656" i="2"/>
  <c r="G651" i="2"/>
  <c r="G645" i="2"/>
  <c r="G639" i="2"/>
  <c r="G634" i="2"/>
  <c r="G629" i="2"/>
  <c r="G624" i="2"/>
  <c r="G617" i="2"/>
  <c r="G613" i="2"/>
  <c r="G606" i="2"/>
  <c r="G602" i="2"/>
  <c r="G595" i="2"/>
  <c r="G591" i="2"/>
  <c r="G584" i="2"/>
  <c r="G580" i="2"/>
  <c r="G573" i="2"/>
  <c r="G569" i="2"/>
  <c r="G562" i="2"/>
  <c r="G558" i="2"/>
  <c r="G551" i="2"/>
  <c r="G547" i="2"/>
  <c r="G540" i="2"/>
  <c r="G536" i="2"/>
  <c r="G529" i="2"/>
  <c r="G525" i="2"/>
  <c r="G518" i="2"/>
  <c r="G514" i="2"/>
  <c r="G507" i="2"/>
  <c r="G503" i="2"/>
  <c r="G496" i="2"/>
  <c r="G492" i="2"/>
  <c r="G485" i="2"/>
  <c r="G481" i="2"/>
  <c r="G474" i="2"/>
  <c r="G470" i="2"/>
  <c r="G463" i="2"/>
  <c r="G459" i="2"/>
  <c r="G452" i="2"/>
  <c r="G448" i="2"/>
  <c r="G441" i="2"/>
  <c r="G437" i="2"/>
  <c r="G430" i="2"/>
  <c r="G426" i="2"/>
  <c r="G419" i="2"/>
  <c r="G415" i="2"/>
  <c r="G408" i="2"/>
  <c r="G404" i="2"/>
  <c r="G397" i="2"/>
  <c r="G393" i="2"/>
  <c r="G386" i="2"/>
  <c r="G382" i="2"/>
  <c r="G371" i="2"/>
  <c r="G365" i="2" s="1"/>
  <c r="G364" i="2" s="1"/>
  <c r="G356" i="2"/>
  <c r="G350" i="2" s="1"/>
  <c r="G349" i="2" s="1"/>
  <c r="G341" i="2"/>
  <c r="G335" i="2" s="1"/>
  <c r="G334" i="2" s="1"/>
  <c r="G326" i="2"/>
  <c r="G320" i="2" s="1"/>
  <c r="G311" i="2"/>
  <c r="G305" i="2" s="1"/>
  <c r="G296" i="2"/>
  <c r="G290" i="2" s="1"/>
  <c r="G289" i="2" s="1"/>
  <c r="G266" i="2"/>
  <c r="G260" i="2" s="1"/>
  <c r="G259" i="2" s="1"/>
  <c r="G251" i="2"/>
  <c r="G245" i="2" s="1"/>
  <c r="G244" i="2" s="1"/>
  <c r="G236" i="2"/>
  <c r="G230" i="2" s="1"/>
  <c r="G229" i="2" s="1"/>
  <c r="G221" i="2"/>
  <c r="G215" i="2" s="1"/>
  <c r="G214" i="2" s="1"/>
  <c r="G206" i="2"/>
  <c r="G200" i="2" s="1"/>
  <c r="G199" i="2" s="1"/>
  <c r="G191" i="2"/>
  <c r="G185" i="2" s="1"/>
  <c r="G184" i="2" s="1"/>
  <c r="G176" i="2"/>
  <c r="G170" i="2" s="1"/>
  <c r="G169" i="2" s="1"/>
  <c r="G161" i="2"/>
  <c r="G155" i="2" s="1"/>
  <c r="G154" i="2" s="1"/>
  <c r="G146" i="2"/>
  <c r="G140" i="2" s="1"/>
  <c r="G139" i="2" s="1"/>
  <c r="G110" i="2"/>
  <c r="G109" i="2" s="1"/>
  <c r="G89" i="2"/>
  <c r="G68" i="2"/>
  <c r="G64" i="2"/>
  <c r="G59" i="2" s="1"/>
  <c r="G47" i="2"/>
  <c r="G34" i="2"/>
  <c r="G25" i="2"/>
  <c r="G19" i="2"/>
  <c r="G15" i="2"/>
  <c r="G601" i="2" l="1"/>
  <c r="H623" i="2"/>
  <c r="G19" i="3"/>
  <c r="G12" i="3" s="1"/>
  <c r="G187" i="3" s="1"/>
  <c r="F19" i="3"/>
  <c r="F12" i="3" s="1"/>
  <c r="F187" i="3" s="1"/>
  <c r="G403" i="2"/>
  <c r="G491" i="2"/>
  <c r="G579" i="2"/>
  <c r="H304" i="2"/>
  <c r="G304" i="2"/>
  <c r="H650" i="2"/>
  <c r="G650" i="2"/>
  <c r="G623" i="2"/>
  <c r="H612" i="2"/>
  <c r="G612" i="2"/>
  <c r="H579" i="2"/>
  <c r="G568" i="2"/>
  <c r="G557" i="2"/>
  <c r="H546" i="2"/>
  <c r="H535" i="2"/>
  <c r="G535" i="2"/>
  <c r="H513" i="2"/>
  <c r="H491" i="2"/>
  <c r="G480" i="2"/>
  <c r="G469" i="2"/>
  <c r="H458" i="2"/>
  <c r="G447" i="2"/>
  <c r="H403" i="2"/>
  <c r="H392" i="2"/>
  <c r="G392" i="2"/>
  <c r="G381" i="2"/>
  <c r="G18" i="2"/>
  <c r="G13" i="2" s="1"/>
  <c r="G12" i="2" s="1"/>
  <c r="G425" i="2"/>
  <c r="G436" i="2"/>
  <c r="G513" i="2"/>
  <c r="G524" i="2"/>
  <c r="G414" i="2"/>
  <c r="G458" i="2"/>
  <c r="G502" i="2"/>
  <c r="G546" i="2"/>
  <c r="G590" i="2"/>
  <c r="H590" i="2"/>
  <c r="H568" i="2"/>
  <c r="H557" i="2"/>
  <c r="H524" i="2"/>
  <c r="H502" i="2"/>
  <c r="H480" i="2"/>
  <c r="H469" i="2"/>
  <c r="H447" i="2"/>
  <c r="H425" i="2"/>
  <c r="H414" i="2"/>
  <c r="H381" i="2"/>
  <c r="H108" i="2"/>
  <c r="H18" i="2"/>
  <c r="H13" i="2" s="1"/>
  <c r="H12" i="2" s="1"/>
  <c r="H14" i="1"/>
  <c r="H13" i="1" s="1"/>
  <c r="H18" i="1"/>
  <c r="H25" i="1"/>
  <c r="H29" i="1"/>
  <c r="H38" i="1"/>
  <c r="H37" i="1" s="1"/>
  <c r="H57" i="1"/>
  <c r="H81" i="1"/>
  <c r="H85" i="1"/>
  <c r="H106" i="1"/>
  <c r="H192" i="1"/>
  <c r="H191" i="1" s="1"/>
  <c r="H214" i="1"/>
  <c r="H208" i="1" s="1"/>
  <c r="H207" i="1" s="1"/>
  <c r="H230" i="1"/>
  <c r="H224" i="1" s="1"/>
  <c r="H223" i="1" s="1"/>
  <c r="H246" i="1"/>
  <c r="H240" i="1" s="1"/>
  <c r="H239" i="1" s="1"/>
  <c r="H262" i="1"/>
  <c r="H256" i="1" s="1"/>
  <c r="H255" i="1" s="1"/>
  <c r="H278" i="1"/>
  <c r="H272" i="1" s="1"/>
  <c r="H271" i="1" s="1"/>
  <c r="H294" i="1"/>
  <c r="H288" i="1" s="1"/>
  <c r="H287" i="1" s="1"/>
  <c r="H310" i="1"/>
  <c r="H304" i="1" s="1"/>
  <c r="H303" i="1" s="1"/>
  <c r="H326" i="1"/>
  <c r="H320" i="1" s="1"/>
  <c r="H319" i="1" s="1"/>
  <c r="H342" i="1"/>
  <c r="H336" i="1" s="1"/>
  <c r="H335" i="1" s="1"/>
  <c r="H358" i="1"/>
  <c r="H352" i="1" s="1"/>
  <c r="H351" i="1" s="1"/>
  <c r="H368" i="1"/>
  <c r="H367" i="1" s="1"/>
  <c r="H390" i="1"/>
  <c r="H384" i="1" s="1"/>
  <c r="H383" i="1" s="1"/>
  <c r="H406" i="1"/>
  <c r="H400" i="1" s="1"/>
  <c r="H399" i="1" s="1"/>
  <c r="H428" i="1"/>
  <c r="H438" i="1"/>
  <c r="H459" i="1"/>
  <c r="H469" i="1"/>
  <c r="H479" i="1"/>
  <c r="H489" i="1"/>
  <c r="H510" i="1"/>
  <c r="H542" i="1"/>
  <c r="H574" i="1"/>
  <c r="H421" i="1"/>
  <c r="H431" i="1"/>
  <c r="H441" i="1"/>
  <c r="H452" i="1"/>
  <c r="H462" i="1"/>
  <c r="H472" i="1"/>
  <c r="H482" i="1"/>
  <c r="H492" i="1"/>
  <c r="H503" i="1"/>
  <c r="H513" i="1"/>
  <c r="H524" i="1"/>
  <c r="H535" i="1"/>
  <c r="H545" i="1"/>
  <c r="H556" i="1"/>
  <c r="H567" i="1"/>
  <c r="H577" i="1"/>
  <c r="H584" i="1"/>
  <c r="H587" i="1"/>
  <c r="H594" i="1"/>
  <c r="H597" i="1"/>
  <c r="H604" i="1"/>
  <c r="H607" i="1"/>
  <c r="H614" i="1"/>
  <c r="H617" i="1"/>
  <c r="H624" i="1"/>
  <c r="H627" i="1"/>
  <c r="H634" i="1"/>
  <c r="H637" i="1"/>
  <c r="H644" i="1"/>
  <c r="H650" i="1"/>
  <c r="H655" i="1"/>
  <c r="H661" i="1"/>
  <c r="H667" i="1"/>
  <c r="H683" i="1"/>
  <c r="H678" i="1"/>
  <c r="H673" i="1"/>
  <c r="H380" i="2" l="1"/>
  <c r="H379" i="2" s="1"/>
  <c r="H107" i="2" s="1"/>
  <c r="H666" i="2" s="1"/>
  <c r="G380" i="2"/>
  <c r="G379" i="2" s="1"/>
  <c r="G189" i="3"/>
  <c r="F189" i="3"/>
  <c r="H623" i="1"/>
  <c r="H573" i="1"/>
  <c r="H672" i="1"/>
  <c r="H80" i="1"/>
  <c r="H76" i="1" s="1"/>
  <c r="H17" i="1"/>
  <c r="H12" i="1" s="1"/>
  <c r="H643" i="1"/>
  <c r="H458" i="1"/>
  <c r="H633" i="1"/>
  <c r="H613" i="1"/>
  <c r="H603" i="1"/>
  <c r="H593" i="1"/>
  <c r="H583" i="1"/>
  <c r="H519" i="1"/>
  <c r="H498" i="1"/>
  <c r="H416" i="1"/>
  <c r="H562" i="1"/>
  <c r="H551" i="1"/>
  <c r="H541" i="1"/>
  <c r="H530" i="1"/>
  <c r="H509" i="1"/>
  <c r="H488" i="1"/>
  <c r="H478" i="1"/>
  <c r="H468" i="1"/>
  <c r="H447" i="1"/>
  <c r="H437" i="1"/>
  <c r="H427" i="1"/>
  <c r="H126" i="1"/>
  <c r="H11" i="1" l="1"/>
  <c r="H668" i="2"/>
  <c r="H415" i="1"/>
  <c r="H125" i="1" s="1"/>
  <c r="G319" i="2"/>
  <c r="G125" i="2" l="1"/>
  <c r="G124" i="2" s="1"/>
  <c r="G108" i="2" l="1"/>
  <c r="G107" i="2" s="1"/>
  <c r="G666" i="2" s="1"/>
  <c r="G668" i="2" l="1"/>
  <c r="H689" i="1"/>
  <c r="H691" i="1" s="1"/>
</calcChain>
</file>

<file path=xl/sharedStrings.xml><?xml version="1.0" encoding="utf-8"?>
<sst xmlns="http://schemas.openxmlformats.org/spreadsheetml/2006/main" count="7058" uniqueCount="641">
  <si>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</si>
  <si>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</si>
  <si>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</si>
  <si>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</si>
  <si>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</si>
  <si>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</si>
  <si>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</si>
  <si>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</si>
  <si>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</si>
  <si>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</si>
  <si>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</si>
  <si>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</si>
  <si>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</si>
  <si>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</si>
  <si>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</si>
  <si>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</si>
  <si>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Субвенции на осуществление переданных государственных полномочий РД по образованию и осуществлению деятельности  комиссий по делам несовершеннолетних и защите их прав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</si>
  <si>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</si>
  <si>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</si>
  <si>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</si>
  <si>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</si>
  <si>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</si>
  <si>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</si>
  <si>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Органы юстиции</t>
  </si>
  <si>
    <t>Государственная регистрация  актов гражданского состояния (ЗАГС)</t>
  </si>
  <si>
    <t>НАЦИОНАЛЬНАЯ ЭКОНОМИКА</t>
  </si>
  <si>
    <t>ЖИЛИЩНО-КОММУНАЛЬНОЕ ХОЗЯЙСТВО</t>
  </si>
  <si>
    <t>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</si>
  <si>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</si>
  <si>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</si>
  <si>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</si>
  <si>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</si>
  <si>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Субвенции на осуществление государственных полномочий РД по организации и осуществлению деятельности по опеке и попечительству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</si>
  <si>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</si>
  <si>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</si>
  <si>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</si>
  <si>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</si>
  <si>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</si>
  <si>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</si>
  <si>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</si>
  <si>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</si>
  <si>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</si>
  <si>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</si>
  <si>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</si>
  <si>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</si>
  <si>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</si>
  <si>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</si>
  <si>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</si>
  <si>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</si>
  <si>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</si>
  <si>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</si>
  <si>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</si>
  <si>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</si>
  <si>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</si>
  <si>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</si>
  <si>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</si>
  <si>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</si>
  <si>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</si>
  <si>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</si>
  <si>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</si>
  <si>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</si>
  <si>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</si>
  <si>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</si>
  <si>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</si>
  <si>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</si>
  <si>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</si>
  <si>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Иные выплаты персоналу учреждения, за исключением фонда оплаты труда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</si>
  <si>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</si>
  <si>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</si>
  <si>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</si>
  <si>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</si>
  <si>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Совершенствование организации питания учащихся в общеобразовательных учреждениях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</si>
  <si>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</si>
  <si>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</si>
  <si>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</si>
  <si>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</si>
  <si>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</si>
  <si>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</si>
  <si>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</si>
  <si>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</si>
  <si>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</si>
  <si>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</si>
  <si>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</si>
  <si>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</si>
  <si>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</si>
  <si>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</si>
  <si>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</si>
  <si>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</si>
  <si>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</si>
  <si>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</si>
  <si>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</si>
  <si>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</si>
  <si>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</si>
  <si>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</si>
  <si>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</si>
  <si>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</si>
  <si>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</si>
  <si>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</si>
  <si>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</si>
  <si>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</si>
  <si>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</si>
  <si>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</si>
  <si>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</si>
  <si>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</si>
  <si>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</si>
  <si>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</si>
  <si>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</si>
  <si>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</si>
  <si>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</si>
  <si>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</si>
  <si>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</si>
  <si>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</si>
  <si>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</si>
  <si>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</si>
  <si>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</si>
  <si>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</si>
  <si>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</si>
  <si>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</si>
  <si>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</si>
  <si>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</si>
  <si>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</si>
  <si>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</si>
  <si>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</si>
  <si>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</si>
  <si>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МКОУ "Лицей им. О.Батырая"</t>
  </si>
  <si>
    <t>033</t>
  </si>
  <si>
    <t>850</t>
  </si>
  <si>
    <t>244</t>
  </si>
  <si>
    <t>112</t>
  </si>
  <si>
    <t>МКОУ "Лицей №2 им Абдуллаева С.Г."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</si>
  <si>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</si>
  <si>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</si>
  <si>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</si>
  <si>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</si>
  <si>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</si>
  <si>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</si>
  <si>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</si>
  <si>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</si>
  <si>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</si>
  <si>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</si>
  <si>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</si>
  <si>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</si>
  <si>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</si>
  <si>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</si>
  <si>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</si>
  <si>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</si>
  <si>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</si>
  <si>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</si>
  <si>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</si>
  <si>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</si>
  <si>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</si>
  <si>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</si>
  <si>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</si>
  <si>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</si>
  <si>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</si>
  <si>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</si>
  <si>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</si>
  <si>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</si>
  <si>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</si>
  <si>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</si>
  <si>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</si>
  <si>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</si>
  <si>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</si>
  <si>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</si>
  <si>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</si>
  <si>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</si>
  <si>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</si>
  <si>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</si>
  <si>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</si>
  <si>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</si>
  <si>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</si>
  <si>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</si>
  <si>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</si>
  <si>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</si>
  <si>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</si>
  <si>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</si>
  <si>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</si>
  <si>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МКУДО  ДОД "Детский дом творчества"</t>
  </si>
  <si>
    <t>099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</si>
  <si>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</si>
  <si>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</si>
  <si>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</si>
  <si>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</si>
  <si>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</si>
  <si>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</si>
  <si>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</si>
  <si>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</si>
  <si>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</si>
  <si>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2019г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</si>
  <si>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</si>
  <si>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</si>
  <si>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</si>
  <si>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</si>
  <si>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</si>
  <si>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</si>
  <si>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</si>
  <si>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</si>
  <si>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</si>
  <si>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</si>
  <si>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</si>
  <si>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</si>
  <si>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</si>
  <si>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</si>
  <si>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</si>
  <si>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</si>
  <si>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</si>
  <si>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</si>
  <si>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99 8 00 77720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</si>
  <si>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</si>
  <si>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</si>
  <si>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</si>
  <si>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</si>
  <si>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</si>
  <si>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</si>
  <si>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</si>
  <si>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</si>
  <si>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</si>
  <si>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</si>
  <si>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</si>
  <si>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«Об актах гражданского состояния» полномочий Российской Федерации на государственную регистрацию актов гражданского состояния</t>
  </si>
  <si>
    <t>99 8 00 59300</t>
  </si>
  <si>
    <t>07 4 01 20000</t>
  </si>
  <si>
    <t>Расходы на обеспечение деятельности (оказание услуг) учреждений в области сельского хозяйства</t>
  </si>
  <si>
    <t>14 1 02 11000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</si>
  <si>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</si>
  <si>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</si>
  <si>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</si>
  <si>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19 1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</si>
  <si>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</si>
  <si>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19 1 01 06590</t>
  </si>
  <si>
    <t>Финансовое обеспечение выполнения функций казенных учреждений дошкольного образования</t>
  </si>
  <si>
    <t>19 1 01 01590</t>
  </si>
  <si>
    <t>Иные выплаты персоналу казенных учреждений, за исключением фонда оплаты труда</t>
  </si>
  <si>
    <t>Подпрограмма «Развитие общего образования детей»</t>
  </si>
  <si>
    <t>19 2</t>
  </si>
  <si>
    <t>Основное мероприятие «Развитие образования в общеобразовательных учреждениях»</t>
  </si>
  <si>
    <t>19 2 02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</si>
  <si>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</si>
  <si>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19 2 02 06590</t>
  </si>
  <si>
    <t>19 2 02 02590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</si>
  <si>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</si>
  <si>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</si>
  <si>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</si>
  <si>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</si>
  <si>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области образования</t>
  </si>
  <si>
    <t>19 2 02 07591</t>
  </si>
  <si>
    <t>Мероприятия в сфере молодежной политики</t>
  </si>
  <si>
    <t>33 1 01 99000</t>
  </si>
  <si>
    <t>Субвенции на осуществление государственных полномочий Республики Дагестан по организации и осуществлению деятельности по опеке и попечительству</t>
  </si>
  <si>
    <t>99 8 00 77740</t>
  </si>
  <si>
    <t>Отдел образования</t>
  </si>
  <si>
    <t>19 2 11 10590</t>
  </si>
  <si>
    <t>Финансовое обеспечение выполнения функций учреждений</t>
  </si>
  <si>
    <t>КУЛЬТУРА и КИНЕМАТОГРАФИЯ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</si>
  <si>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</si>
  <si>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</si>
  <si>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</si>
  <si>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</si>
  <si>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</si>
  <si>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</si>
  <si>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</si>
  <si>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</si>
  <si>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22 1 07 28960</t>
  </si>
  <si>
    <t>22 5 00 50820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</si>
  <si>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</si>
  <si>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22 3 01 71540</t>
  </si>
  <si>
    <t>Выплаты семьям опекунов на содержание подопечных детей</t>
  </si>
  <si>
    <t>22 3 07 71510</t>
  </si>
  <si>
    <t>24 6 01 20000</t>
  </si>
  <si>
    <t>25 2 02 00190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</si>
  <si>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</si>
  <si>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</si>
  <si>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Основное мероприятие «Обслуживание государственного внутреннего долга»</t>
  </si>
  <si>
    <t>26 1 02</t>
  </si>
  <si>
    <t>26 1 02 27880</t>
  </si>
  <si>
    <t>Обслуживание государственного (муниципального) долга</t>
  </si>
  <si>
    <t>99 8 00 51180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</si>
  <si>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 несовершеннолетних и защите их прав</t>
  </si>
  <si>
    <t>Выплата единовременного пособия при всех формах устройства детей, лишенных родительского попечения, в семью</t>
  </si>
  <si>
    <t>10</t>
  </si>
  <si>
    <t>1617</t>
  </si>
  <si>
    <t>3</t>
  </si>
  <si>
    <t>МКДЦ</t>
  </si>
  <si>
    <t>Cумма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</si>
  <si>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</t>
  </si>
  <si>
    <t>несовершеннолетних и защите их прав</t>
  </si>
  <si>
    <t>Единовременные пособия при всех формах устройства детей в семью</t>
  </si>
  <si>
    <t>Единовременные денежные пособия гражданам взявшим под опеку детей из организаций для детей сирот</t>
  </si>
  <si>
    <t>281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</si>
  <si>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</si>
  <si>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</si>
  <si>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</si>
  <si>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</si>
  <si>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</si>
  <si>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</si>
  <si>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</si>
  <si>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</si>
  <si>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</si>
  <si>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</si>
  <si>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Единый налог на вмененный доход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</si>
  <si>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</si>
  <si>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</si>
  <si>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</si>
  <si>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</si>
  <si>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</si>
  <si>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</si>
  <si>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</si>
  <si>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</si>
  <si>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</si>
  <si>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</si>
  <si>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</si>
  <si>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</si>
  <si>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</si>
  <si>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</si>
  <si>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к решению Собрания          депутатов</t>
  </si>
  <si>
    <t>№ п/п</t>
  </si>
  <si>
    <t>Наименование поселений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</si>
  <si>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</si>
  <si>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</si>
  <si>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</si>
  <si>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</si>
  <si>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</si>
  <si>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</si>
  <si>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</si>
  <si>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</si>
  <si>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</si>
  <si>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</si>
  <si>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</si>
  <si>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</si>
  <si>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</si>
  <si>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</si>
  <si>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</si>
  <si>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ВСЕГО</t>
  </si>
  <si>
    <t xml:space="preserve">         (тыс. рублей)</t>
  </si>
  <si>
    <t>2019 год</t>
  </si>
  <si>
    <t>Код бюджетной классификации Российской Федерации</t>
  </si>
  <si>
    <t>Администрация Сергокалинского района</t>
  </si>
  <si>
    <t>Дотации бюджетам муниципальных районов на выравнивание  бюджетной обеспеченности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</si>
  <si>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</si>
  <si>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</si>
  <si>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</si>
  <si>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</si>
  <si>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районов,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</si>
  <si>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</si>
  <si>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</si>
  <si>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</si>
  <si>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</si>
  <si>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</si>
  <si>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Прочие субвенции бюджетам муниципальных районов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</si>
  <si>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</si>
  <si>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</si>
  <si>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Межбюджетные трансферты, передаваемые бюджетам муниципальных районов  на государственную поддержку муниципальных учреждений культуры, находящихся на территориях сельских поселений</t>
  </si>
  <si>
    <t>Прочие межбюджетные трансферты, передаваемые бюджетам муниципальных районов</t>
  </si>
  <si>
    <t>1 17 01050 05 0000 180</t>
  </si>
  <si>
    <t>Невыясненные поступления, зачисляемые в бюджеты муниципальных районов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</si>
  <si>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</si>
  <si>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</si>
  <si>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</si>
  <si>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</si>
  <si>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</si>
  <si>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</si>
  <si>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1 05 02010 02 0000 110</t>
  </si>
  <si>
    <t>Единый налог на вмененный доход для отдельных видов деятельности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</si>
  <si>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</si>
  <si>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</si>
  <si>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1 12 01020 01 0000 120</t>
  </si>
  <si>
    <t>Плата за выбросы загрязняющих веществ в атмосферный воздух передвижными объектами</t>
  </si>
  <si>
    <t>1 12 01040 01 0000 120</t>
  </si>
  <si>
    <t>Плата за размещение отходов производства и потребления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</si>
  <si>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</si>
  <si>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</si>
  <si>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1 14 02050 05 0000 410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</si>
  <si>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</si>
  <si>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</si>
  <si>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1 14 02050 05 0000 440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</si>
  <si>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</si>
  <si>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</si>
  <si>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</si>
  <si>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</si>
  <si>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</si>
  <si>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</si>
  <si>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</si>
  <si>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</si>
  <si>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</si>
  <si>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</si>
  <si>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</si>
  <si>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1 17 05050 05 0000 180</t>
  </si>
  <si>
    <t>Прочие неналоговые доходы бюджетов муниципальных районов</t>
  </si>
  <si>
    <t>Приложение №1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</si>
  <si>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</si>
  <si>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реализацию мероприятий государственной программы Российской Федерации "Доступная среда" 2011-2020годы</t>
  </si>
  <si>
    <t>Прочие доходы от оказания платных услуг получателями средств бюджетов муниципальных районов (Родительская плата)</t>
  </si>
  <si>
    <t>Межбюджетные трансферты, передаваемые бюджетам муниципальных районов  на государственную поддержку  лучших работников муниципальных учреждений культуры, находящихся на территориях сельских поселений</t>
  </si>
  <si>
    <t>Резервный фонд</t>
  </si>
  <si>
    <t>Приложение №12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</si>
  <si>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</si>
  <si>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№6</t>
    </r>
  </si>
  <si>
    <t>Приложение №9</t>
  </si>
  <si>
    <t>Приложение №10</t>
  </si>
  <si>
    <t>Приложение №11</t>
  </si>
  <si>
    <t>Приложение №14</t>
  </si>
  <si>
    <t>Приложение №15</t>
  </si>
  <si>
    <t>1 05 01021 01 0000 110</t>
  </si>
  <si>
    <t>1 05 03010 01 0000 110</t>
  </si>
  <si>
    <t>Приложение №13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</si>
  <si>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</si>
  <si>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</si>
  <si>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</si>
  <si>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</si>
  <si>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22 3 07 52600</t>
  </si>
  <si>
    <t>22 5 00 R0820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</si>
  <si>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№2</t>
    </r>
  </si>
  <si>
    <t>2020г</t>
  </si>
  <si>
    <t>Дорожное хозяйство</t>
  </si>
  <si>
    <t>Межбюджетные трансферты</t>
  </si>
  <si>
    <t>Субвенции</t>
  </si>
  <si>
    <t>НАЦИОНАЛЬНАЯ ОБОРОНА</t>
  </si>
  <si>
    <t>Мобилизационная и вневойсковая подготовка</t>
  </si>
  <si>
    <t>Благоустройство</t>
  </si>
  <si>
    <t>15 3 00 22260</t>
  </si>
  <si>
    <t>расходов местного бюджета по ведомственной  классификации расходов районного бюджета Сергокалинского района на плановый 2019 и 2020 годов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</si>
  <si>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2019 - 2020 годов</t>
  </si>
  <si>
    <t>2020 год</t>
  </si>
  <si>
    <t>2020 г</t>
  </si>
  <si>
    <t xml:space="preserve">Иные выплаты персоналу 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</si>
  <si>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</si>
  <si>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</si>
  <si>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</si>
  <si>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</si>
  <si>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</si>
  <si>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2 02 40014 05 0000 151</t>
  </si>
  <si>
    <t>252,3</t>
  </si>
  <si>
    <t>1910106590</t>
  </si>
  <si>
    <t>32</t>
  </si>
  <si>
    <t>800</t>
  </si>
  <si>
    <t>17</t>
  </si>
  <si>
    <t>2 02 15001 05 0000 151</t>
  </si>
  <si>
    <t>2 02 20041 05 0000 151</t>
  </si>
  <si>
    <t>2 02 20051 05 0000 151</t>
  </si>
  <si>
    <t>2 02 25027 05 0000 151</t>
  </si>
  <si>
    <t>2 02 29999 05 0000 151</t>
  </si>
  <si>
    <t>2 02 35930 05 0000 151</t>
  </si>
  <si>
    <t>2 02 35120 05 0000 151</t>
  </si>
  <si>
    <t>2 02 35118 05 0000 151</t>
  </si>
  <si>
    <t>2 02 35260 05 0000 151</t>
  </si>
  <si>
    <t>2 02 30024 05 0000 151</t>
  </si>
  <si>
    <t>2 02 30027 05 0000 151</t>
  </si>
  <si>
    <t>2 02 30029 05 0000 151</t>
  </si>
  <si>
    <t>2 02 35082 05 0000 151</t>
  </si>
  <si>
    <t>2 02 39999 05 0000 151</t>
  </si>
  <si>
    <t>Межбюджетные трансферты, передаваемые бюджетам муниципальных районов  на выполнение переданных полномочий из бюджетов сельских поселений</t>
  </si>
  <si>
    <t>2 02 45144 05 0000 151</t>
  </si>
  <si>
    <t>2 02 45146 05 0000 151</t>
  </si>
  <si>
    <t>2 02 45147 05 0000 151</t>
  </si>
  <si>
    <t>2 02 45148 05 0000 151</t>
  </si>
  <si>
    <t>2 02 49999 05 0000 151</t>
  </si>
  <si>
    <t>2 18 60010 05 0000 151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</si>
  <si>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</si>
  <si>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2 19 45160 05 0000 151</t>
  </si>
  <si>
    <t>Возврат остатков иных межбюджетных трансфертов, передаваемых для компенсации дополнительных расходов, возникших в результате решений, принятых органами власти другого уровня, из бюджетов муниципальных районов</t>
  </si>
  <si>
    <t>2 19 60010 05 0000 151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</si>
  <si>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</si>
  <si>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</si>
  <si>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1 03 02230 01 0000 110</t>
  </si>
  <si>
    <t>1 03 02240 01 0000 110</t>
  </si>
  <si>
    <t>1 03 02250 01 0000 110</t>
  </si>
  <si>
    <t>1 03 02260 01 0000 110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</si>
  <si>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</si>
  <si>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</si>
  <si>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</si>
  <si>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</si>
  <si>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</si>
  <si>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</si>
  <si>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1 05 03020 01 0000 110</t>
  </si>
  <si>
    <t>Единый сельскохозяйственный налог (за налоговые периоды, истекшие до 1 января 2011 года)</t>
  </si>
  <si>
    <t>1 06 06033 05 0000 110</t>
  </si>
  <si>
    <t>Земельный налог с организаций, обладающих земельным участком, расположенным в границах межселенных территорий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</si>
  <si>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</si>
  <si>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</si>
  <si>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</si>
  <si>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</si>
  <si>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</si>
  <si>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</si>
  <si>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1 12 01010 01 0000 120</t>
  </si>
  <si>
    <t xml:space="preserve">Плата за выбросы загрязняющих веществ в атмосферный воздух стационарными объектами </t>
  </si>
  <si>
    <t>1 13 01995 05 0000 130</t>
  </si>
  <si>
    <t>1 13 02995 05 0000 130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</si>
  <si>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</si>
  <si>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</si>
  <si>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1 16 03010 01 0000 140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</si>
  <si>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</si>
  <si>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</si>
  <si>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</si>
  <si>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</si>
  <si>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</si>
  <si>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</si>
  <si>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</si>
  <si>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</si>
  <si>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</si>
  <si>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</si>
  <si>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</si>
  <si>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1 16 25050 01 0000 140</t>
  </si>
  <si>
    <t>Денежные взыскания (штрафы) за нарушение законодательства в области охраны окружающей среды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</si>
  <si>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</si>
  <si>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</si>
  <si>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1 17 14030 05 0000 180</t>
  </si>
  <si>
    <t>Средства самообложения граждан, зачисляемые в бюджеты муниципальных районов</t>
  </si>
  <si>
    <t>0 10 30100 05 0000 710</t>
  </si>
  <si>
    <t>Получение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</si>
  <si>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0 10 30100 05 0000 810</t>
  </si>
  <si>
    <t>Погащение кредитов от других бюджетов бюджетной системы Российской Федерации, бюджетами  муниципальных районов в валюте Российской Федерации</t>
  </si>
  <si>
    <t>Увеличение прочих остатков денежных средств бюджетов муниципальных районов</t>
  </si>
  <si>
    <t>01 05 02 01 05 0000 510</t>
  </si>
  <si>
    <t>01 05 02 01 05 0000 610</t>
  </si>
  <si>
    <t>Перечень кодов источников финансирования дефицитов бюджетов</t>
  </si>
  <si>
    <t>0 10 00000 00 0000 000</t>
  </si>
  <si>
    <t>ИСТОЧНИКИ ВНУТРЕННЕГО ФИНАНСИРОВАНИЯ ДЕФИЦИТОВ БЮДЖЕТОВ</t>
  </si>
  <si>
    <t>Средства передаваемые из бюджетов СП в бюджет муниципального района на выполнение переданных полномочий по культуре</t>
  </si>
  <si>
    <t>1 09 07053 05 0000 110</t>
  </si>
  <si>
    <t>Прочие местные налоги и сборы, мобилизуемые на территориях муниципальных районов</t>
  </si>
  <si>
    <t>1 16 30030 01 0000 140</t>
  </si>
  <si>
    <t>Прочие денежные взыскания, (штрафы) за правонарушения в области дорожного движения</t>
  </si>
  <si>
    <t>2 02 45160 05 0000 151</t>
  </si>
  <si>
    <t>Межбюджетные трансферты, передаваемые бюджетам муниципальных районов  для компенсации дополнительных расходов, возникщих в результате решений, принятыми органами власти другого уровня</t>
  </si>
  <si>
    <t xml:space="preserve">                                                                                                      (тыс. рублей)</t>
  </si>
  <si>
    <t>Приложение №16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</si>
  <si>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№7</t>
    </r>
  </si>
  <si>
    <t>Приложение №4</t>
  </si>
  <si>
    <t>11</t>
  </si>
  <si>
    <t>99 9 00 20690</t>
  </si>
  <si>
    <t>Резервные средства</t>
  </si>
  <si>
    <t>3900</t>
  </si>
  <si>
    <t>1178</t>
  </si>
  <si>
    <t>295,3</t>
  </si>
  <si>
    <t>Администрация МР "Сергокалинский район"</t>
  </si>
  <si>
    <t>Государственная программа МР "Сергокалинский район" о противодействии коррупции в МР "Сергокалинский район" на 2018 год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</si>
  <si>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</si>
  <si>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</si>
  <si>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</si>
  <si>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</si>
  <si>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</si>
  <si>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ПРОГРАММА</t>
  </si>
  <si>
    <t>ГОСУДАРСТВЕННЫХ ВНУТРЕННИХ ЗАИМСТВОВАНИЙ</t>
  </si>
  <si>
    <t>Государственные внутренние заимствования</t>
  </si>
  <si>
    <t>в том числе</t>
  </si>
  <si>
    <t>Приложение №17</t>
  </si>
  <si>
    <t>ИСТОЧНИКИ ФИНАНСИРОВАНИЯ ДЕФИЦИТА</t>
  </si>
  <si>
    <t>РАЙОННОГО БЮДЖЕТА СЕРГОКАЛИНСКОГО РАЙОНА</t>
  </si>
  <si>
    <t>ИСТОЧНИКИ ВНУТРЕННЕГО ФИНАНСИРОВАНИЯ ДЕФИЦИТА БЮДЖЕТА</t>
  </si>
  <si>
    <t>Получение кредитов от других бюджетов бюджетной системы Российской Федерации бюджетами субъектов Российской Федерации в валюте  Российской Федерации</t>
  </si>
  <si>
    <t>Погащение бюджетами субъектов  Российской Федерации  кредитов от других бюджетов бюджетной системы  Российской Федерации в валюте  Российской Федерации</t>
  </si>
  <si>
    <t>Приложение №18</t>
  </si>
  <si>
    <t xml:space="preserve">СЕРГОКАЛИНСКОГО РАЙОНА </t>
  </si>
  <si>
    <t>(тыс.рублей)</t>
  </si>
  <si>
    <t>Приложение №19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</si>
  <si>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№8</t>
    </r>
  </si>
  <si>
    <t>Приложение №5</t>
  </si>
  <si>
    <t>Другие вопросы в области национальной безопасности и правоохранительной деятельности</t>
  </si>
  <si>
    <t>Основное мероприятие  "Обеспечение общественного порядка и противодействие преступности Сергокалинском районе на 2018 год</t>
  </si>
  <si>
    <t>06 1 01</t>
  </si>
  <si>
    <t>06 1 01 99900</t>
  </si>
  <si>
    <t>Закупка товаров работ и услуг для обеспечения муниципальных нужд</t>
  </si>
  <si>
    <t>Иные бюджетные ассигнования  "Обеспечение общественного порядка и противодействие преступности Сергокалинском районе на 2018 год</t>
  </si>
  <si>
    <t>06101</t>
  </si>
  <si>
    <t>0610199900</t>
  </si>
  <si>
    <t>Погащение бюджетных кредитов, полученных от других бюджетов бюджетной системы Российской Федерации в валюте Российской Федерации</t>
  </si>
  <si>
    <t>26 2 01 60030</t>
  </si>
  <si>
    <t>26 1 01 60030</t>
  </si>
  <si>
    <t>2 02 30000 00 0000 151</t>
  </si>
  <si>
    <t>Дотации бюджетам муниципальных районов на выравнивание бюджетной обеспеченности</t>
  </si>
  <si>
    <t>Наименование главного администратора доходов и источников финансирования дефицита местного бюджета</t>
  </si>
  <si>
    <t>Главного администратора доходов и источников финансирования дефицита местного бюджета</t>
  </si>
  <si>
    <t>доходов и источников финансирования дефицита местного бюджета</t>
  </si>
  <si>
    <t>МО «Сергокалинский район» по доходам на 2019 год</t>
  </si>
  <si>
    <t>2021г</t>
  </si>
  <si>
    <t>МО «Сергокалинский район» по доходам на плановый период 2020-2021 годов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</si>
  <si>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2019 год</t>
  </si>
  <si>
    <t>Иные бюджетные ассигнования  "Обеспечение общественного порядка и противодействие преступности Сергокалинском районе на 2019 год</t>
  </si>
  <si>
    <t>Основное мероприятие  "Обеспечение общественного порядка и противодействие преступности Сергокалинском районе на 2019 год</t>
  </si>
  <si>
    <t>2021 г</t>
  </si>
  <si>
    <t xml:space="preserve"> НА 2019 ГОД</t>
  </si>
  <si>
    <t>2021 год</t>
  </si>
  <si>
    <t xml:space="preserve"> НА 2020 и 2021 годов</t>
  </si>
  <si>
    <t>СЕРГОКАЛИНСКОГО РАЙОНА НА 2019 ГОД</t>
  </si>
  <si>
    <t>НА ПЛАНОВЫЙ ПЕРИОД 2020 И 2021 ГОДОВ</t>
  </si>
  <si>
    <t>расходов местного бюджета по ведомственной  классификации расходов районного бюджета Сергокалинского района на 2019 год</t>
  </si>
  <si>
    <t>-6 750</t>
  </si>
  <si>
    <t>Иные выплаты населению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</si>
  <si>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</si>
  <si>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</si>
  <si>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1044</t>
  </si>
  <si>
    <t>315</t>
  </si>
  <si>
    <t>393</t>
  </si>
  <si>
    <t>1490</t>
  </si>
  <si>
    <t>450</t>
  </si>
  <si>
    <t>1842</t>
  </si>
  <si>
    <t>1535</t>
  </si>
  <si>
    <t>5023</t>
  </si>
  <si>
    <t>42,4</t>
  </si>
  <si>
    <t>1517</t>
  </si>
  <si>
    <t>427</t>
  </si>
  <si>
    <t>1016</t>
  </si>
  <si>
    <t>306,8</t>
  </si>
  <si>
    <t>1613</t>
  </si>
  <si>
    <t>3193</t>
  </si>
  <si>
    <t>29,8</t>
  </si>
  <si>
    <t>964</t>
  </si>
  <si>
    <t>176,8</t>
  </si>
  <si>
    <t>300</t>
  </si>
  <si>
    <t>243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</si>
  <si>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2019 год</t>
  </si>
  <si>
    <t>Распределение субвенций бюджетам поселений на осуществление полномочий по первичному воинскому учету, где отсутствуют военные комиссариаты на плановый 2020-2021 годов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</si>
  <si>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</t>
  </si>
  <si>
    <t>Распределение дотаций поселениям из Фонда Компенсации на выравнивание бюджетной обеспеченности на 2019 год</t>
  </si>
  <si>
    <t>Распределение дотаций поселениям из Фонда Компенсации на выравнивание бюджетной обеспеченности на 2020 и 2021 годов.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</si>
  <si>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2020 и 2021 годов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</si>
  <si>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на 2019 год</t>
  </si>
  <si>
    <t>Распределение межбюджетных трансфертов , передаваемые бюджетам поселений на осуществление части полномочий по решению вопросов местного значения в соответствии с заключенными соглашениями по дорожному фонду 2020 и 2021 годов</t>
  </si>
  <si>
    <t>294,7</t>
  </si>
  <si>
    <t>206,6</t>
  </si>
  <si>
    <t>1200</t>
  </si>
  <si>
    <t>362</t>
  </si>
  <si>
    <t>600</t>
  </si>
  <si>
    <t>650</t>
  </si>
  <si>
    <t>255,8</t>
  </si>
  <si>
    <t>780</t>
  </si>
  <si>
    <t>700</t>
  </si>
  <si>
    <t>211</t>
  </si>
  <si>
    <t>550</t>
  </si>
  <si>
    <t>166</t>
  </si>
  <si>
    <t>205</t>
  </si>
  <si>
    <t>500</t>
  </si>
  <si>
    <t>151</t>
  </si>
  <si>
    <t>202</t>
  </si>
  <si>
    <t>Перечень кодов и администраторов доходов районного бюджета</t>
  </si>
  <si>
    <t>№94   от 27.11.2018 года</t>
  </si>
  <si>
    <t xml:space="preserve">№94  от 27.11.2018 года </t>
  </si>
  <si>
    <t xml:space="preserve">№94    от  27.11.2018 года </t>
  </si>
  <si>
    <t xml:space="preserve">№94  от  27.11.2018 года </t>
  </si>
  <si>
    <t>№94   от 27.11 .2018 года</t>
  </si>
  <si>
    <t>№94   от   27.11.2018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</si>
</sst>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0.000"/>
    <numFmt numFmtId="167" formatCode="#,##0.000"/>
  </numFmts>
  <fonts count="29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b/>
      <sz val="9"/>
      <color rgb="FF3F3F3F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b/>
      <sz val="12"/>
      <color rgb="FF3F3F3F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AC09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3" fillId="0" borderId="13">
      <alignment horizontal="left" wrapText="1" indent="2"/>
    </xf>
    <xf numFmtId="0" fontId="24" fillId="10" borderId="40" applyNumberFormat="0" applyAlignment="0" applyProtection="0"/>
  </cellStyleXfs>
  <cellXfs count="372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5" borderId="4" xfId="0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5" fillId="0" borderId="10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0" fontId="18" fillId="0" borderId="6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wrapText="1"/>
    </xf>
    <xf numFmtId="0" fontId="5" fillId="0" borderId="3" xfId="0" applyFont="1" applyBorder="1" applyAlignment="1">
      <alignment vertical="top" wrapText="1"/>
    </xf>
    <xf numFmtId="0" fontId="0" fillId="7" borderId="0" xfId="0" applyFill="1"/>
    <xf numFmtId="164" fontId="0" fillId="0" borderId="0" xfId="0" applyNumberFormat="1"/>
    <xf numFmtId="0" fontId="3" fillId="0" borderId="0" xfId="0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67" fontId="3" fillId="5" borderId="4" xfId="0" applyNumberFormat="1" applyFont="1" applyFill="1" applyBorder="1" applyAlignment="1">
      <alignment horizontal="center" vertical="center" wrapText="1"/>
    </xf>
    <xf numFmtId="4" fontId="3" fillId="5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4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7" fontId="2" fillId="0" borderId="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9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4" fontId="2" fillId="0" borderId="3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7" fillId="0" borderId="11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4" fillId="0" borderId="0" xfId="0" applyFont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49" fontId="3" fillId="0" borderId="20" xfId="0" applyNumberFormat="1" applyFont="1" applyBorder="1" applyAlignment="1">
      <alignment horizontal="center" vertical="top" wrapText="1"/>
    </xf>
    <xf numFmtId="49" fontId="2" fillId="0" borderId="20" xfId="0" applyNumberFormat="1" applyFont="1" applyBorder="1" applyAlignment="1">
      <alignment horizontal="center" vertical="top" wrapText="1"/>
    </xf>
    <xf numFmtId="0" fontId="2" fillId="9" borderId="20" xfId="0" applyFont="1" applyFill="1" applyBorder="1" applyAlignment="1">
      <alignment horizontal="center" vertical="top" wrapText="1"/>
    </xf>
    <xf numFmtId="49" fontId="2" fillId="9" borderId="20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2" fillId="0" borderId="9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42" xfId="0" applyBorder="1"/>
    <xf numFmtId="0" fontId="3" fillId="0" borderId="42" xfId="0" applyFont="1" applyBorder="1" applyAlignment="1">
      <alignment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0" fontId="19" fillId="0" borderId="42" xfId="0" applyFont="1" applyBorder="1" applyAlignment="1">
      <alignment vertical="center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165" fontId="3" fillId="5" borderId="4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2" fillId="4" borderId="4" xfId="0" applyNumberFormat="1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49" fontId="13" fillId="4" borderId="4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4" fillId="11" borderId="3" xfId="0" applyFont="1" applyFill="1" applyBorder="1" applyAlignment="1">
      <alignment horizontal="center" vertical="top" wrapText="1"/>
    </xf>
    <xf numFmtId="49" fontId="3" fillId="11" borderId="4" xfId="0" applyNumberFormat="1" applyFont="1" applyFill="1" applyBorder="1" applyAlignment="1">
      <alignment horizontal="center" vertical="top" wrapText="1"/>
    </xf>
    <xf numFmtId="0" fontId="2" fillId="11" borderId="4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center" vertical="top" wrapText="1"/>
    </xf>
    <xf numFmtId="164" fontId="3" fillId="11" borderId="4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horizontal="center" vertical="top" wrapText="1"/>
    </xf>
    <xf numFmtId="2" fontId="3" fillId="11" borderId="4" xfId="0" applyNumberFormat="1" applyFont="1" applyFill="1" applyBorder="1" applyAlignment="1">
      <alignment horizontal="center" vertical="top" wrapText="1"/>
    </xf>
    <xf numFmtId="0" fontId="7" fillId="11" borderId="3" xfId="0" applyFont="1" applyFill="1" applyBorder="1" applyAlignment="1">
      <alignment horizontal="center"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8" fillId="11" borderId="4" xfId="0" applyNumberFormat="1" applyFont="1" applyFill="1" applyBorder="1" applyAlignment="1">
      <alignment horizontal="center" vertical="top" wrapText="1"/>
    </xf>
    <xf numFmtId="164" fontId="8" fillId="11" borderId="4" xfId="0" applyNumberFormat="1" applyFont="1" applyFill="1" applyBorder="1" applyAlignment="1">
      <alignment horizontal="center" vertical="top" wrapText="1"/>
    </xf>
    <xf numFmtId="49" fontId="9" fillId="4" borderId="4" xfId="0" applyNumberFormat="1" applyFont="1" applyFill="1" applyBorder="1" applyAlignment="1">
      <alignment horizontal="center" vertical="top" wrapText="1"/>
    </xf>
    <xf numFmtId="49" fontId="8" fillId="4" borderId="4" xfId="0" applyNumberFormat="1" applyFont="1" applyFill="1" applyBorder="1" applyAlignment="1">
      <alignment horizontal="center" vertical="top" wrapText="1"/>
    </xf>
    <xf numFmtId="49" fontId="12" fillId="4" borderId="4" xfId="0" applyNumberFormat="1" applyFont="1" applyFill="1" applyBorder="1" applyAlignment="1">
      <alignment horizontal="center" vertical="top" wrapText="1"/>
    </xf>
    <xf numFmtId="49" fontId="9" fillId="11" borderId="4" xfId="0" applyNumberFormat="1" applyFont="1" applyFill="1" applyBorder="1" applyAlignment="1">
      <alignment horizontal="center" vertical="top" wrapText="1"/>
    </xf>
    <xf numFmtId="0" fontId="8" fillId="11" borderId="3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center" vertical="top" wrapText="1"/>
    </xf>
    <xf numFmtId="164" fontId="9" fillId="4" borderId="4" xfId="0" applyNumberFormat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164" fontId="12" fillId="4" borderId="4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11" borderId="3" xfId="0" applyFont="1" applyFill="1" applyBorder="1" applyAlignment="1">
      <alignment horizontal="center" vertical="top" wrapText="1"/>
    </xf>
    <xf numFmtId="49" fontId="10" fillId="11" borderId="4" xfId="0" applyNumberFormat="1" applyFont="1" applyFill="1" applyBorder="1" applyAlignment="1">
      <alignment horizontal="center" vertical="top" wrapText="1"/>
    </xf>
    <xf numFmtId="164" fontId="10" fillId="11" borderId="4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49" fontId="10" fillId="4" borderId="4" xfId="0" applyNumberFormat="1" applyFont="1" applyFill="1" applyBorder="1" applyAlignment="1">
      <alignment horizontal="center" vertical="top" wrapText="1"/>
    </xf>
    <xf numFmtId="164" fontId="10" fillId="4" borderId="4" xfId="0" applyNumberFormat="1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49" fontId="9" fillId="6" borderId="4" xfId="0" applyNumberFormat="1" applyFont="1" applyFill="1" applyBorder="1" applyAlignment="1">
      <alignment horizontal="center" vertical="top" wrapText="1"/>
    </xf>
    <xf numFmtId="49" fontId="3" fillId="6" borderId="4" xfId="0" applyNumberFormat="1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 wrapText="1"/>
    </xf>
    <xf numFmtId="49" fontId="10" fillId="5" borderId="4" xfId="0" applyNumberFormat="1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2" fillId="11" borderId="4" xfId="0" applyFont="1" applyFill="1" applyBorder="1" applyAlignment="1">
      <alignment vertical="top" wrapText="1"/>
    </xf>
    <xf numFmtId="0" fontId="6" fillId="11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165" fontId="3" fillId="3" borderId="4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49" fontId="8" fillId="3" borderId="4" xfId="0" applyNumberFormat="1" applyFont="1" applyFill="1" applyBorder="1" applyAlignment="1">
      <alignment horizontal="center" vertical="top" wrapText="1"/>
    </xf>
    <xf numFmtId="2" fontId="8" fillId="3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164" fontId="8" fillId="3" borderId="4" xfId="0" applyNumberFormat="1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49" fontId="8" fillId="5" borderId="4" xfId="0" applyNumberFormat="1" applyFont="1" applyFill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164" fontId="10" fillId="5" borderId="4" xfId="0" applyNumberFormat="1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49" fontId="9" fillId="3" borderId="4" xfId="0" applyNumberFormat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25" fillId="0" borderId="4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66" fontId="3" fillId="0" borderId="4" xfId="0" applyNumberFormat="1" applyFont="1" applyBorder="1" applyAlignment="1">
      <alignment horizontal="center" vertical="top" wrapText="1"/>
    </xf>
    <xf numFmtId="166" fontId="2" fillId="0" borderId="4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2" fillId="5" borderId="4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166" fontId="4" fillId="5" borderId="4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9" fontId="14" fillId="0" borderId="8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6" fillId="8" borderId="3" xfId="0" applyFont="1" applyFill="1" applyBorder="1" applyAlignment="1">
      <alignment horizontal="center" vertical="top" wrapText="1"/>
    </xf>
    <xf numFmtId="49" fontId="14" fillId="8" borderId="4" xfId="0" applyNumberFormat="1" applyFont="1" applyFill="1" applyBorder="1" applyAlignment="1">
      <alignment horizontal="center" vertical="top" wrapText="1"/>
    </xf>
    <xf numFmtId="0" fontId="2" fillId="8" borderId="4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8" borderId="3" xfId="0" applyFont="1" applyFill="1" applyBorder="1" applyAlignment="1">
      <alignment horizontal="center" vertical="top" wrapText="1"/>
    </xf>
    <xf numFmtId="49" fontId="6" fillId="8" borderId="4" xfId="0" applyNumberFormat="1" applyFont="1" applyFill="1" applyBorder="1" applyAlignment="1">
      <alignment horizontal="center" vertical="top" wrapText="1"/>
    </xf>
    <xf numFmtId="0" fontId="6" fillId="8" borderId="4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  <xf numFmtId="49" fontId="14" fillId="0" borderId="6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165" fontId="4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28" fillId="10" borderId="41" xfId="2" applyFont="1" applyBorder="1" applyAlignment="1">
      <alignment horizont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6" xfId="0" applyFont="1" applyBorder="1" applyAlignment="1">
      <alignment vertical="top" wrapText="1"/>
    </xf>
    <xf numFmtId="0" fontId="18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21" fillId="0" borderId="4" xfId="0" applyFont="1" applyBorder="1" applyAlignment="1">
      <alignment horizontal="center" vertical="top" wrapText="1"/>
    </xf>
    <xf numFmtId="0" fontId="28" fillId="10" borderId="41" xfId="2" applyFont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28" fillId="10" borderId="6" xfId="2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justify" vertical="top" wrapText="1"/>
    </xf>
    <xf numFmtId="0" fontId="2" fillId="0" borderId="9" xfId="0" applyFont="1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3" fillId="0" borderId="33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4" fontId="2" fillId="0" borderId="3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33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0" fillId="0" borderId="26" xfId="0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49" fontId="2" fillId="0" borderId="22" xfId="0" applyNumberFormat="1" applyFont="1" applyBorder="1" applyAlignment="1">
      <alignment horizontal="center" vertical="top" wrapText="1"/>
    </xf>
    <xf numFmtId="0" fontId="19" fillId="0" borderId="25" xfId="0" applyFont="1" applyBorder="1" applyAlignment="1">
      <alignment vertical="top" wrapText="1"/>
    </xf>
    <xf numFmtId="49" fontId="2" fillId="0" borderId="29" xfId="0" applyNumberFormat="1" applyFont="1" applyBorder="1" applyAlignment="1">
      <alignment horizontal="center" vertical="top" wrapText="1"/>
    </xf>
    <xf numFmtId="49" fontId="0" fillId="0" borderId="26" xfId="0" applyNumberFormat="1" applyBorder="1" applyAlignment="1">
      <alignment vertical="top" wrapText="1"/>
    </xf>
    <xf numFmtId="0" fontId="19" fillId="0" borderId="27" xfId="0" applyFont="1" applyBorder="1" applyAlignment="1">
      <alignment vertical="top" wrapText="1"/>
    </xf>
  </cellXfs>
  <cellStyles count="3">
    <cellStyle name="xl103" xfId="1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73;&#1083;&#1080;&#1094;&#1099;%20&#1082;%20&#1073;&#1102;&#1076;&#1078;&#1077;&#1090;&#1091;%20&#1085;&#1072;%202019.%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ВУС"/>
      <sheetName val="ЗАГС"/>
      <sheetName val="ЕДС"/>
      <sheetName val="с. х-во"/>
      <sheetName val="Акцизы"/>
      <sheetName val="ЖКХ"/>
      <sheetName val="0701-дотац"/>
      <sheetName val="ясли-сад"/>
      <sheetName val="школы пит"/>
      <sheetName val="школы-пр"/>
      <sheetName val="шк-госст"/>
      <sheetName val="внешк."/>
      <sheetName val="бухгалтерия"/>
      <sheetName val="РДК"/>
      <sheetName val="библиотеки"/>
      <sheetName val="Соц.пол"/>
      <sheetName val="Фис"/>
      <sheetName val="СМИ"/>
      <sheetName val="мун.долг"/>
      <sheetName val="всего"/>
      <sheetName val="Лист1"/>
      <sheetName val="род 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workbookViewId="0">
      <selection activeCell="D9" sqref="D9:F10"/>
    </sheetView>
  </sheetViews>
  <sheetFormatPr defaultRowHeight="12.75" x14ac:dyDescent="0.2"/>
  <cols>
    <col min="1" max="1" width="16" customWidth="1"/>
    <col min="3" max="3" width="21.7109375" customWidth="1"/>
    <col min="6" max="6" width="33.85546875" customWidth="1"/>
  </cols>
  <sheetData>
    <row r="1" spans="1:6" ht="15.75" x14ac:dyDescent="0.2">
      <c r="A1" s="100"/>
      <c r="B1" s="100"/>
      <c r="C1" s="100"/>
      <c r="D1" s="100"/>
      <c r="E1" s="100"/>
      <c r="F1" s="100"/>
    </row>
    <row r="2" spans="1:6" ht="15.75" x14ac:dyDescent="0.2">
      <c r="A2" s="101" t="s">
        <v>388</v>
      </c>
      <c r="B2" s="101"/>
      <c r="C2" s="101"/>
      <c r="D2" s="101"/>
      <c r="E2" s="101"/>
      <c r="F2" s="101"/>
    </row>
    <row r="3" spans="1:6" ht="15.75" x14ac:dyDescent="0.2">
      <c r="A3" s="101" t="s">
        <v>289</v>
      </c>
      <c r="B3" s="101"/>
      <c r="C3" s="101"/>
      <c r="D3" s="101"/>
      <c r="E3" s="101"/>
      <c r="F3" s="101"/>
    </row>
    <row r="4" spans="1:6" ht="15.75" x14ac:dyDescent="0.2">
      <c r="A4" s="101" t="s">
        <v>190</v>
      </c>
      <c r="B4" s="101"/>
      <c r="C4" s="101"/>
      <c r="D4" s="101"/>
      <c r="E4" s="101"/>
      <c r="F4" s="101"/>
    </row>
    <row r="5" spans="1:6" ht="15.75" x14ac:dyDescent="0.2">
      <c r="A5" s="101" t="s">
        <v>635</v>
      </c>
      <c r="B5" s="101"/>
      <c r="C5" s="101"/>
      <c r="D5" s="101"/>
      <c r="E5" s="101"/>
      <c r="F5" s="101"/>
    </row>
    <row r="6" spans="1:6" ht="15.75" x14ac:dyDescent="0.2">
      <c r="A6" s="102"/>
      <c r="B6" s="102"/>
      <c r="C6" s="102"/>
      <c r="D6" s="102"/>
      <c r="E6" s="102"/>
      <c r="F6" s="102"/>
    </row>
    <row r="7" spans="1:6" ht="15.75" x14ac:dyDescent="0.2">
      <c r="A7" s="103" t="s">
        <v>634</v>
      </c>
      <c r="B7" s="103"/>
      <c r="C7" s="103"/>
      <c r="D7" s="103"/>
      <c r="E7" s="103"/>
      <c r="F7" s="103"/>
    </row>
    <row r="8" spans="1:6" ht="16.5" thickBot="1" x14ac:dyDescent="0.25">
      <c r="A8" s="104"/>
      <c r="B8" s="104"/>
      <c r="C8" s="104"/>
      <c r="D8" s="104"/>
      <c r="E8" s="100"/>
      <c r="F8" s="100"/>
    </row>
    <row r="9" spans="1:6" ht="33.75" customHeight="1" thickBot="1" x14ac:dyDescent="0.25">
      <c r="A9" s="59" t="s">
        <v>335</v>
      </c>
      <c r="B9" s="60"/>
      <c r="C9" s="60"/>
      <c r="D9" s="61" t="s">
        <v>570</v>
      </c>
      <c r="E9" s="62"/>
      <c r="F9" s="63"/>
    </row>
    <row r="10" spans="1:6" ht="125.25" customHeight="1" thickBot="1" x14ac:dyDescent="0.25">
      <c r="A10" s="64" t="s">
        <v>571</v>
      </c>
      <c r="B10" s="60" t="s">
        <v>572</v>
      </c>
      <c r="C10" s="60"/>
      <c r="D10" s="65"/>
      <c r="E10" s="66"/>
      <c r="F10" s="67"/>
    </row>
    <row r="11" spans="1:6" ht="20.25" customHeight="1" thickBot="1" x14ac:dyDescent="0.25">
      <c r="A11" s="68" t="s">
        <v>121</v>
      </c>
      <c r="B11" s="60"/>
      <c r="C11" s="69"/>
      <c r="D11" s="70" t="s">
        <v>336</v>
      </c>
      <c r="E11" s="71"/>
      <c r="F11" s="72"/>
    </row>
    <row r="12" spans="1:6" ht="34.5" customHeight="1" thickBot="1" x14ac:dyDescent="0.25">
      <c r="A12" s="73" t="s">
        <v>121</v>
      </c>
      <c r="B12" s="59" t="s">
        <v>436</v>
      </c>
      <c r="C12" s="69"/>
      <c r="D12" s="74" t="s">
        <v>337</v>
      </c>
      <c r="E12" s="75"/>
      <c r="F12" s="76"/>
    </row>
    <row r="13" spans="1:6" ht="99.75" customHeight="1" thickBot="1" x14ac:dyDescent="0.25">
      <c r="A13" s="73" t="s">
        <v>121</v>
      </c>
      <c r="B13" s="59" t="s">
        <v>437</v>
      </c>
      <c r="C13" s="69"/>
      <c r="D13" s="74" t="s">
        <v>338</v>
      </c>
      <c r="E13" s="75"/>
      <c r="F13" s="76"/>
    </row>
    <row r="14" spans="1:6" ht="30.75" customHeight="1" thickBot="1" x14ac:dyDescent="0.25">
      <c r="A14" s="73" t="s">
        <v>121</v>
      </c>
      <c r="B14" s="59" t="s">
        <v>438</v>
      </c>
      <c r="C14" s="69"/>
      <c r="D14" s="74" t="s">
        <v>389</v>
      </c>
      <c r="E14" s="75"/>
      <c r="F14" s="76"/>
    </row>
    <row r="15" spans="1:6" ht="63" customHeight="1" thickBot="1" x14ac:dyDescent="0.25">
      <c r="A15" s="73" t="s">
        <v>121</v>
      </c>
      <c r="B15" s="59" t="s">
        <v>439</v>
      </c>
      <c r="C15" s="69"/>
      <c r="D15" s="74" t="s">
        <v>390</v>
      </c>
      <c r="E15" s="75"/>
      <c r="F15" s="76"/>
    </row>
    <row r="16" spans="1:6" ht="33" customHeight="1" thickBot="1" x14ac:dyDescent="0.25">
      <c r="A16" s="73" t="s">
        <v>121</v>
      </c>
      <c r="B16" s="59" t="s">
        <v>440</v>
      </c>
      <c r="C16" s="69"/>
      <c r="D16" s="74" t="s">
        <v>339</v>
      </c>
      <c r="E16" s="75"/>
      <c r="F16" s="76"/>
    </row>
    <row r="17" spans="1:6" ht="48" customHeight="1" thickBot="1" x14ac:dyDescent="0.25">
      <c r="A17" s="73" t="s">
        <v>121</v>
      </c>
      <c r="B17" s="59" t="s">
        <v>441</v>
      </c>
      <c r="C17" s="69"/>
      <c r="D17" s="74" t="s">
        <v>340</v>
      </c>
      <c r="E17" s="75"/>
      <c r="F17" s="76"/>
    </row>
    <row r="18" spans="1:6" ht="63" customHeight="1" thickBot="1" x14ac:dyDescent="0.25">
      <c r="A18" s="73" t="s">
        <v>121</v>
      </c>
      <c r="B18" s="59" t="s">
        <v>442</v>
      </c>
      <c r="C18" s="69"/>
      <c r="D18" s="59" t="s">
        <v>341</v>
      </c>
      <c r="E18" s="60"/>
      <c r="F18" s="77"/>
    </row>
    <row r="19" spans="1:6" ht="63.75" customHeight="1" thickBot="1" x14ac:dyDescent="0.25">
      <c r="A19" s="73" t="s">
        <v>121</v>
      </c>
      <c r="B19" s="59" t="s">
        <v>443</v>
      </c>
      <c r="C19" s="69"/>
      <c r="D19" s="59" t="s">
        <v>342</v>
      </c>
      <c r="E19" s="60"/>
      <c r="F19" s="77"/>
    </row>
    <row r="20" spans="1:6" ht="67.5" customHeight="1" thickBot="1" x14ac:dyDescent="0.25">
      <c r="A20" s="73" t="s">
        <v>121</v>
      </c>
      <c r="B20" s="59" t="s">
        <v>444</v>
      </c>
      <c r="C20" s="69"/>
      <c r="D20" s="74" t="s">
        <v>343</v>
      </c>
      <c r="E20" s="75"/>
      <c r="F20" s="76"/>
    </row>
    <row r="21" spans="1:6" ht="51.75" customHeight="1" thickBot="1" x14ac:dyDescent="0.25">
      <c r="A21" s="73" t="s">
        <v>121</v>
      </c>
      <c r="B21" s="59" t="s">
        <v>445</v>
      </c>
      <c r="C21" s="69"/>
      <c r="D21" s="74" t="s">
        <v>344</v>
      </c>
      <c r="E21" s="75"/>
      <c r="F21" s="76"/>
    </row>
    <row r="22" spans="1:6" ht="62.25" customHeight="1" thickBot="1" x14ac:dyDescent="0.25">
      <c r="A22" s="73" t="s">
        <v>121</v>
      </c>
      <c r="B22" s="59" t="s">
        <v>446</v>
      </c>
      <c r="C22" s="69"/>
      <c r="D22" s="74" t="s">
        <v>345</v>
      </c>
      <c r="E22" s="75"/>
      <c r="F22" s="76"/>
    </row>
    <row r="23" spans="1:6" ht="95.25" customHeight="1" thickBot="1" x14ac:dyDescent="0.25">
      <c r="A23" s="73" t="s">
        <v>121</v>
      </c>
      <c r="B23" s="59" t="s">
        <v>447</v>
      </c>
      <c r="C23" s="69"/>
      <c r="D23" s="74" t="s">
        <v>346</v>
      </c>
      <c r="E23" s="75"/>
      <c r="F23" s="76"/>
    </row>
    <row r="24" spans="1:6" ht="75.75" customHeight="1" thickBot="1" x14ac:dyDescent="0.25">
      <c r="A24" s="73" t="s">
        <v>121</v>
      </c>
      <c r="B24" s="59" t="s">
        <v>448</v>
      </c>
      <c r="C24" s="69"/>
      <c r="D24" s="74" t="s">
        <v>347</v>
      </c>
      <c r="E24" s="75"/>
      <c r="F24" s="76"/>
    </row>
    <row r="25" spans="1:6" ht="30" customHeight="1" thickBot="1" x14ac:dyDescent="0.25">
      <c r="A25" s="73" t="s">
        <v>121</v>
      </c>
      <c r="B25" s="59" t="s">
        <v>449</v>
      </c>
      <c r="C25" s="69"/>
      <c r="D25" s="59" t="s">
        <v>348</v>
      </c>
      <c r="E25" s="60"/>
      <c r="F25" s="77"/>
    </row>
    <row r="26" spans="1:6" ht="60.75" customHeight="1" thickBot="1" x14ac:dyDescent="0.25">
      <c r="A26" s="73" t="s">
        <v>121</v>
      </c>
      <c r="B26" s="59" t="s">
        <v>430</v>
      </c>
      <c r="C26" s="69"/>
      <c r="D26" s="74" t="s">
        <v>450</v>
      </c>
      <c r="E26" s="75"/>
      <c r="F26" s="76"/>
    </row>
    <row r="27" spans="1:6" ht="64.5" customHeight="1" thickBot="1" x14ac:dyDescent="0.25">
      <c r="A27" s="73" t="s">
        <v>121</v>
      </c>
      <c r="B27" s="59" t="s">
        <v>451</v>
      </c>
      <c r="C27" s="69"/>
      <c r="D27" s="74" t="s">
        <v>349</v>
      </c>
      <c r="E27" s="75"/>
      <c r="F27" s="76"/>
    </row>
    <row r="28" spans="1:6" ht="97.5" customHeight="1" thickBot="1" x14ac:dyDescent="0.25">
      <c r="A28" s="73" t="s">
        <v>121</v>
      </c>
      <c r="B28" s="59" t="s">
        <v>452</v>
      </c>
      <c r="C28" s="69"/>
      <c r="D28" s="74" t="s">
        <v>350</v>
      </c>
      <c r="E28" s="75"/>
      <c r="F28" s="76"/>
    </row>
    <row r="29" spans="1:6" ht="90.75" customHeight="1" thickBot="1" x14ac:dyDescent="0.25">
      <c r="A29" s="73" t="s">
        <v>121</v>
      </c>
      <c r="B29" s="59" t="s">
        <v>453</v>
      </c>
      <c r="C29" s="69"/>
      <c r="D29" s="74" t="s">
        <v>351</v>
      </c>
      <c r="E29" s="75"/>
      <c r="F29" s="76"/>
    </row>
    <row r="30" spans="1:6" ht="84" customHeight="1" thickBot="1" x14ac:dyDescent="0.25">
      <c r="A30" s="73" t="s">
        <v>121</v>
      </c>
      <c r="B30" s="59" t="s">
        <v>454</v>
      </c>
      <c r="C30" s="69"/>
      <c r="D30" s="74" t="s">
        <v>392</v>
      </c>
      <c r="E30" s="75"/>
      <c r="F30" s="76"/>
    </row>
    <row r="31" spans="1:6" ht="84" customHeight="1" thickBot="1" x14ac:dyDescent="0.25">
      <c r="A31" s="73" t="s">
        <v>121</v>
      </c>
      <c r="B31" s="59" t="s">
        <v>522</v>
      </c>
      <c r="C31" s="69"/>
      <c r="D31" s="74" t="s">
        <v>523</v>
      </c>
      <c r="E31" s="75"/>
      <c r="F31" s="76"/>
    </row>
    <row r="32" spans="1:6" ht="36.75" customHeight="1" thickBot="1" x14ac:dyDescent="0.25">
      <c r="A32" s="73" t="s">
        <v>121</v>
      </c>
      <c r="B32" s="59" t="s">
        <v>455</v>
      </c>
      <c r="C32" s="69"/>
      <c r="D32" s="74" t="s">
        <v>352</v>
      </c>
      <c r="E32" s="75"/>
      <c r="F32" s="76"/>
    </row>
    <row r="33" spans="1:6" ht="80.25" customHeight="1" thickBot="1" x14ac:dyDescent="0.25">
      <c r="A33" s="73" t="s">
        <v>121</v>
      </c>
      <c r="B33" s="59" t="s">
        <v>456</v>
      </c>
      <c r="C33" s="69"/>
      <c r="D33" s="74" t="s">
        <v>457</v>
      </c>
      <c r="E33" s="75"/>
      <c r="F33" s="76"/>
    </row>
    <row r="34" spans="1:6" ht="81" customHeight="1" thickBot="1" x14ac:dyDescent="0.25">
      <c r="A34" s="73" t="s">
        <v>121</v>
      </c>
      <c r="B34" s="78" t="s">
        <v>458</v>
      </c>
      <c r="C34" s="79"/>
      <c r="D34" s="80" t="s">
        <v>459</v>
      </c>
      <c r="E34" s="81"/>
      <c r="F34" s="82"/>
    </row>
    <row r="35" spans="1:6" ht="65.25" customHeight="1" thickBot="1" x14ac:dyDescent="0.25">
      <c r="A35" s="73" t="s">
        <v>121</v>
      </c>
      <c r="B35" s="78" t="s">
        <v>460</v>
      </c>
      <c r="C35" s="79"/>
      <c r="D35" s="80" t="s">
        <v>461</v>
      </c>
      <c r="E35" s="81"/>
      <c r="F35" s="82"/>
    </row>
    <row r="36" spans="1:6" ht="117.75" customHeight="1" thickBot="1" x14ac:dyDescent="0.25">
      <c r="A36" s="73" t="s">
        <v>121</v>
      </c>
      <c r="B36" s="78" t="s">
        <v>355</v>
      </c>
      <c r="C36" s="79"/>
      <c r="D36" s="83" t="s">
        <v>462</v>
      </c>
      <c r="E36" s="84"/>
      <c r="F36" s="85"/>
    </row>
    <row r="37" spans="1:6" ht="154.5" customHeight="1" thickBot="1" x14ac:dyDescent="0.25">
      <c r="A37" s="73" t="s">
        <v>121</v>
      </c>
      <c r="B37" s="78" t="s">
        <v>356</v>
      </c>
      <c r="C37" s="79"/>
      <c r="D37" s="83" t="s">
        <v>357</v>
      </c>
      <c r="E37" s="84"/>
      <c r="F37" s="85"/>
    </row>
    <row r="38" spans="1:6" ht="75" customHeight="1" thickBot="1" x14ac:dyDescent="0.25">
      <c r="A38" s="73" t="s">
        <v>121</v>
      </c>
      <c r="B38" s="78" t="s">
        <v>358</v>
      </c>
      <c r="C38" s="79"/>
      <c r="D38" s="83" t="s">
        <v>359</v>
      </c>
      <c r="E38" s="84"/>
      <c r="F38" s="85"/>
    </row>
    <row r="39" spans="1:6" ht="107.25" customHeight="1" thickBot="1" x14ac:dyDescent="0.25">
      <c r="A39" s="73" t="s">
        <v>121</v>
      </c>
      <c r="B39" s="78" t="s">
        <v>463</v>
      </c>
      <c r="C39" s="79"/>
      <c r="D39" s="83" t="s">
        <v>405</v>
      </c>
      <c r="E39" s="84"/>
      <c r="F39" s="85"/>
    </row>
    <row r="40" spans="1:6" ht="108" customHeight="1" thickBot="1" x14ac:dyDescent="0.25">
      <c r="A40" s="73" t="s">
        <v>121</v>
      </c>
      <c r="B40" s="78" t="s">
        <v>464</v>
      </c>
      <c r="C40" s="79"/>
      <c r="D40" s="83" t="s">
        <v>406</v>
      </c>
      <c r="E40" s="84"/>
      <c r="F40" s="85"/>
    </row>
    <row r="41" spans="1:6" ht="96" customHeight="1" thickBot="1" x14ac:dyDescent="0.25">
      <c r="A41" s="73" t="s">
        <v>121</v>
      </c>
      <c r="B41" s="78" t="s">
        <v>465</v>
      </c>
      <c r="C41" s="79"/>
      <c r="D41" s="74" t="s">
        <v>407</v>
      </c>
      <c r="E41" s="75"/>
      <c r="F41" s="76"/>
    </row>
    <row r="42" spans="1:6" ht="96" customHeight="1" thickBot="1" x14ac:dyDescent="0.25">
      <c r="A42" s="73" t="s">
        <v>121</v>
      </c>
      <c r="B42" s="78" t="s">
        <v>466</v>
      </c>
      <c r="C42" s="79"/>
      <c r="D42" s="74" t="s">
        <v>408</v>
      </c>
      <c r="E42" s="75"/>
      <c r="F42" s="76"/>
    </row>
    <row r="43" spans="1:6" ht="49.5" customHeight="1" thickBot="1" x14ac:dyDescent="0.25">
      <c r="A43" s="73" t="s">
        <v>121</v>
      </c>
      <c r="B43" s="86" t="s">
        <v>467</v>
      </c>
      <c r="C43" s="87"/>
      <c r="D43" s="59" t="s">
        <v>468</v>
      </c>
      <c r="E43" s="60"/>
      <c r="F43" s="77"/>
    </row>
    <row r="44" spans="1:6" ht="63" customHeight="1" thickBot="1" x14ac:dyDescent="0.25">
      <c r="A44" s="73" t="s">
        <v>121</v>
      </c>
      <c r="B44" s="86" t="s">
        <v>469</v>
      </c>
      <c r="C44" s="87"/>
      <c r="D44" s="74" t="s">
        <v>470</v>
      </c>
      <c r="E44" s="75"/>
      <c r="F44" s="76"/>
    </row>
    <row r="45" spans="1:6" ht="49.5" customHeight="1" thickBot="1" x14ac:dyDescent="0.25">
      <c r="A45" s="73" t="s">
        <v>121</v>
      </c>
      <c r="B45" s="86" t="s">
        <v>402</v>
      </c>
      <c r="C45" s="87"/>
      <c r="D45" s="74" t="s">
        <v>360</v>
      </c>
      <c r="E45" s="75"/>
      <c r="F45" s="76"/>
    </row>
    <row r="46" spans="1:6" ht="31.5" customHeight="1" thickBot="1" x14ac:dyDescent="0.25">
      <c r="A46" s="73" t="s">
        <v>121</v>
      </c>
      <c r="B46" s="86" t="s">
        <v>361</v>
      </c>
      <c r="C46" s="87"/>
      <c r="D46" s="74" t="s">
        <v>362</v>
      </c>
      <c r="E46" s="75"/>
      <c r="F46" s="76"/>
    </row>
    <row r="47" spans="1:6" ht="48" customHeight="1" thickBot="1" x14ac:dyDescent="0.25">
      <c r="A47" s="73" t="s">
        <v>121</v>
      </c>
      <c r="B47" s="86" t="s">
        <v>471</v>
      </c>
      <c r="C47" s="87"/>
      <c r="D47" s="74" t="s">
        <v>472</v>
      </c>
      <c r="E47" s="75"/>
      <c r="F47" s="76"/>
    </row>
    <row r="48" spans="1:6" ht="18" customHeight="1" thickBot="1" x14ac:dyDescent="0.25">
      <c r="A48" s="73" t="s">
        <v>121</v>
      </c>
      <c r="B48" s="78" t="s">
        <v>403</v>
      </c>
      <c r="C48" s="79"/>
      <c r="D48" s="83" t="s">
        <v>301</v>
      </c>
      <c r="E48" s="84"/>
      <c r="F48" s="85"/>
    </row>
    <row r="49" spans="1:6" ht="33" customHeight="1" thickBot="1" x14ac:dyDescent="0.25">
      <c r="A49" s="73" t="s">
        <v>121</v>
      </c>
      <c r="B49" s="78" t="s">
        <v>473</v>
      </c>
      <c r="C49" s="79"/>
      <c r="D49" s="78" t="s">
        <v>474</v>
      </c>
      <c r="E49" s="88"/>
      <c r="F49" s="89"/>
    </row>
    <row r="50" spans="1:6" ht="48" customHeight="1" thickBot="1" x14ac:dyDescent="0.25">
      <c r="A50" s="73" t="s">
        <v>121</v>
      </c>
      <c r="B50" s="59" t="s">
        <v>475</v>
      </c>
      <c r="C50" s="69"/>
      <c r="D50" s="74" t="s">
        <v>476</v>
      </c>
      <c r="E50" s="75"/>
      <c r="F50" s="76"/>
    </row>
    <row r="51" spans="1:6" ht="63.75" customHeight="1" thickBot="1" x14ac:dyDescent="0.25">
      <c r="A51" s="73" t="s">
        <v>121</v>
      </c>
      <c r="B51" s="78" t="s">
        <v>363</v>
      </c>
      <c r="C51" s="79"/>
      <c r="D51" s="83" t="s">
        <v>364</v>
      </c>
      <c r="E51" s="84"/>
      <c r="F51" s="85"/>
    </row>
    <row r="52" spans="1:6" ht="32.25" customHeight="1" thickBot="1" x14ac:dyDescent="0.25">
      <c r="A52" s="73" t="s">
        <v>121</v>
      </c>
      <c r="B52" s="78" t="s">
        <v>518</v>
      </c>
      <c r="C52" s="79"/>
      <c r="D52" s="78" t="s">
        <v>519</v>
      </c>
      <c r="E52" s="88"/>
      <c r="F52" s="89"/>
    </row>
    <row r="53" spans="1:6" ht="45.75" customHeight="1" thickBot="1" x14ac:dyDescent="0.25">
      <c r="A53" s="73" t="s">
        <v>121</v>
      </c>
      <c r="B53" s="86" t="s">
        <v>477</v>
      </c>
      <c r="C53" s="87"/>
      <c r="D53" s="78" t="s">
        <v>478</v>
      </c>
      <c r="E53" s="88"/>
      <c r="F53" s="89"/>
    </row>
    <row r="54" spans="1:6" ht="108.75" customHeight="1" thickBot="1" x14ac:dyDescent="0.25">
      <c r="A54" s="73" t="s">
        <v>121</v>
      </c>
      <c r="B54" s="59" t="s">
        <v>479</v>
      </c>
      <c r="C54" s="69"/>
      <c r="D54" s="74" t="s">
        <v>480</v>
      </c>
      <c r="E54" s="75"/>
      <c r="F54" s="76"/>
    </row>
    <row r="55" spans="1:6" ht="96" customHeight="1" thickBot="1" x14ac:dyDescent="0.25">
      <c r="A55" s="73" t="s">
        <v>121</v>
      </c>
      <c r="B55" s="59" t="s">
        <v>369</v>
      </c>
      <c r="C55" s="69"/>
      <c r="D55" s="74" t="s">
        <v>370</v>
      </c>
      <c r="E55" s="75"/>
      <c r="F55" s="76"/>
    </row>
    <row r="56" spans="1:6" ht="93" customHeight="1" thickBot="1" x14ac:dyDescent="0.25">
      <c r="A56" s="73" t="s">
        <v>121</v>
      </c>
      <c r="B56" s="59" t="s">
        <v>481</v>
      </c>
      <c r="C56" s="69"/>
      <c r="D56" s="74" t="s">
        <v>482</v>
      </c>
      <c r="E56" s="75"/>
      <c r="F56" s="76"/>
    </row>
    <row r="57" spans="1:6" ht="49.5" customHeight="1" thickBot="1" x14ac:dyDescent="0.25">
      <c r="A57" s="73" t="s">
        <v>121</v>
      </c>
      <c r="B57" s="59" t="s">
        <v>477</v>
      </c>
      <c r="C57" s="69"/>
      <c r="D57" s="74" t="s">
        <v>478</v>
      </c>
      <c r="E57" s="75"/>
      <c r="F57" s="76"/>
    </row>
    <row r="58" spans="1:6" ht="32.25" customHeight="1" thickBot="1" x14ac:dyDescent="0.25">
      <c r="A58" s="73" t="s">
        <v>121</v>
      </c>
      <c r="B58" s="86" t="s">
        <v>483</v>
      </c>
      <c r="C58" s="87"/>
      <c r="D58" s="74" t="s">
        <v>484</v>
      </c>
      <c r="E58" s="75"/>
      <c r="F58" s="76"/>
    </row>
    <row r="59" spans="1:6" ht="32.25" customHeight="1" thickBot="1" x14ac:dyDescent="0.25">
      <c r="A59" s="73" t="s">
        <v>121</v>
      </c>
      <c r="B59" s="86" t="s">
        <v>365</v>
      </c>
      <c r="C59" s="87"/>
      <c r="D59" s="74" t="s">
        <v>366</v>
      </c>
      <c r="E59" s="75"/>
      <c r="F59" s="76"/>
    </row>
    <row r="60" spans="1:6" ht="30" customHeight="1" thickBot="1" x14ac:dyDescent="0.25">
      <c r="A60" s="73" t="s">
        <v>121</v>
      </c>
      <c r="B60" s="86" t="s">
        <v>367</v>
      </c>
      <c r="C60" s="87"/>
      <c r="D60" s="74" t="s">
        <v>368</v>
      </c>
      <c r="E60" s="75"/>
      <c r="F60" s="76"/>
    </row>
    <row r="61" spans="1:6" ht="45.75" customHeight="1" thickBot="1" x14ac:dyDescent="0.25">
      <c r="A61" s="73" t="s">
        <v>121</v>
      </c>
      <c r="B61" s="78" t="s">
        <v>485</v>
      </c>
      <c r="C61" s="79"/>
      <c r="D61" s="83" t="s">
        <v>391</v>
      </c>
      <c r="E61" s="84"/>
      <c r="F61" s="85"/>
    </row>
    <row r="62" spans="1:6" ht="33" customHeight="1" thickBot="1" x14ac:dyDescent="0.25">
      <c r="A62" s="73" t="s">
        <v>121</v>
      </c>
      <c r="B62" s="78" t="s">
        <v>486</v>
      </c>
      <c r="C62" s="79"/>
      <c r="D62" s="83" t="s">
        <v>487</v>
      </c>
      <c r="E62" s="84"/>
      <c r="F62" s="85"/>
    </row>
    <row r="63" spans="1:6" ht="126.75" customHeight="1" thickBot="1" x14ac:dyDescent="0.25">
      <c r="A63" s="73" t="s">
        <v>121</v>
      </c>
      <c r="B63" s="78" t="s">
        <v>371</v>
      </c>
      <c r="C63" s="79"/>
      <c r="D63" s="78" t="s">
        <v>488</v>
      </c>
      <c r="E63" s="88"/>
      <c r="F63" s="89"/>
    </row>
    <row r="64" spans="1:6" ht="126" customHeight="1" thickBot="1" x14ac:dyDescent="0.25">
      <c r="A64" s="73" t="s">
        <v>121</v>
      </c>
      <c r="B64" s="78" t="s">
        <v>372</v>
      </c>
      <c r="C64" s="79"/>
      <c r="D64" s="78" t="s">
        <v>373</v>
      </c>
      <c r="E64" s="88"/>
      <c r="F64" s="89"/>
    </row>
    <row r="65" spans="1:6" ht="127.5" customHeight="1" thickBot="1" x14ac:dyDescent="0.25">
      <c r="A65" s="73" t="s">
        <v>121</v>
      </c>
      <c r="B65" s="78" t="s">
        <v>374</v>
      </c>
      <c r="C65" s="79"/>
      <c r="D65" s="78" t="s">
        <v>375</v>
      </c>
      <c r="E65" s="88"/>
      <c r="F65" s="89"/>
    </row>
    <row r="66" spans="1:6" ht="128.25" customHeight="1" thickBot="1" x14ac:dyDescent="0.25">
      <c r="A66" s="73" t="s">
        <v>121</v>
      </c>
      <c r="B66" s="78" t="s">
        <v>376</v>
      </c>
      <c r="C66" s="79"/>
      <c r="D66" s="78" t="s">
        <v>377</v>
      </c>
      <c r="E66" s="88"/>
      <c r="F66" s="89"/>
    </row>
    <row r="67" spans="1:6" ht="66" customHeight="1" thickBot="1" x14ac:dyDescent="0.25">
      <c r="A67" s="90" t="s">
        <v>121</v>
      </c>
      <c r="B67" s="78" t="s">
        <v>378</v>
      </c>
      <c r="C67" s="79"/>
      <c r="D67" s="83" t="s">
        <v>379</v>
      </c>
      <c r="E67" s="84"/>
      <c r="F67" s="85"/>
    </row>
    <row r="68" spans="1:6" ht="78.75" customHeight="1" thickBot="1" x14ac:dyDescent="0.25">
      <c r="A68" s="90" t="s">
        <v>121</v>
      </c>
      <c r="B68" s="78" t="s">
        <v>380</v>
      </c>
      <c r="C68" s="79"/>
      <c r="D68" s="78" t="s">
        <v>381</v>
      </c>
      <c r="E68" s="88"/>
      <c r="F68" s="89"/>
    </row>
    <row r="69" spans="1:6" ht="93" customHeight="1" thickBot="1" x14ac:dyDescent="0.25">
      <c r="A69" s="90" t="s">
        <v>121</v>
      </c>
      <c r="B69" s="78" t="s">
        <v>489</v>
      </c>
      <c r="C69" s="79"/>
      <c r="D69" s="78" t="s">
        <v>490</v>
      </c>
      <c r="E69" s="88"/>
      <c r="F69" s="89"/>
    </row>
    <row r="70" spans="1:6" ht="80.25" customHeight="1" thickBot="1" x14ac:dyDescent="0.25">
      <c r="A70" s="90" t="s">
        <v>121</v>
      </c>
      <c r="B70" s="78" t="s">
        <v>491</v>
      </c>
      <c r="C70" s="79"/>
      <c r="D70" s="78" t="s">
        <v>492</v>
      </c>
      <c r="E70" s="88"/>
      <c r="F70" s="89"/>
    </row>
    <row r="71" spans="1:6" ht="78.75" customHeight="1" thickBot="1" x14ac:dyDescent="0.25">
      <c r="A71" s="90" t="s">
        <v>121</v>
      </c>
      <c r="B71" s="78" t="s">
        <v>493</v>
      </c>
      <c r="C71" s="79"/>
      <c r="D71" s="78" t="s">
        <v>494</v>
      </c>
      <c r="E71" s="88"/>
      <c r="F71" s="89"/>
    </row>
    <row r="72" spans="1:6" ht="81" customHeight="1" thickBot="1" x14ac:dyDescent="0.25">
      <c r="A72" s="90" t="s">
        <v>121</v>
      </c>
      <c r="B72" s="78" t="s">
        <v>495</v>
      </c>
      <c r="C72" s="79"/>
      <c r="D72" s="78" t="s">
        <v>496</v>
      </c>
      <c r="E72" s="88"/>
      <c r="F72" s="89"/>
    </row>
    <row r="73" spans="1:6" ht="62.25" customHeight="1" thickBot="1" x14ac:dyDescent="0.25">
      <c r="A73" s="90" t="s">
        <v>121</v>
      </c>
      <c r="B73" s="91" t="s">
        <v>497</v>
      </c>
      <c r="C73" s="91"/>
      <c r="D73" s="78" t="s">
        <v>498</v>
      </c>
      <c r="E73" s="88"/>
      <c r="F73" s="89"/>
    </row>
    <row r="74" spans="1:6" ht="63.75" customHeight="1" thickBot="1" x14ac:dyDescent="0.25">
      <c r="A74" s="90" t="s">
        <v>121</v>
      </c>
      <c r="B74" s="91" t="s">
        <v>499</v>
      </c>
      <c r="C74" s="91"/>
      <c r="D74" s="78" t="s">
        <v>500</v>
      </c>
      <c r="E74" s="88"/>
      <c r="F74" s="89"/>
    </row>
    <row r="75" spans="1:6" ht="48.75" customHeight="1" thickBot="1" x14ac:dyDescent="0.25">
      <c r="A75" s="90" t="s">
        <v>121</v>
      </c>
      <c r="B75" s="91" t="s">
        <v>501</v>
      </c>
      <c r="C75" s="91"/>
      <c r="D75" s="78" t="s">
        <v>502</v>
      </c>
      <c r="E75" s="88"/>
      <c r="F75" s="89"/>
    </row>
    <row r="76" spans="1:6" ht="78.75" customHeight="1" thickBot="1" x14ac:dyDescent="0.25">
      <c r="A76" s="90" t="s">
        <v>121</v>
      </c>
      <c r="B76" s="91" t="s">
        <v>384</v>
      </c>
      <c r="C76" s="91"/>
      <c r="D76" s="78" t="s">
        <v>385</v>
      </c>
      <c r="E76" s="88"/>
      <c r="F76" s="89"/>
    </row>
    <row r="77" spans="1:6" ht="33.75" customHeight="1" thickBot="1" x14ac:dyDescent="0.25">
      <c r="A77" s="90" t="s">
        <v>121</v>
      </c>
      <c r="B77" s="91" t="s">
        <v>520</v>
      </c>
      <c r="C77" s="91"/>
      <c r="D77" s="78" t="s">
        <v>521</v>
      </c>
      <c r="E77" s="88"/>
      <c r="F77" s="89"/>
    </row>
    <row r="78" spans="1:6" ht="78" customHeight="1" thickBot="1" x14ac:dyDescent="0.25">
      <c r="A78" s="90" t="s">
        <v>121</v>
      </c>
      <c r="B78" s="91" t="s">
        <v>503</v>
      </c>
      <c r="C78" s="91"/>
      <c r="D78" s="78" t="s">
        <v>504</v>
      </c>
      <c r="E78" s="88"/>
      <c r="F78" s="89"/>
    </row>
    <row r="79" spans="1:6" ht="51" customHeight="1" thickBot="1" x14ac:dyDescent="0.25">
      <c r="A79" s="90" t="s">
        <v>121</v>
      </c>
      <c r="B79" s="91" t="s">
        <v>382</v>
      </c>
      <c r="C79" s="91"/>
      <c r="D79" s="78" t="s">
        <v>383</v>
      </c>
      <c r="E79" s="88"/>
      <c r="F79" s="89"/>
    </row>
    <row r="80" spans="1:6" ht="30" customHeight="1" thickBot="1" x14ac:dyDescent="0.25">
      <c r="A80" s="90" t="s">
        <v>121</v>
      </c>
      <c r="B80" s="78" t="s">
        <v>353</v>
      </c>
      <c r="C80" s="79"/>
      <c r="D80" s="78" t="s">
        <v>354</v>
      </c>
      <c r="E80" s="88"/>
      <c r="F80" s="89"/>
    </row>
    <row r="81" spans="1:6" ht="32.25" customHeight="1" thickBot="1" x14ac:dyDescent="0.25">
      <c r="A81" s="90" t="s">
        <v>121</v>
      </c>
      <c r="B81" s="78" t="s">
        <v>386</v>
      </c>
      <c r="C81" s="79"/>
      <c r="D81" s="78" t="s">
        <v>387</v>
      </c>
      <c r="E81" s="88"/>
      <c r="F81" s="89"/>
    </row>
    <row r="82" spans="1:6" ht="33.75" customHeight="1" thickBot="1" x14ac:dyDescent="0.25">
      <c r="A82" s="90" t="s">
        <v>121</v>
      </c>
      <c r="B82" s="92" t="s">
        <v>505</v>
      </c>
      <c r="C82" s="93"/>
      <c r="D82" s="94" t="s">
        <v>506</v>
      </c>
      <c r="E82" s="95"/>
      <c r="F82" s="96"/>
    </row>
    <row r="83" spans="1:6" ht="21" customHeight="1" x14ac:dyDescent="0.2">
      <c r="A83" s="100"/>
      <c r="B83" s="97" t="s">
        <v>514</v>
      </c>
      <c r="C83" s="97"/>
      <c r="D83" s="97"/>
      <c r="E83" s="97"/>
      <c r="F83" s="97"/>
    </row>
    <row r="84" spans="1:6" ht="48" customHeight="1" x14ac:dyDescent="0.2">
      <c r="A84" s="105" t="s">
        <v>121</v>
      </c>
      <c r="B84" s="98" t="s">
        <v>515</v>
      </c>
      <c r="C84" s="98"/>
      <c r="D84" s="98" t="s">
        <v>516</v>
      </c>
      <c r="E84" s="98"/>
      <c r="F84" s="98"/>
    </row>
    <row r="85" spans="1:6" ht="66.75" customHeight="1" x14ac:dyDescent="0.2">
      <c r="A85" s="106" t="s">
        <v>121</v>
      </c>
      <c r="B85" s="107" t="s">
        <v>507</v>
      </c>
      <c r="C85" s="107"/>
      <c r="D85" s="99" t="s">
        <v>508</v>
      </c>
      <c r="E85" s="99"/>
      <c r="F85" s="99"/>
    </row>
    <row r="86" spans="1:6" ht="62.25" customHeight="1" x14ac:dyDescent="0.2">
      <c r="A86" s="106" t="s">
        <v>121</v>
      </c>
      <c r="B86" s="108" t="s">
        <v>509</v>
      </c>
      <c r="C86" s="108"/>
      <c r="D86" s="99" t="s">
        <v>510</v>
      </c>
      <c r="E86" s="99"/>
      <c r="F86" s="99"/>
    </row>
    <row r="87" spans="1:6" ht="34.5" customHeight="1" x14ac:dyDescent="0.2">
      <c r="A87" s="106" t="s">
        <v>121</v>
      </c>
      <c r="B87" s="99" t="s">
        <v>512</v>
      </c>
      <c r="C87" s="99"/>
      <c r="D87" s="99" t="s">
        <v>511</v>
      </c>
      <c r="E87" s="99"/>
      <c r="F87" s="99"/>
    </row>
    <row r="88" spans="1:6" ht="30.75" customHeight="1" x14ac:dyDescent="0.2">
      <c r="A88" s="106" t="s">
        <v>121</v>
      </c>
      <c r="B88" s="99" t="s">
        <v>513</v>
      </c>
      <c r="C88" s="99"/>
      <c r="D88" s="99" t="s">
        <v>511</v>
      </c>
      <c r="E88" s="99"/>
      <c r="F88" s="99"/>
    </row>
  </sheetData>
  <mergeCells count="165">
    <mergeCell ref="B64:C64"/>
    <mergeCell ref="D64:F64"/>
    <mergeCell ref="B65:C65"/>
    <mergeCell ref="D65:F65"/>
    <mergeCell ref="B66:C66"/>
    <mergeCell ref="D66:F66"/>
    <mergeCell ref="B67:C67"/>
    <mergeCell ref="D67:F67"/>
    <mergeCell ref="B68:C68"/>
    <mergeCell ref="D68:F68"/>
    <mergeCell ref="B85:C85"/>
    <mergeCell ref="D85:F85"/>
    <mergeCell ref="B86:C86"/>
    <mergeCell ref="D86:F86"/>
    <mergeCell ref="B87:C87"/>
    <mergeCell ref="B88:C88"/>
    <mergeCell ref="D87:F87"/>
    <mergeCell ref="D88:F88"/>
    <mergeCell ref="B83:F83"/>
    <mergeCell ref="B84:C84"/>
    <mergeCell ref="D84:F84"/>
    <mergeCell ref="B14:C14"/>
    <mergeCell ref="D14:F14"/>
    <mergeCell ref="B15:C15"/>
    <mergeCell ref="D15:F15"/>
    <mergeCell ref="B16:C16"/>
    <mergeCell ref="D16:F16"/>
    <mergeCell ref="A2:F2"/>
    <mergeCell ref="A3:F3"/>
    <mergeCell ref="A4:F4"/>
    <mergeCell ref="A5:F5"/>
    <mergeCell ref="A8:B8"/>
    <mergeCell ref="C8:D8"/>
    <mergeCell ref="B11:C11"/>
    <mergeCell ref="D11:F11"/>
    <mergeCell ref="B12:C12"/>
    <mergeCell ref="D12:F12"/>
    <mergeCell ref="B13:C13"/>
    <mergeCell ref="D13:F13"/>
    <mergeCell ref="D9:F10"/>
    <mergeCell ref="B10:C10"/>
    <mergeCell ref="A9:C9"/>
    <mergeCell ref="A7:F7"/>
    <mergeCell ref="D26:F26"/>
    <mergeCell ref="B27:C27"/>
    <mergeCell ref="D27:F27"/>
    <mergeCell ref="B28:C28"/>
    <mergeCell ref="D28:F28"/>
    <mergeCell ref="B17:C17"/>
    <mergeCell ref="D17:F17"/>
    <mergeCell ref="B18:C18"/>
    <mergeCell ref="D18:F18"/>
    <mergeCell ref="B19:C19"/>
    <mergeCell ref="D19:F19"/>
    <mergeCell ref="B23:C23"/>
    <mergeCell ref="D23:F23"/>
    <mergeCell ref="B24:C24"/>
    <mergeCell ref="D24:F24"/>
    <mergeCell ref="B25:C25"/>
    <mergeCell ref="D25:F25"/>
    <mergeCell ref="B26:C26"/>
    <mergeCell ref="B20:C20"/>
    <mergeCell ref="D20:F20"/>
    <mergeCell ref="B21:C21"/>
    <mergeCell ref="D21:F21"/>
    <mergeCell ref="B22:C22"/>
    <mergeCell ref="D22:F22"/>
    <mergeCell ref="B33:C33"/>
    <mergeCell ref="D33:F33"/>
    <mergeCell ref="B34:C34"/>
    <mergeCell ref="D34:F34"/>
    <mergeCell ref="B35:C35"/>
    <mergeCell ref="D35:F35"/>
    <mergeCell ref="B29:C29"/>
    <mergeCell ref="D29:F29"/>
    <mergeCell ref="B30:C30"/>
    <mergeCell ref="D30:F30"/>
    <mergeCell ref="B32:C32"/>
    <mergeCell ref="D32:F32"/>
    <mergeCell ref="B31:C31"/>
    <mergeCell ref="D31:F31"/>
    <mergeCell ref="B39:C39"/>
    <mergeCell ref="D39:F39"/>
    <mergeCell ref="B40:C40"/>
    <mergeCell ref="D40:F40"/>
    <mergeCell ref="B41:C41"/>
    <mergeCell ref="D41:F41"/>
    <mergeCell ref="B36:C36"/>
    <mergeCell ref="D36:F36"/>
    <mergeCell ref="B37:C37"/>
    <mergeCell ref="D37:F37"/>
    <mergeCell ref="B38:C38"/>
    <mergeCell ref="D38:F38"/>
    <mergeCell ref="B45:C45"/>
    <mergeCell ref="D45:F45"/>
    <mergeCell ref="B46:C46"/>
    <mergeCell ref="D46:F46"/>
    <mergeCell ref="B47:C47"/>
    <mergeCell ref="D47:F47"/>
    <mergeCell ref="B42:C42"/>
    <mergeCell ref="D42:F42"/>
    <mergeCell ref="B43:C43"/>
    <mergeCell ref="D43:F43"/>
    <mergeCell ref="B44:C44"/>
    <mergeCell ref="D44:F44"/>
    <mergeCell ref="B55:C55"/>
    <mergeCell ref="D55:F55"/>
    <mergeCell ref="B56:C56"/>
    <mergeCell ref="D56:F56"/>
    <mergeCell ref="B57:C57"/>
    <mergeCell ref="D57:F57"/>
    <mergeCell ref="B48:C48"/>
    <mergeCell ref="D48:F48"/>
    <mergeCell ref="B49:C49"/>
    <mergeCell ref="D49:F49"/>
    <mergeCell ref="B50:C50"/>
    <mergeCell ref="D50:F50"/>
    <mergeCell ref="B51:C51"/>
    <mergeCell ref="D51:F51"/>
    <mergeCell ref="B53:C53"/>
    <mergeCell ref="D53:F53"/>
    <mergeCell ref="B54:C54"/>
    <mergeCell ref="D54:F54"/>
    <mergeCell ref="B52:C52"/>
    <mergeCell ref="D52:F52"/>
    <mergeCell ref="B61:C61"/>
    <mergeCell ref="D61:F61"/>
    <mergeCell ref="B62:C62"/>
    <mergeCell ref="D62:F62"/>
    <mergeCell ref="B63:C63"/>
    <mergeCell ref="D63:F63"/>
    <mergeCell ref="B58:C58"/>
    <mergeCell ref="D58:F58"/>
    <mergeCell ref="B59:C59"/>
    <mergeCell ref="D59:F59"/>
    <mergeCell ref="B60:C60"/>
    <mergeCell ref="D60:F60"/>
    <mergeCell ref="B72:C72"/>
    <mergeCell ref="D72:F72"/>
    <mergeCell ref="B73:C73"/>
    <mergeCell ref="D73:F73"/>
    <mergeCell ref="B74:C74"/>
    <mergeCell ref="D74:F74"/>
    <mergeCell ref="B69:C69"/>
    <mergeCell ref="D69:F69"/>
    <mergeCell ref="B70:C70"/>
    <mergeCell ref="D70:F70"/>
    <mergeCell ref="B71:C71"/>
    <mergeCell ref="D71:F71"/>
    <mergeCell ref="D82:F82"/>
    <mergeCell ref="B82:C82"/>
    <mergeCell ref="B79:C79"/>
    <mergeCell ref="D79:F79"/>
    <mergeCell ref="B80:C80"/>
    <mergeCell ref="D80:F80"/>
    <mergeCell ref="B81:C81"/>
    <mergeCell ref="D81:F81"/>
    <mergeCell ref="B75:C75"/>
    <mergeCell ref="D75:F75"/>
    <mergeCell ref="B76:C76"/>
    <mergeCell ref="D76:F76"/>
    <mergeCell ref="B78:C78"/>
    <mergeCell ref="D78:F78"/>
    <mergeCell ref="B77:C77"/>
    <mergeCell ref="D77:F77"/>
  </mergeCells>
  <printOptions horizontalCentered="1"/>
  <pageMargins left="0.78740157480314965" right="0" top="0.35433070866141736" bottom="0.19685039370078741" header="0.31496062992125984" footer="0.19685039370078741"/>
  <pageSetup paperSize="9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9" sqref="D9"/>
    </sheetView>
  </sheetViews>
  <sheetFormatPr defaultRowHeight="12.75" x14ac:dyDescent="0.2"/>
  <cols>
    <col min="1" max="1" width="7.5703125" customWidth="1"/>
    <col min="2" max="2" width="9.140625" hidden="1" customWidth="1"/>
    <col min="3" max="3" width="8.42578125" customWidth="1"/>
    <col min="4" max="4" width="35.140625" customWidth="1"/>
    <col min="5" max="5" width="29.42578125" customWidth="1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16"/>
      <c r="C2" s="16"/>
      <c r="D2" s="16"/>
      <c r="E2" s="16"/>
      <c r="F2" s="16"/>
    </row>
    <row r="3" spans="1:6" ht="15.75" x14ac:dyDescent="0.2">
      <c r="A3" s="16"/>
      <c r="B3" s="51" t="s">
        <v>398</v>
      </c>
      <c r="C3" s="51"/>
      <c r="D3" s="51"/>
      <c r="E3" s="51"/>
      <c r="F3" s="51"/>
    </row>
    <row r="4" spans="1:6" ht="15.75" x14ac:dyDescent="0.2">
      <c r="A4" s="16"/>
      <c r="B4" s="51" t="s">
        <v>289</v>
      </c>
      <c r="C4" s="51"/>
      <c r="D4" s="51"/>
      <c r="E4" s="51"/>
      <c r="F4" s="51"/>
    </row>
    <row r="5" spans="1:6" ht="15.75" x14ac:dyDescent="0.2">
      <c r="A5" s="16"/>
      <c r="B5" s="51" t="s">
        <v>190</v>
      </c>
      <c r="C5" s="51"/>
      <c r="D5" s="51"/>
      <c r="E5" s="51"/>
      <c r="F5" s="51"/>
    </row>
    <row r="6" spans="1:6" ht="15.75" x14ac:dyDescent="0.2">
      <c r="A6" s="16"/>
      <c r="B6" s="51" t="s">
        <v>635</v>
      </c>
      <c r="C6" s="51"/>
      <c r="D6" s="51"/>
      <c r="E6" s="51"/>
      <c r="F6" s="51"/>
    </row>
    <row r="7" spans="1:6" ht="74.25" customHeight="1" x14ac:dyDescent="0.2">
      <c r="A7" s="16"/>
      <c r="B7" s="52" t="s">
        <v>610</v>
      </c>
      <c r="C7" s="52"/>
      <c r="D7" s="52"/>
      <c r="E7" s="52"/>
      <c r="F7" s="52"/>
    </row>
    <row r="8" spans="1:6" ht="13.5" thickBot="1" x14ac:dyDescent="0.25">
      <c r="A8" s="16"/>
      <c r="B8" s="16"/>
      <c r="C8" s="16"/>
      <c r="D8" s="16"/>
      <c r="E8" s="333" t="s">
        <v>333</v>
      </c>
      <c r="F8" s="16"/>
    </row>
    <row r="9" spans="1:6" ht="38.25" thickBot="1" x14ac:dyDescent="0.25">
      <c r="A9" s="16"/>
      <c r="B9" s="16"/>
      <c r="C9" s="17" t="s">
        <v>315</v>
      </c>
      <c r="D9" s="18" t="s">
        <v>316</v>
      </c>
      <c r="E9" s="18" t="s">
        <v>311</v>
      </c>
      <c r="F9" s="16"/>
    </row>
    <row r="10" spans="1:6" ht="21" customHeight="1" thickBot="1" x14ac:dyDescent="0.3">
      <c r="A10" s="16"/>
      <c r="B10" s="16"/>
      <c r="C10" s="6">
        <v>1</v>
      </c>
      <c r="D10" s="3" t="s">
        <v>317</v>
      </c>
      <c r="E10" s="8">
        <v>0</v>
      </c>
      <c r="F10" s="16"/>
    </row>
    <row r="11" spans="1:6" ht="21" customHeight="1" thickBot="1" x14ac:dyDescent="0.3">
      <c r="A11" s="16"/>
      <c r="B11" s="16"/>
      <c r="C11" s="6">
        <v>2</v>
      </c>
      <c r="D11" s="3" t="s">
        <v>318</v>
      </c>
      <c r="E11" s="334">
        <v>203</v>
      </c>
      <c r="F11" s="16"/>
    </row>
    <row r="12" spans="1:6" ht="21" customHeight="1" thickBot="1" x14ac:dyDescent="0.3">
      <c r="A12" s="16"/>
      <c r="B12" s="16"/>
      <c r="C12" s="6">
        <v>3</v>
      </c>
      <c r="D12" s="3" t="s">
        <v>319</v>
      </c>
      <c r="E12" s="334">
        <v>75</v>
      </c>
      <c r="F12" s="16"/>
    </row>
    <row r="13" spans="1:6" ht="21" customHeight="1" thickBot="1" x14ac:dyDescent="0.3">
      <c r="A13" s="16"/>
      <c r="B13" s="16"/>
      <c r="C13" s="6">
        <v>4</v>
      </c>
      <c r="D13" s="3" t="s">
        <v>320</v>
      </c>
      <c r="E13" s="334">
        <v>76</v>
      </c>
      <c r="F13" s="16"/>
    </row>
    <row r="14" spans="1:6" ht="21" customHeight="1" thickBot="1" x14ac:dyDescent="0.3">
      <c r="A14" s="16"/>
      <c r="B14" s="16"/>
      <c r="C14" s="6">
        <v>5</v>
      </c>
      <c r="D14" s="3" t="s">
        <v>321</v>
      </c>
      <c r="E14" s="334">
        <v>76</v>
      </c>
      <c r="F14" s="16"/>
    </row>
    <row r="15" spans="1:6" ht="21" customHeight="1" thickBot="1" x14ac:dyDescent="0.3">
      <c r="A15" s="16"/>
      <c r="B15" s="16"/>
      <c r="C15" s="6">
        <v>6</v>
      </c>
      <c r="D15" s="3" t="s">
        <v>322</v>
      </c>
      <c r="E15" s="334">
        <v>74</v>
      </c>
      <c r="F15" s="16"/>
    </row>
    <row r="16" spans="1:6" ht="21" customHeight="1" thickBot="1" x14ac:dyDescent="0.3">
      <c r="A16" s="16"/>
      <c r="B16" s="16"/>
      <c r="C16" s="6">
        <v>7</v>
      </c>
      <c r="D16" s="3" t="s">
        <v>323</v>
      </c>
      <c r="E16" s="334">
        <v>81</v>
      </c>
      <c r="F16" s="16"/>
    </row>
    <row r="17" spans="1:6" ht="21" customHeight="1" thickBot="1" x14ac:dyDescent="0.3">
      <c r="A17" s="16"/>
      <c r="B17" s="16"/>
      <c r="C17" s="6">
        <v>8</v>
      </c>
      <c r="D17" s="3" t="s">
        <v>324</v>
      </c>
      <c r="E17" s="334">
        <v>85</v>
      </c>
      <c r="F17" s="16"/>
    </row>
    <row r="18" spans="1:6" ht="21" customHeight="1" thickBot="1" x14ac:dyDescent="0.3">
      <c r="A18" s="16"/>
      <c r="B18" s="16"/>
      <c r="C18" s="6">
        <v>9</v>
      </c>
      <c r="D18" s="3" t="s">
        <v>325</v>
      </c>
      <c r="E18" s="334">
        <v>75</v>
      </c>
      <c r="F18" s="16"/>
    </row>
    <row r="19" spans="1:6" ht="21" customHeight="1" thickBot="1" x14ac:dyDescent="0.3">
      <c r="A19" s="16"/>
      <c r="B19" s="16"/>
      <c r="C19" s="6">
        <v>10</v>
      </c>
      <c r="D19" s="3" t="s">
        <v>326</v>
      </c>
      <c r="E19" s="334">
        <v>80</v>
      </c>
      <c r="F19" s="16"/>
    </row>
    <row r="20" spans="1:6" ht="21" customHeight="1" thickBot="1" x14ac:dyDescent="0.3">
      <c r="A20" s="16"/>
      <c r="B20" s="16"/>
      <c r="C20" s="6">
        <v>11</v>
      </c>
      <c r="D20" s="3" t="s">
        <v>327</v>
      </c>
      <c r="E20" s="334">
        <v>77</v>
      </c>
      <c r="F20" s="16"/>
    </row>
    <row r="21" spans="1:6" ht="21" customHeight="1" thickBot="1" x14ac:dyDescent="0.3">
      <c r="A21" s="16"/>
      <c r="B21" s="16"/>
      <c r="C21" s="6">
        <v>12</v>
      </c>
      <c r="D21" s="3" t="s">
        <v>328</v>
      </c>
      <c r="E21" s="334">
        <v>192</v>
      </c>
      <c r="F21" s="16"/>
    </row>
    <row r="22" spans="1:6" ht="21" customHeight="1" thickBot="1" x14ac:dyDescent="0.3">
      <c r="A22" s="16"/>
      <c r="B22" s="16"/>
      <c r="C22" s="6">
        <v>13</v>
      </c>
      <c r="D22" s="3" t="s">
        <v>329</v>
      </c>
      <c r="E22" s="334">
        <v>78</v>
      </c>
      <c r="F22" s="16"/>
    </row>
    <row r="23" spans="1:6" ht="21" customHeight="1" thickBot="1" x14ac:dyDescent="0.3">
      <c r="A23" s="16"/>
      <c r="B23" s="16"/>
      <c r="C23" s="6">
        <v>14</v>
      </c>
      <c r="D23" s="3" t="s">
        <v>330</v>
      </c>
      <c r="E23" s="334">
        <v>74</v>
      </c>
      <c r="F23" s="16"/>
    </row>
    <row r="24" spans="1:6" ht="21" customHeight="1" thickBot="1" x14ac:dyDescent="0.3">
      <c r="A24" s="16"/>
      <c r="B24" s="16"/>
      <c r="C24" s="6">
        <v>15</v>
      </c>
      <c r="D24" s="3" t="s">
        <v>331</v>
      </c>
      <c r="E24" s="334">
        <v>75</v>
      </c>
      <c r="F24" s="16"/>
    </row>
    <row r="25" spans="1:6" ht="21" customHeight="1" thickBot="1" x14ac:dyDescent="0.25">
      <c r="A25" s="16"/>
      <c r="B25" s="16"/>
      <c r="C25" s="6"/>
      <c r="D25" s="19" t="s">
        <v>332</v>
      </c>
      <c r="E25" s="20">
        <f>SUM(E10:E24)</f>
        <v>1321</v>
      </c>
      <c r="F25" s="16"/>
    </row>
    <row r="26" spans="1:6" ht="15.75" x14ac:dyDescent="0.2">
      <c r="B26" s="11"/>
    </row>
  </sheetData>
  <mergeCells count="5">
    <mergeCell ref="B7:F7"/>
    <mergeCell ref="B3:F3"/>
    <mergeCell ref="B4:F4"/>
    <mergeCell ref="B5:F5"/>
    <mergeCell ref="B6:F6"/>
  </mergeCells>
  <printOptions horizontalCentered="1"/>
  <pageMargins left="0.70866141732283472" right="0.31496062992125984" top="0.55118110236220474" bottom="0.35433070866141736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B7" sqref="B7:F7"/>
    </sheetView>
  </sheetViews>
  <sheetFormatPr defaultRowHeight="12.75" x14ac:dyDescent="0.2"/>
  <cols>
    <col min="1" max="1" width="5.140625" customWidth="1"/>
    <col min="4" max="4" width="27.28515625" customWidth="1"/>
    <col min="5" max="5" width="16.140625" customWidth="1"/>
    <col min="6" max="6" width="17.85546875" customWidth="1"/>
  </cols>
  <sheetData>
    <row r="1" spans="2:7" ht="15.75" x14ac:dyDescent="0.2">
      <c r="B1" s="100"/>
      <c r="C1" s="100"/>
      <c r="D1" s="100"/>
      <c r="E1" s="100"/>
      <c r="F1" s="100"/>
      <c r="G1" s="100"/>
    </row>
    <row r="2" spans="2:7" ht="15.75" x14ac:dyDescent="0.2">
      <c r="B2" s="129" t="s">
        <v>399</v>
      </c>
      <c r="C2" s="129"/>
      <c r="D2" s="129"/>
      <c r="E2" s="129"/>
      <c r="F2" s="129"/>
      <c r="G2" s="129"/>
    </row>
    <row r="3" spans="2:7" ht="15.75" x14ac:dyDescent="0.2">
      <c r="B3" s="129" t="s">
        <v>289</v>
      </c>
      <c r="C3" s="129"/>
      <c r="D3" s="129"/>
      <c r="E3" s="129"/>
      <c r="F3" s="129"/>
      <c r="G3" s="129"/>
    </row>
    <row r="4" spans="2:7" ht="15.75" x14ac:dyDescent="0.2">
      <c r="B4" s="129" t="s">
        <v>190</v>
      </c>
      <c r="C4" s="129"/>
      <c r="D4" s="129"/>
      <c r="E4" s="129"/>
      <c r="F4" s="129"/>
      <c r="G4" s="129"/>
    </row>
    <row r="5" spans="2:7" ht="15.75" x14ac:dyDescent="0.2">
      <c r="B5" s="129" t="s">
        <v>635</v>
      </c>
      <c r="C5" s="129"/>
      <c r="D5" s="129"/>
      <c r="E5" s="129"/>
      <c r="F5" s="129"/>
      <c r="G5" s="129"/>
    </row>
    <row r="6" spans="2:7" ht="15.75" x14ac:dyDescent="0.2">
      <c r="B6" s="132"/>
      <c r="C6" s="100"/>
      <c r="D6" s="100"/>
      <c r="E6" s="100"/>
      <c r="F6" s="100"/>
      <c r="G6" s="100"/>
    </row>
    <row r="7" spans="2:7" ht="45.75" customHeight="1" x14ac:dyDescent="0.2">
      <c r="B7" s="130" t="s">
        <v>611</v>
      </c>
      <c r="C7" s="130"/>
      <c r="D7" s="130"/>
      <c r="E7" s="130"/>
      <c r="F7" s="130"/>
      <c r="G7" s="100"/>
    </row>
    <row r="8" spans="2:7" ht="15.75" x14ac:dyDescent="0.2">
      <c r="B8" s="130"/>
      <c r="C8" s="130"/>
      <c r="D8" s="130"/>
      <c r="E8" s="130"/>
      <c r="F8" s="100"/>
      <c r="G8" s="100"/>
    </row>
    <row r="9" spans="2:7" ht="32.25" thickBot="1" x14ac:dyDescent="0.25">
      <c r="B9" s="100"/>
      <c r="C9" s="100"/>
      <c r="D9" s="100"/>
      <c r="E9" s="100" t="s">
        <v>333</v>
      </c>
      <c r="F9" s="100"/>
      <c r="G9" s="100"/>
    </row>
    <row r="10" spans="2:7" ht="36" customHeight="1" thickBot="1" x14ac:dyDescent="0.25">
      <c r="B10" s="100"/>
      <c r="C10" s="303" t="s">
        <v>315</v>
      </c>
      <c r="D10" s="344" t="s">
        <v>316</v>
      </c>
      <c r="E10" s="344" t="s">
        <v>422</v>
      </c>
      <c r="F10" s="344" t="s">
        <v>581</v>
      </c>
      <c r="G10" s="100"/>
    </row>
    <row r="11" spans="2:7" ht="21" customHeight="1" thickBot="1" x14ac:dyDescent="0.25">
      <c r="B11" s="100"/>
      <c r="C11" s="340">
        <v>1</v>
      </c>
      <c r="D11" s="305" t="s">
        <v>317</v>
      </c>
      <c r="E11" s="137">
        <v>0</v>
      </c>
      <c r="F11" s="137">
        <v>0</v>
      </c>
      <c r="G11" s="100"/>
    </row>
    <row r="12" spans="2:7" ht="21" customHeight="1" thickBot="1" x14ac:dyDescent="0.25">
      <c r="B12" s="100"/>
      <c r="C12" s="340">
        <v>2</v>
      </c>
      <c r="D12" s="305" t="s">
        <v>318</v>
      </c>
      <c r="E12" s="342">
        <v>203</v>
      </c>
      <c r="F12" s="342">
        <v>203</v>
      </c>
      <c r="G12" s="100"/>
    </row>
    <row r="13" spans="2:7" ht="21" customHeight="1" thickBot="1" x14ac:dyDescent="0.25">
      <c r="B13" s="100"/>
      <c r="C13" s="340">
        <v>3</v>
      </c>
      <c r="D13" s="305" t="s">
        <v>319</v>
      </c>
      <c r="E13" s="342">
        <v>75</v>
      </c>
      <c r="F13" s="342">
        <v>75</v>
      </c>
      <c r="G13" s="100"/>
    </row>
    <row r="14" spans="2:7" ht="21" customHeight="1" thickBot="1" x14ac:dyDescent="0.25">
      <c r="B14" s="100"/>
      <c r="C14" s="340">
        <v>4</v>
      </c>
      <c r="D14" s="305" t="s">
        <v>320</v>
      </c>
      <c r="E14" s="342">
        <v>76</v>
      </c>
      <c r="F14" s="342">
        <v>76</v>
      </c>
      <c r="G14" s="100"/>
    </row>
    <row r="15" spans="2:7" ht="21" customHeight="1" thickBot="1" x14ac:dyDescent="0.25">
      <c r="B15" s="100"/>
      <c r="C15" s="340">
        <v>5</v>
      </c>
      <c r="D15" s="305" t="s">
        <v>321</v>
      </c>
      <c r="E15" s="342">
        <v>76</v>
      </c>
      <c r="F15" s="342">
        <v>76</v>
      </c>
      <c r="G15" s="100"/>
    </row>
    <row r="16" spans="2:7" ht="21" customHeight="1" thickBot="1" x14ac:dyDescent="0.25">
      <c r="B16" s="100"/>
      <c r="C16" s="340">
        <v>6</v>
      </c>
      <c r="D16" s="305" t="s">
        <v>322</v>
      </c>
      <c r="E16" s="342">
        <v>74</v>
      </c>
      <c r="F16" s="342">
        <v>74</v>
      </c>
      <c r="G16" s="100"/>
    </row>
    <row r="17" spans="2:7" ht="21" customHeight="1" thickBot="1" x14ac:dyDescent="0.25">
      <c r="B17" s="100"/>
      <c r="C17" s="340">
        <v>7</v>
      </c>
      <c r="D17" s="305" t="s">
        <v>323</v>
      </c>
      <c r="E17" s="342">
        <v>81</v>
      </c>
      <c r="F17" s="342">
        <v>81</v>
      </c>
      <c r="G17" s="100"/>
    </row>
    <row r="18" spans="2:7" ht="21" customHeight="1" thickBot="1" x14ac:dyDescent="0.25">
      <c r="B18" s="100"/>
      <c r="C18" s="340">
        <v>8</v>
      </c>
      <c r="D18" s="305" t="s">
        <v>324</v>
      </c>
      <c r="E18" s="342">
        <v>85</v>
      </c>
      <c r="F18" s="342">
        <v>85</v>
      </c>
      <c r="G18" s="100"/>
    </row>
    <row r="19" spans="2:7" ht="21" customHeight="1" thickBot="1" x14ac:dyDescent="0.25">
      <c r="B19" s="100"/>
      <c r="C19" s="340">
        <v>9</v>
      </c>
      <c r="D19" s="305" t="s">
        <v>325</v>
      </c>
      <c r="E19" s="342">
        <v>75</v>
      </c>
      <c r="F19" s="342">
        <v>75</v>
      </c>
      <c r="G19" s="100"/>
    </row>
    <row r="20" spans="2:7" ht="21" customHeight="1" thickBot="1" x14ac:dyDescent="0.25">
      <c r="B20" s="100"/>
      <c r="C20" s="340">
        <v>10</v>
      </c>
      <c r="D20" s="305" t="s">
        <v>326</v>
      </c>
      <c r="E20" s="342">
        <v>80</v>
      </c>
      <c r="F20" s="342">
        <v>80</v>
      </c>
      <c r="G20" s="100"/>
    </row>
    <row r="21" spans="2:7" ht="21" customHeight="1" thickBot="1" x14ac:dyDescent="0.25">
      <c r="B21" s="100"/>
      <c r="C21" s="340">
        <v>11</v>
      </c>
      <c r="D21" s="305" t="s">
        <v>327</v>
      </c>
      <c r="E21" s="342">
        <v>77</v>
      </c>
      <c r="F21" s="342">
        <v>77</v>
      </c>
      <c r="G21" s="100"/>
    </row>
    <row r="22" spans="2:7" ht="21" customHeight="1" thickBot="1" x14ac:dyDescent="0.25">
      <c r="B22" s="100"/>
      <c r="C22" s="340">
        <v>12</v>
      </c>
      <c r="D22" s="305" t="s">
        <v>328</v>
      </c>
      <c r="E22" s="342">
        <v>192</v>
      </c>
      <c r="F22" s="342">
        <v>192</v>
      </c>
      <c r="G22" s="100"/>
    </row>
    <row r="23" spans="2:7" ht="21" customHeight="1" thickBot="1" x14ac:dyDescent="0.25">
      <c r="B23" s="100"/>
      <c r="C23" s="340">
        <v>13</v>
      </c>
      <c r="D23" s="305" t="s">
        <v>329</v>
      </c>
      <c r="E23" s="342">
        <v>78</v>
      </c>
      <c r="F23" s="342">
        <v>78</v>
      </c>
      <c r="G23" s="100"/>
    </row>
    <row r="24" spans="2:7" ht="21" customHeight="1" thickBot="1" x14ac:dyDescent="0.25">
      <c r="B24" s="100"/>
      <c r="C24" s="340">
        <v>14</v>
      </c>
      <c r="D24" s="305" t="s">
        <v>330</v>
      </c>
      <c r="E24" s="342">
        <v>74</v>
      </c>
      <c r="F24" s="342">
        <v>74</v>
      </c>
      <c r="G24" s="100"/>
    </row>
    <row r="25" spans="2:7" ht="21" customHeight="1" thickBot="1" x14ac:dyDescent="0.25">
      <c r="B25" s="100"/>
      <c r="C25" s="340">
        <v>15</v>
      </c>
      <c r="D25" s="305" t="s">
        <v>331</v>
      </c>
      <c r="E25" s="342">
        <v>75</v>
      </c>
      <c r="F25" s="342">
        <v>75</v>
      </c>
      <c r="G25" s="100"/>
    </row>
    <row r="26" spans="2:7" ht="21" customHeight="1" thickBot="1" x14ac:dyDescent="0.25">
      <c r="B26" s="100"/>
      <c r="C26" s="340"/>
      <c r="D26" s="137" t="s">
        <v>332</v>
      </c>
      <c r="E26" s="137">
        <f>SUM(E12:E25)</f>
        <v>1321</v>
      </c>
      <c r="F26" s="137">
        <f>SUM(F12:F25)</f>
        <v>1321</v>
      </c>
      <c r="G26" s="100"/>
    </row>
    <row r="27" spans="2:7" ht="15.75" x14ac:dyDescent="0.2">
      <c r="B27" s="100"/>
      <c r="C27" s="100"/>
      <c r="D27" s="100"/>
      <c r="E27" s="100"/>
      <c r="F27" s="100"/>
      <c r="G27" s="100"/>
    </row>
    <row r="28" spans="2:7" ht="15.75" x14ac:dyDescent="0.2">
      <c r="B28" s="100"/>
      <c r="C28" s="100"/>
      <c r="D28" s="100"/>
      <c r="E28" s="100"/>
      <c r="F28" s="100"/>
      <c r="G28" s="100"/>
    </row>
  </sheetData>
  <mergeCells count="6">
    <mergeCell ref="B8:E8"/>
    <mergeCell ref="B7:F7"/>
    <mergeCell ref="B2:G2"/>
    <mergeCell ref="B3:G3"/>
    <mergeCell ref="B4:G4"/>
    <mergeCell ref="B5:G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15" sqref="C15"/>
    </sheetView>
  </sheetViews>
  <sheetFormatPr defaultRowHeight="12.75" x14ac:dyDescent="0.2"/>
  <cols>
    <col min="3" max="3" width="44.140625" customWidth="1"/>
    <col min="4" max="4" width="23.140625" customWidth="1"/>
  </cols>
  <sheetData>
    <row r="1" spans="1:5" ht="15.75" x14ac:dyDescent="0.2">
      <c r="A1" s="100"/>
      <c r="B1" s="129" t="s">
        <v>394</v>
      </c>
      <c r="C1" s="129"/>
      <c r="D1" s="129"/>
      <c r="E1" s="129"/>
    </row>
    <row r="2" spans="1:5" ht="15.75" x14ac:dyDescent="0.2">
      <c r="A2" s="100"/>
      <c r="B2" s="129" t="s">
        <v>314</v>
      </c>
      <c r="C2" s="129"/>
      <c r="D2" s="129"/>
      <c r="E2" s="129"/>
    </row>
    <row r="3" spans="1:5" ht="15.75" x14ac:dyDescent="0.2">
      <c r="A3" s="100"/>
      <c r="B3" s="129" t="s">
        <v>190</v>
      </c>
      <c r="C3" s="129"/>
      <c r="D3" s="129"/>
      <c r="E3" s="129"/>
    </row>
    <row r="4" spans="1:5" ht="15.75" x14ac:dyDescent="0.2">
      <c r="A4" s="100"/>
      <c r="B4" s="129" t="s">
        <v>635</v>
      </c>
      <c r="C4" s="129"/>
      <c r="D4" s="129"/>
      <c r="E4" s="129"/>
    </row>
    <row r="5" spans="1:5" ht="15.75" x14ac:dyDescent="0.2">
      <c r="A5" s="100"/>
      <c r="B5" s="130"/>
      <c r="C5" s="130"/>
      <c r="D5" s="130"/>
      <c r="E5" s="100"/>
    </row>
    <row r="6" spans="1:5" ht="54.75" customHeight="1" thickBot="1" x14ac:dyDescent="0.25">
      <c r="A6" s="100"/>
      <c r="B6" s="130" t="s">
        <v>613</v>
      </c>
      <c r="C6" s="130"/>
      <c r="D6" s="130"/>
      <c r="E6" s="130"/>
    </row>
    <row r="7" spans="1:5" ht="16.5" hidden="1" thickBot="1" x14ac:dyDescent="0.25">
      <c r="A7" s="100"/>
      <c r="B7" s="100"/>
      <c r="C7" s="100"/>
      <c r="D7" s="100"/>
      <c r="E7" s="100"/>
    </row>
    <row r="8" spans="1:5" ht="24.75" customHeight="1" thickBot="1" x14ac:dyDescent="0.25">
      <c r="A8" s="100"/>
      <c r="B8" s="303" t="s">
        <v>315</v>
      </c>
      <c r="C8" s="344" t="s">
        <v>316</v>
      </c>
      <c r="D8" s="344" t="s">
        <v>5</v>
      </c>
      <c r="E8" s="100"/>
    </row>
    <row r="9" spans="1:5" ht="24.95" customHeight="1" thickBot="1" x14ac:dyDescent="0.25">
      <c r="A9" s="100"/>
      <c r="B9" s="340">
        <v>1</v>
      </c>
      <c r="C9" s="305" t="s">
        <v>317</v>
      </c>
      <c r="D9" s="137">
        <v>7712</v>
      </c>
      <c r="E9" s="100"/>
    </row>
    <row r="10" spans="1:5" ht="24.95" customHeight="1" thickBot="1" x14ac:dyDescent="0.25">
      <c r="A10" s="100"/>
      <c r="B10" s="340">
        <v>2</v>
      </c>
      <c r="C10" s="305" t="s">
        <v>318</v>
      </c>
      <c r="D10" s="137">
        <v>4923</v>
      </c>
      <c r="E10" s="100"/>
    </row>
    <row r="11" spans="1:5" ht="24.95" customHeight="1" thickBot="1" x14ac:dyDescent="0.25">
      <c r="A11" s="100"/>
      <c r="B11" s="340">
        <v>3</v>
      </c>
      <c r="C11" s="305" t="s">
        <v>319</v>
      </c>
      <c r="D11" s="137">
        <v>1847</v>
      </c>
      <c r="E11" s="100"/>
    </row>
    <row r="12" spans="1:5" ht="24.95" customHeight="1" thickBot="1" x14ac:dyDescent="0.25">
      <c r="A12" s="100"/>
      <c r="B12" s="340">
        <v>4</v>
      </c>
      <c r="C12" s="305" t="s">
        <v>320</v>
      </c>
      <c r="D12" s="137">
        <v>2053</v>
      </c>
      <c r="E12" s="100"/>
    </row>
    <row r="13" spans="1:5" ht="24.95" customHeight="1" thickBot="1" x14ac:dyDescent="0.25">
      <c r="A13" s="100"/>
      <c r="B13" s="340">
        <v>5</v>
      </c>
      <c r="C13" s="305" t="s">
        <v>321</v>
      </c>
      <c r="D13" s="137">
        <v>2350</v>
      </c>
      <c r="E13" s="100"/>
    </row>
    <row r="14" spans="1:5" ht="24.95" customHeight="1" thickBot="1" x14ac:dyDescent="0.25">
      <c r="A14" s="100"/>
      <c r="B14" s="340">
        <v>6</v>
      </c>
      <c r="C14" s="305" t="s">
        <v>322</v>
      </c>
      <c r="D14" s="137">
        <v>1758</v>
      </c>
      <c r="E14" s="100"/>
    </row>
    <row r="15" spans="1:5" ht="24.95" customHeight="1" thickBot="1" x14ac:dyDescent="0.25">
      <c r="A15" s="100"/>
      <c r="B15" s="340">
        <v>7</v>
      </c>
      <c r="C15" s="305" t="s">
        <v>323</v>
      </c>
      <c r="D15" s="137">
        <v>3713</v>
      </c>
      <c r="E15" s="100"/>
    </row>
    <row r="16" spans="1:5" ht="24.95" customHeight="1" thickBot="1" x14ac:dyDescent="0.25">
      <c r="A16" s="100"/>
      <c r="B16" s="340">
        <v>8</v>
      </c>
      <c r="C16" s="305" t="s">
        <v>324</v>
      </c>
      <c r="D16" s="137">
        <v>2309</v>
      </c>
      <c r="E16" s="100"/>
    </row>
    <row r="17" spans="1:5" ht="24.95" customHeight="1" thickBot="1" x14ac:dyDescent="0.25">
      <c r="A17" s="100"/>
      <c r="B17" s="340">
        <v>9</v>
      </c>
      <c r="C17" s="305" t="s">
        <v>325</v>
      </c>
      <c r="D17" s="137">
        <v>1922</v>
      </c>
      <c r="E17" s="100"/>
    </row>
    <row r="18" spans="1:5" ht="24.95" customHeight="1" thickBot="1" x14ac:dyDescent="0.25">
      <c r="A18" s="100"/>
      <c r="B18" s="340">
        <v>10</v>
      </c>
      <c r="C18" s="305" t="s">
        <v>326</v>
      </c>
      <c r="D18" s="137">
        <v>2221</v>
      </c>
      <c r="E18" s="100"/>
    </row>
    <row r="19" spans="1:5" ht="24.95" customHeight="1" thickBot="1" x14ac:dyDescent="0.25">
      <c r="A19" s="100"/>
      <c r="B19" s="340">
        <v>11</v>
      </c>
      <c r="C19" s="305" t="s">
        <v>327</v>
      </c>
      <c r="D19" s="137">
        <v>2607</v>
      </c>
      <c r="E19" s="100"/>
    </row>
    <row r="20" spans="1:5" ht="24.95" customHeight="1" thickBot="1" x14ac:dyDescent="0.25">
      <c r="A20" s="100"/>
      <c r="B20" s="340">
        <v>12</v>
      </c>
      <c r="C20" s="305" t="s">
        <v>328</v>
      </c>
      <c r="D20" s="137">
        <v>2711</v>
      </c>
      <c r="E20" s="100"/>
    </row>
    <row r="21" spans="1:5" ht="24.95" customHeight="1" thickBot="1" x14ac:dyDescent="0.25">
      <c r="A21" s="100"/>
      <c r="B21" s="340">
        <v>13</v>
      </c>
      <c r="C21" s="305" t="s">
        <v>329</v>
      </c>
      <c r="D21" s="137">
        <v>2307</v>
      </c>
      <c r="E21" s="100"/>
    </row>
    <row r="22" spans="1:5" ht="24.95" customHeight="1" thickBot="1" x14ac:dyDescent="0.25">
      <c r="A22" s="100"/>
      <c r="B22" s="340">
        <v>14</v>
      </c>
      <c r="C22" s="305" t="s">
        <v>330</v>
      </c>
      <c r="D22" s="137">
        <v>1917</v>
      </c>
      <c r="E22" s="100"/>
    </row>
    <row r="23" spans="1:5" ht="24.95" customHeight="1" thickBot="1" x14ac:dyDescent="0.25">
      <c r="A23" s="100"/>
      <c r="B23" s="340">
        <v>15</v>
      </c>
      <c r="C23" s="305" t="s">
        <v>331</v>
      </c>
      <c r="D23" s="137">
        <v>1682</v>
      </c>
      <c r="E23" s="100"/>
    </row>
    <row r="24" spans="1:5" ht="24.95" customHeight="1" thickBot="1" x14ac:dyDescent="0.25">
      <c r="A24" s="100"/>
      <c r="B24" s="340"/>
      <c r="C24" s="137" t="s">
        <v>332</v>
      </c>
      <c r="D24" s="137">
        <f>SUM(D9:D23)</f>
        <v>42032</v>
      </c>
      <c r="E24" s="100"/>
    </row>
    <row r="25" spans="1:5" ht="15.75" x14ac:dyDescent="0.2">
      <c r="A25" s="100"/>
      <c r="B25" s="100"/>
      <c r="C25" s="100"/>
      <c r="D25" s="100"/>
      <c r="E25" s="100"/>
    </row>
    <row r="26" spans="1:5" ht="15.75" x14ac:dyDescent="0.2">
      <c r="A26" s="100"/>
      <c r="B26" s="100"/>
      <c r="C26" s="100"/>
      <c r="D26" s="100"/>
      <c r="E26" s="100"/>
    </row>
  </sheetData>
  <mergeCells count="6">
    <mergeCell ref="B6:E6"/>
    <mergeCell ref="B5:D5"/>
    <mergeCell ref="B1:E1"/>
    <mergeCell ref="B2:E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3" workbookViewId="0">
      <selection activeCell="C9" sqref="C9"/>
    </sheetView>
  </sheetViews>
  <sheetFormatPr defaultRowHeight="12.75" x14ac:dyDescent="0.2"/>
  <cols>
    <col min="3" max="3" width="29.5703125" customWidth="1"/>
    <col min="4" max="4" width="19" customWidth="1"/>
    <col min="5" max="5" width="16" customWidth="1"/>
  </cols>
  <sheetData>
    <row r="1" spans="1:5" ht="15.75" x14ac:dyDescent="0.2">
      <c r="A1" s="100"/>
      <c r="B1" s="129" t="s">
        <v>404</v>
      </c>
      <c r="C1" s="129"/>
      <c r="D1" s="129"/>
      <c r="E1" s="129"/>
    </row>
    <row r="2" spans="1:5" ht="15.75" x14ac:dyDescent="0.2">
      <c r="A2" s="100"/>
      <c r="B2" s="129" t="s">
        <v>314</v>
      </c>
      <c r="C2" s="129"/>
      <c r="D2" s="129"/>
      <c r="E2" s="129"/>
    </row>
    <row r="3" spans="1:5" ht="15.75" x14ac:dyDescent="0.2">
      <c r="A3" s="100"/>
      <c r="B3" s="129" t="s">
        <v>190</v>
      </c>
      <c r="C3" s="129"/>
      <c r="D3" s="129"/>
      <c r="E3" s="129"/>
    </row>
    <row r="4" spans="1:5" ht="15.75" x14ac:dyDescent="0.2">
      <c r="A4" s="100"/>
      <c r="B4" s="129" t="s">
        <v>635</v>
      </c>
      <c r="C4" s="129"/>
      <c r="D4" s="129"/>
      <c r="E4" s="129"/>
    </row>
    <row r="5" spans="1:5" ht="15.75" x14ac:dyDescent="0.2">
      <c r="A5" s="100"/>
      <c r="B5" s="130"/>
      <c r="C5" s="130"/>
      <c r="D5" s="130"/>
      <c r="E5" s="100"/>
    </row>
    <row r="6" spans="1:5" ht="33" customHeight="1" x14ac:dyDescent="0.2">
      <c r="A6" s="100"/>
      <c r="B6" s="130" t="s">
        <v>614</v>
      </c>
      <c r="C6" s="130"/>
      <c r="D6" s="130"/>
      <c r="E6" s="130"/>
    </row>
    <row r="7" spans="1:5" ht="16.5" thickBot="1" x14ac:dyDescent="0.25">
      <c r="A7" s="100"/>
      <c r="B7" s="100"/>
      <c r="C7" s="100"/>
      <c r="D7" s="100"/>
      <c r="E7" s="100"/>
    </row>
    <row r="8" spans="1:5" ht="35.25" customHeight="1" thickBot="1" x14ac:dyDescent="0.25">
      <c r="A8" s="100"/>
      <c r="B8" s="303" t="s">
        <v>315</v>
      </c>
      <c r="C8" s="344" t="s">
        <v>316</v>
      </c>
      <c r="D8" s="344" t="s">
        <v>423</v>
      </c>
      <c r="E8" s="344" t="s">
        <v>579</v>
      </c>
    </row>
    <row r="9" spans="1:5" ht="24.95" customHeight="1" thickBot="1" x14ac:dyDescent="0.25">
      <c r="A9" s="100"/>
      <c r="B9" s="162">
        <v>1</v>
      </c>
      <c r="C9" s="160" t="s">
        <v>317</v>
      </c>
      <c r="D9" s="156">
        <v>3920</v>
      </c>
      <c r="E9" s="156">
        <v>3920</v>
      </c>
    </row>
    <row r="10" spans="1:5" ht="24.95" customHeight="1" thickBot="1" x14ac:dyDescent="0.25">
      <c r="A10" s="100"/>
      <c r="B10" s="162">
        <v>2</v>
      </c>
      <c r="C10" s="160" t="s">
        <v>318</v>
      </c>
      <c r="D10" s="156">
        <v>2571</v>
      </c>
      <c r="E10" s="156">
        <v>2571</v>
      </c>
    </row>
    <row r="11" spans="1:5" ht="24.95" customHeight="1" thickBot="1" x14ac:dyDescent="0.25">
      <c r="A11" s="100"/>
      <c r="B11" s="162">
        <v>3</v>
      </c>
      <c r="C11" s="160" t="s">
        <v>319</v>
      </c>
      <c r="D11" s="156">
        <v>1050</v>
      </c>
      <c r="E11" s="156">
        <v>1050</v>
      </c>
    </row>
    <row r="12" spans="1:5" ht="24.95" customHeight="1" thickBot="1" x14ac:dyDescent="0.25">
      <c r="A12" s="100"/>
      <c r="B12" s="162">
        <v>4</v>
      </c>
      <c r="C12" s="160" t="s">
        <v>320</v>
      </c>
      <c r="D12" s="156">
        <v>925</v>
      </c>
      <c r="E12" s="156">
        <v>925</v>
      </c>
    </row>
    <row r="13" spans="1:5" ht="24.95" customHeight="1" thickBot="1" x14ac:dyDescent="0.25">
      <c r="A13" s="100"/>
      <c r="B13" s="162">
        <v>5</v>
      </c>
      <c r="C13" s="160" t="s">
        <v>321</v>
      </c>
      <c r="D13" s="156">
        <v>1248</v>
      </c>
      <c r="E13" s="156">
        <v>1248</v>
      </c>
    </row>
    <row r="14" spans="1:5" ht="24.95" customHeight="1" thickBot="1" x14ac:dyDescent="0.25">
      <c r="A14" s="100"/>
      <c r="B14" s="162">
        <v>6</v>
      </c>
      <c r="C14" s="160" t="s">
        <v>322</v>
      </c>
      <c r="D14" s="156">
        <v>840</v>
      </c>
      <c r="E14" s="156">
        <v>840</v>
      </c>
    </row>
    <row r="15" spans="1:5" ht="24.95" customHeight="1" thickBot="1" x14ac:dyDescent="0.25">
      <c r="A15" s="100"/>
      <c r="B15" s="162">
        <v>7</v>
      </c>
      <c r="C15" s="160" t="s">
        <v>323</v>
      </c>
      <c r="D15" s="156">
        <v>1900</v>
      </c>
      <c r="E15" s="156">
        <v>1900</v>
      </c>
    </row>
    <row r="16" spans="1:5" ht="24.95" customHeight="1" thickBot="1" x14ac:dyDescent="0.25">
      <c r="A16" s="100"/>
      <c r="B16" s="162">
        <v>8</v>
      </c>
      <c r="C16" s="160" t="s">
        <v>324</v>
      </c>
      <c r="D16" s="156">
        <v>1190</v>
      </c>
      <c r="E16" s="156">
        <v>1190</v>
      </c>
    </row>
    <row r="17" spans="1:5" ht="24.95" customHeight="1" thickBot="1" x14ac:dyDescent="0.25">
      <c r="A17" s="100"/>
      <c r="B17" s="162">
        <v>9</v>
      </c>
      <c r="C17" s="160" t="s">
        <v>325</v>
      </c>
      <c r="D17" s="156">
        <v>970</v>
      </c>
      <c r="E17" s="156">
        <v>970</v>
      </c>
    </row>
    <row r="18" spans="1:5" ht="24.95" customHeight="1" thickBot="1" x14ac:dyDescent="0.25">
      <c r="A18" s="100"/>
      <c r="B18" s="162">
        <v>10</v>
      </c>
      <c r="C18" s="160" t="s">
        <v>326</v>
      </c>
      <c r="D18" s="156">
        <v>1133</v>
      </c>
      <c r="E18" s="156">
        <v>1133</v>
      </c>
    </row>
    <row r="19" spans="1:5" ht="24.95" customHeight="1" thickBot="1" x14ac:dyDescent="0.25">
      <c r="A19" s="100"/>
      <c r="B19" s="162">
        <v>11</v>
      </c>
      <c r="C19" s="160" t="s">
        <v>327</v>
      </c>
      <c r="D19" s="156">
        <v>1331</v>
      </c>
      <c r="E19" s="156">
        <v>1331</v>
      </c>
    </row>
    <row r="20" spans="1:5" ht="24.95" customHeight="1" thickBot="1" x14ac:dyDescent="0.25">
      <c r="A20" s="100"/>
      <c r="B20" s="162">
        <v>12</v>
      </c>
      <c r="C20" s="160" t="s">
        <v>328</v>
      </c>
      <c r="D20" s="156">
        <v>1402</v>
      </c>
      <c r="E20" s="156">
        <v>1402</v>
      </c>
    </row>
    <row r="21" spans="1:5" ht="24.95" customHeight="1" thickBot="1" x14ac:dyDescent="0.25">
      <c r="A21" s="100"/>
      <c r="B21" s="162">
        <v>13</v>
      </c>
      <c r="C21" s="160" t="s">
        <v>329</v>
      </c>
      <c r="D21" s="156">
        <v>1216</v>
      </c>
      <c r="E21" s="156">
        <v>1216</v>
      </c>
    </row>
    <row r="22" spans="1:5" ht="24.95" customHeight="1" thickBot="1" x14ac:dyDescent="0.25">
      <c r="A22" s="100"/>
      <c r="B22" s="162">
        <v>14</v>
      </c>
      <c r="C22" s="160" t="s">
        <v>330</v>
      </c>
      <c r="D22" s="156">
        <v>980</v>
      </c>
      <c r="E22" s="156">
        <v>980</v>
      </c>
    </row>
    <row r="23" spans="1:5" ht="24.95" customHeight="1" thickBot="1" x14ac:dyDescent="0.25">
      <c r="A23" s="100"/>
      <c r="B23" s="162">
        <v>15</v>
      </c>
      <c r="C23" s="160" t="s">
        <v>331</v>
      </c>
      <c r="D23" s="156">
        <v>848</v>
      </c>
      <c r="E23" s="156">
        <v>848</v>
      </c>
    </row>
    <row r="24" spans="1:5" ht="24.95" customHeight="1" thickBot="1" x14ac:dyDescent="0.25">
      <c r="A24" s="100"/>
      <c r="B24" s="162"/>
      <c r="C24" s="137" t="s">
        <v>332</v>
      </c>
      <c r="D24" s="137">
        <f>SUM(D9:D23)</f>
        <v>21524</v>
      </c>
      <c r="E24" s="137">
        <f>SUM(E9:E23)</f>
        <v>21524</v>
      </c>
    </row>
    <row r="25" spans="1:5" ht="15.75" x14ac:dyDescent="0.2">
      <c r="A25" s="100"/>
      <c r="B25" s="100"/>
      <c r="C25" s="100"/>
      <c r="D25" s="100"/>
      <c r="E25" s="100"/>
    </row>
    <row r="26" spans="1:5" ht="15.75" x14ac:dyDescent="0.2">
      <c r="A26" s="100"/>
      <c r="B26" s="100"/>
      <c r="C26" s="100"/>
      <c r="D26" s="100"/>
      <c r="E26" s="100"/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B4" sqref="B4:E4"/>
    </sheetView>
  </sheetViews>
  <sheetFormatPr defaultRowHeight="12.75" x14ac:dyDescent="0.2"/>
  <cols>
    <col min="1" max="1" width="9.140625" customWidth="1"/>
    <col min="3" max="3" width="28.7109375" customWidth="1"/>
    <col min="4" max="4" width="27.5703125" customWidth="1"/>
  </cols>
  <sheetData>
    <row r="1" spans="2:5" ht="15.75" x14ac:dyDescent="0.2">
      <c r="B1" s="129" t="s">
        <v>400</v>
      </c>
      <c r="C1" s="129"/>
      <c r="D1" s="129"/>
      <c r="E1" s="129"/>
    </row>
    <row r="2" spans="2:5" ht="15.75" x14ac:dyDescent="0.2">
      <c r="B2" s="129" t="s">
        <v>314</v>
      </c>
      <c r="C2" s="129"/>
      <c r="D2" s="129"/>
      <c r="E2" s="129"/>
    </row>
    <row r="3" spans="2:5" ht="15.75" x14ac:dyDescent="0.2">
      <c r="B3" s="129" t="s">
        <v>190</v>
      </c>
      <c r="C3" s="129"/>
      <c r="D3" s="129"/>
      <c r="E3" s="129"/>
    </row>
    <row r="4" spans="2:5" ht="17.25" customHeight="1" x14ac:dyDescent="0.2">
      <c r="B4" s="129" t="s">
        <v>635</v>
      </c>
      <c r="C4" s="129"/>
      <c r="D4" s="129"/>
      <c r="E4" s="129"/>
    </row>
    <row r="5" spans="2:5" ht="36" customHeight="1" x14ac:dyDescent="0.2">
      <c r="B5" s="337"/>
      <c r="C5" s="337"/>
      <c r="D5" s="337"/>
      <c r="E5" s="343"/>
    </row>
    <row r="6" spans="2:5" ht="93" customHeight="1" x14ac:dyDescent="0.2">
      <c r="B6" s="337" t="s">
        <v>616</v>
      </c>
      <c r="C6" s="337"/>
      <c r="D6" s="337"/>
      <c r="E6" s="337"/>
    </row>
    <row r="7" spans="2:5" ht="13.5" thickBot="1" x14ac:dyDescent="0.25">
      <c r="B7" s="336"/>
      <c r="C7" s="336"/>
      <c r="D7" s="336"/>
      <c r="E7" s="336"/>
    </row>
    <row r="8" spans="2:5" ht="45" customHeight="1" thickBot="1" x14ac:dyDescent="0.25">
      <c r="B8" s="338" t="s">
        <v>315</v>
      </c>
      <c r="C8" s="339" t="s">
        <v>316</v>
      </c>
      <c r="D8" s="339" t="s">
        <v>334</v>
      </c>
      <c r="E8" s="336"/>
    </row>
    <row r="9" spans="2:5" ht="21" customHeight="1" thickBot="1" x14ac:dyDescent="0.25">
      <c r="B9" s="340">
        <v>1</v>
      </c>
      <c r="C9" s="305" t="s">
        <v>317</v>
      </c>
      <c r="D9" s="346">
        <v>2505</v>
      </c>
      <c r="E9" s="336"/>
    </row>
    <row r="10" spans="2:5" ht="21" customHeight="1" thickBot="1" x14ac:dyDescent="0.25">
      <c r="B10" s="340">
        <v>2</v>
      </c>
      <c r="C10" s="305" t="s">
        <v>318</v>
      </c>
      <c r="D10" s="346">
        <v>700</v>
      </c>
      <c r="E10" s="336"/>
    </row>
    <row r="11" spans="2:5" ht="21" customHeight="1" thickBot="1" x14ac:dyDescent="0.25">
      <c r="B11" s="340">
        <v>3</v>
      </c>
      <c r="C11" s="305" t="s">
        <v>319</v>
      </c>
      <c r="D11" s="346">
        <v>90</v>
      </c>
      <c r="E11" s="336"/>
    </row>
    <row r="12" spans="2:5" ht="21" customHeight="1" thickBot="1" x14ac:dyDescent="0.25">
      <c r="B12" s="340">
        <v>4</v>
      </c>
      <c r="C12" s="305" t="s">
        <v>320</v>
      </c>
      <c r="D12" s="346">
        <v>90</v>
      </c>
      <c r="E12" s="336"/>
    </row>
    <row r="13" spans="2:5" ht="21" customHeight="1" thickBot="1" x14ac:dyDescent="0.25">
      <c r="B13" s="340">
        <v>5</v>
      </c>
      <c r="C13" s="305" t="s">
        <v>321</v>
      </c>
      <c r="D13" s="346">
        <v>123</v>
      </c>
      <c r="E13" s="336"/>
    </row>
    <row r="14" spans="2:5" ht="21" customHeight="1" thickBot="1" x14ac:dyDescent="0.25">
      <c r="B14" s="340">
        <v>6</v>
      </c>
      <c r="C14" s="305" t="s">
        <v>322</v>
      </c>
      <c r="D14" s="346">
        <v>73</v>
      </c>
      <c r="E14" s="336"/>
    </row>
    <row r="15" spans="2:5" ht="21" customHeight="1" thickBot="1" x14ac:dyDescent="0.25">
      <c r="B15" s="340">
        <v>7</v>
      </c>
      <c r="C15" s="305" t="s">
        <v>323</v>
      </c>
      <c r="D15" s="346">
        <v>186</v>
      </c>
      <c r="E15" s="336"/>
    </row>
    <row r="16" spans="2:5" ht="21" customHeight="1" thickBot="1" x14ac:dyDescent="0.25">
      <c r="B16" s="340">
        <v>8</v>
      </c>
      <c r="C16" s="305" t="s">
        <v>324</v>
      </c>
      <c r="D16" s="346">
        <v>242</v>
      </c>
      <c r="E16" s="336"/>
    </row>
    <row r="17" spans="2:5" ht="21" customHeight="1" thickBot="1" x14ac:dyDescent="0.25">
      <c r="B17" s="340">
        <v>9</v>
      </c>
      <c r="C17" s="305" t="s">
        <v>325</v>
      </c>
      <c r="D17" s="346">
        <v>90</v>
      </c>
      <c r="E17" s="336"/>
    </row>
    <row r="18" spans="2:5" ht="21" customHeight="1" thickBot="1" x14ac:dyDescent="0.25">
      <c r="B18" s="340">
        <v>10</v>
      </c>
      <c r="C18" s="305" t="s">
        <v>326</v>
      </c>
      <c r="D18" s="346">
        <v>219</v>
      </c>
      <c r="E18" s="336"/>
    </row>
    <row r="19" spans="2:5" ht="21" customHeight="1" thickBot="1" x14ac:dyDescent="0.25">
      <c r="B19" s="340">
        <v>11</v>
      </c>
      <c r="C19" s="305" t="s">
        <v>327</v>
      </c>
      <c r="D19" s="346">
        <v>141</v>
      </c>
      <c r="E19" s="336"/>
    </row>
    <row r="20" spans="2:5" ht="21" customHeight="1" thickBot="1" x14ac:dyDescent="0.25">
      <c r="B20" s="340">
        <v>12</v>
      </c>
      <c r="C20" s="305" t="s">
        <v>328</v>
      </c>
      <c r="D20" s="346">
        <v>253</v>
      </c>
      <c r="E20" s="336"/>
    </row>
    <row r="21" spans="2:5" ht="21" customHeight="1" thickBot="1" x14ac:dyDescent="0.25">
      <c r="B21" s="340">
        <v>13</v>
      </c>
      <c r="C21" s="305" t="s">
        <v>329</v>
      </c>
      <c r="D21" s="346">
        <v>141</v>
      </c>
      <c r="E21" s="336"/>
    </row>
    <row r="22" spans="2:5" ht="21" customHeight="1" thickBot="1" x14ac:dyDescent="0.25">
      <c r="B22" s="340">
        <v>14</v>
      </c>
      <c r="C22" s="305" t="s">
        <v>330</v>
      </c>
      <c r="D22" s="346">
        <v>73</v>
      </c>
      <c r="E22" s="336"/>
    </row>
    <row r="23" spans="2:5" ht="21" customHeight="1" thickBot="1" x14ac:dyDescent="0.25">
      <c r="B23" s="340">
        <v>15</v>
      </c>
      <c r="C23" s="305" t="s">
        <v>331</v>
      </c>
      <c r="D23" s="346">
        <v>84</v>
      </c>
      <c r="E23" s="336"/>
    </row>
    <row r="24" spans="2:5" ht="21" customHeight="1" thickBot="1" x14ac:dyDescent="0.25">
      <c r="B24" s="340"/>
      <c r="C24" s="341" t="s">
        <v>332</v>
      </c>
      <c r="D24" s="345">
        <f>SUM(D9:D23)</f>
        <v>5010</v>
      </c>
      <c r="E24" s="336"/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A6" sqref="A6:XFD6"/>
    </sheetView>
  </sheetViews>
  <sheetFormatPr defaultRowHeight="12.75" x14ac:dyDescent="0.2"/>
  <cols>
    <col min="2" max="2" width="8.42578125" customWidth="1"/>
    <col min="3" max="3" width="28.5703125" customWidth="1"/>
    <col min="4" max="4" width="15.85546875" customWidth="1"/>
    <col min="5" max="5" width="15.42578125" customWidth="1"/>
  </cols>
  <sheetData>
    <row r="1" spans="1:6" ht="15.75" x14ac:dyDescent="0.2">
      <c r="A1" s="100"/>
      <c r="B1" s="129" t="s">
        <v>401</v>
      </c>
      <c r="C1" s="129"/>
      <c r="D1" s="129"/>
      <c r="E1" s="129"/>
      <c r="F1" s="100"/>
    </row>
    <row r="2" spans="1:6" ht="15.75" x14ac:dyDescent="0.2">
      <c r="A2" s="100"/>
      <c r="B2" s="129" t="s">
        <v>314</v>
      </c>
      <c r="C2" s="129"/>
      <c r="D2" s="129"/>
      <c r="E2" s="129"/>
      <c r="F2" s="100"/>
    </row>
    <row r="3" spans="1:6" ht="15.75" x14ac:dyDescent="0.2">
      <c r="A3" s="100"/>
      <c r="B3" s="129" t="s">
        <v>190</v>
      </c>
      <c r="C3" s="129"/>
      <c r="D3" s="129"/>
      <c r="E3" s="129"/>
      <c r="F3" s="100"/>
    </row>
    <row r="4" spans="1:6" ht="15.75" x14ac:dyDescent="0.2">
      <c r="A4" s="100"/>
      <c r="B4" s="129" t="s">
        <v>635</v>
      </c>
      <c r="C4" s="129"/>
      <c r="D4" s="129"/>
      <c r="E4" s="129"/>
      <c r="F4" s="100"/>
    </row>
    <row r="5" spans="1:6" ht="18" customHeight="1" x14ac:dyDescent="0.2">
      <c r="A5" s="100"/>
      <c r="B5" s="130"/>
      <c r="C5" s="130"/>
      <c r="D5" s="130"/>
      <c r="E5" s="100"/>
      <c r="F5" s="100"/>
    </row>
    <row r="6" spans="1:6" ht="67.5" customHeight="1" x14ac:dyDescent="0.2">
      <c r="A6" s="100"/>
      <c r="B6" s="130" t="s">
        <v>615</v>
      </c>
      <c r="C6" s="130"/>
      <c r="D6" s="130"/>
      <c r="E6" s="130"/>
      <c r="F6" s="100"/>
    </row>
    <row r="7" spans="1:6" ht="16.5" thickBot="1" x14ac:dyDescent="0.25">
      <c r="A7" s="100"/>
      <c r="B7" s="100"/>
      <c r="C7" s="100"/>
      <c r="D7" s="100"/>
      <c r="E7" s="100"/>
      <c r="F7" s="100"/>
    </row>
    <row r="8" spans="1:6" ht="52.5" customHeight="1" thickBot="1" x14ac:dyDescent="0.25">
      <c r="A8" s="100"/>
      <c r="B8" s="303" t="s">
        <v>315</v>
      </c>
      <c r="C8" s="344" t="s">
        <v>316</v>
      </c>
      <c r="D8" s="344" t="s">
        <v>423</v>
      </c>
      <c r="E8" s="344" t="s">
        <v>579</v>
      </c>
      <c r="F8" s="100"/>
    </row>
    <row r="9" spans="1:6" ht="21" customHeight="1" thickBot="1" x14ac:dyDescent="0.25">
      <c r="A9" s="100"/>
      <c r="B9" s="180">
        <v>1</v>
      </c>
      <c r="C9" s="160" t="s">
        <v>317</v>
      </c>
      <c r="D9" s="137">
        <v>665</v>
      </c>
      <c r="E9" s="137">
        <v>360</v>
      </c>
      <c r="F9" s="100"/>
    </row>
    <row r="10" spans="1:6" ht="21" customHeight="1" thickBot="1" x14ac:dyDescent="0.25">
      <c r="A10" s="100"/>
      <c r="B10" s="180">
        <v>2</v>
      </c>
      <c r="C10" s="160" t="s">
        <v>318</v>
      </c>
      <c r="D10" s="137">
        <v>230</v>
      </c>
      <c r="E10" s="137">
        <v>130</v>
      </c>
      <c r="F10" s="100"/>
    </row>
    <row r="11" spans="1:6" ht="21" customHeight="1" thickBot="1" x14ac:dyDescent="0.25">
      <c r="A11" s="100"/>
      <c r="B11" s="180">
        <v>3</v>
      </c>
      <c r="C11" s="160" t="s">
        <v>319</v>
      </c>
      <c r="D11" s="137">
        <v>40</v>
      </c>
      <c r="E11" s="137">
        <v>16</v>
      </c>
      <c r="F11" s="100"/>
    </row>
    <row r="12" spans="1:6" ht="21" customHeight="1" thickBot="1" x14ac:dyDescent="0.25">
      <c r="A12" s="100"/>
      <c r="B12" s="180">
        <v>4</v>
      </c>
      <c r="C12" s="160" t="s">
        <v>320</v>
      </c>
      <c r="D12" s="137">
        <v>40</v>
      </c>
      <c r="E12" s="137">
        <v>16</v>
      </c>
      <c r="F12" s="100"/>
    </row>
    <row r="13" spans="1:6" ht="21" customHeight="1" thickBot="1" x14ac:dyDescent="0.25">
      <c r="A13" s="100"/>
      <c r="B13" s="180">
        <v>5</v>
      </c>
      <c r="C13" s="160" t="s">
        <v>321</v>
      </c>
      <c r="D13" s="137">
        <v>40</v>
      </c>
      <c r="E13" s="137">
        <v>21</v>
      </c>
      <c r="F13" s="100"/>
    </row>
    <row r="14" spans="1:6" ht="21" customHeight="1" thickBot="1" x14ac:dyDescent="0.25">
      <c r="A14" s="100"/>
      <c r="B14" s="180">
        <v>6</v>
      </c>
      <c r="C14" s="160" t="s">
        <v>322</v>
      </c>
      <c r="D14" s="137">
        <v>45</v>
      </c>
      <c r="E14" s="137">
        <v>13</v>
      </c>
      <c r="F14" s="100"/>
    </row>
    <row r="15" spans="1:6" ht="21" customHeight="1" thickBot="1" x14ac:dyDescent="0.25">
      <c r="A15" s="100"/>
      <c r="B15" s="180">
        <v>7</v>
      </c>
      <c r="C15" s="160" t="s">
        <v>323</v>
      </c>
      <c r="D15" s="137">
        <v>70</v>
      </c>
      <c r="E15" s="137">
        <v>33</v>
      </c>
      <c r="F15" s="100"/>
    </row>
    <row r="16" spans="1:6" ht="21" customHeight="1" thickBot="1" x14ac:dyDescent="0.25">
      <c r="A16" s="100"/>
      <c r="B16" s="180">
        <v>8</v>
      </c>
      <c r="C16" s="160" t="s">
        <v>324</v>
      </c>
      <c r="D16" s="137">
        <v>80</v>
      </c>
      <c r="E16" s="137">
        <v>41</v>
      </c>
      <c r="F16" s="100"/>
    </row>
    <row r="17" spans="1:6" ht="21" customHeight="1" thickBot="1" x14ac:dyDescent="0.25">
      <c r="A17" s="100"/>
      <c r="B17" s="180">
        <v>9</v>
      </c>
      <c r="C17" s="160" t="s">
        <v>325</v>
      </c>
      <c r="D17" s="137">
        <v>30</v>
      </c>
      <c r="E17" s="137">
        <v>16</v>
      </c>
      <c r="F17" s="100"/>
    </row>
    <row r="18" spans="1:6" ht="21" customHeight="1" thickBot="1" x14ac:dyDescent="0.25">
      <c r="A18" s="100"/>
      <c r="B18" s="180">
        <v>10</v>
      </c>
      <c r="C18" s="160" t="s">
        <v>326</v>
      </c>
      <c r="D18" s="137">
        <v>70</v>
      </c>
      <c r="E18" s="137">
        <v>36</v>
      </c>
      <c r="F18" s="100"/>
    </row>
    <row r="19" spans="1:6" ht="21" customHeight="1" thickBot="1" x14ac:dyDescent="0.25">
      <c r="A19" s="100"/>
      <c r="B19" s="180">
        <v>11</v>
      </c>
      <c r="C19" s="160" t="s">
        <v>327</v>
      </c>
      <c r="D19" s="137">
        <v>46</v>
      </c>
      <c r="E19" s="137">
        <v>24</v>
      </c>
      <c r="F19" s="100"/>
    </row>
    <row r="20" spans="1:6" ht="21" customHeight="1" thickBot="1" x14ac:dyDescent="0.25">
      <c r="A20" s="100"/>
      <c r="B20" s="180">
        <v>12</v>
      </c>
      <c r="C20" s="160" t="s">
        <v>328</v>
      </c>
      <c r="D20" s="137">
        <v>14</v>
      </c>
      <c r="E20" s="137">
        <v>41</v>
      </c>
      <c r="F20" s="100"/>
    </row>
    <row r="21" spans="1:6" ht="21" customHeight="1" thickBot="1" x14ac:dyDescent="0.25">
      <c r="A21" s="100"/>
      <c r="B21" s="180">
        <v>13</v>
      </c>
      <c r="C21" s="160" t="s">
        <v>329</v>
      </c>
      <c r="D21" s="137">
        <v>76</v>
      </c>
      <c r="E21" s="137">
        <v>26</v>
      </c>
      <c r="F21" s="100"/>
    </row>
    <row r="22" spans="1:6" ht="21" customHeight="1" thickBot="1" x14ac:dyDescent="0.25">
      <c r="A22" s="100"/>
      <c r="B22" s="180">
        <v>14</v>
      </c>
      <c r="C22" s="160" t="s">
        <v>330</v>
      </c>
      <c r="D22" s="137">
        <v>24</v>
      </c>
      <c r="E22" s="137">
        <v>13</v>
      </c>
      <c r="F22" s="100"/>
    </row>
    <row r="23" spans="1:6" ht="21" customHeight="1" thickBot="1" x14ac:dyDescent="0.25">
      <c r="A23" s="100"/>
      <c r="B23" s="180">
        <v>15</v>
      </c>
      <c r="C23" s="160" t="s">
        <v>331</v>
      </c>
      <c r="D23" s="137">
        <v>30</v>
      </c>
      <c r="E23" s="137">
        <v>14</v>
      </c>
      <c r="F23" s="100"/>
    </row>
    <row r="24" spans="1:6" ht="21" customHeight="1" thickBot="1" x14ac:dyDescent="0.25">
      <c r="A24" s="100"/>
      <c r="B24" s="162"/>
      <c r="C24" s="137" t="s">
        <v>332</v>
      </c>
      <c r="D24" s="137">
        <f>SUM(D9:D23)</f>
        <v>1500</v>
      </c>
      <c r="E24" s="137">
        <f>SUM(E9:E23)</f>
        <v>800</v>
      </c>
      <c r="F24" s="100"/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6" sqref="B6:E6"/>
    </sheetView>
  </sheetViews>
  <sheetFormatPr defaultRowHeight="12.75" x14ac:dyDescent="0.2"/>
  <cols>
    <col min="3" max="3" width="30.42578125" customWidth="1"/>
    <col min="4" max="4" width="26" customWidth="1"/>
  </cols>
  <sheetData>
    <row r="1" spans="1:5" ht="15.75" x14ac:dyDescent="0.2">
      <c r="A1" s="336"/>
      <c r="B1" s="129" t="s">
        <v>525</v>
      </c>
      <c r="C1" s="129"/>
      <c r="D1" s="129"/>
      <c r="E1" s="129"/>
    </row>
    <row r="2" spans="1:5" ht="15.75" x14ac:dyDescent="0.2">
      <c r="A2" s="336"/>
      <c r="B2" s="129" t="s">
        <v>314</v>
      </c>
      <c r="C2" s="129"/>
      <c r="D2" s="129"/>
      <c r="E2" s="129"/>
    </row>
    <row r="3" spans="1:5" ht="15.75" x14ac:dyDescent="0.2">
      <c r="A3" s="336"/>
      <c r="B3" s="129" t="s">
        <v>190</v>
      </c>
      <c r="C3" s="129"/>
      <c r="D3" s="129"/>
      <c r="E3" s="129"/>
    </row>
    <row r="4" spans="1:5" ht="15.75" x14ac:dyDescent="0.2">
      <c r="A4" s="336"/>
      <c r="B4" s="129" t="s">
        <v>639</v>
      </c>
      <c r="C4" s="129"/>
      <c r="D4" s="129"/>
      <c r="E4" s="129"/>
    </row>
    <row r="5" spans="1:5" ht="18.75" x14ac:dyDescent="0.2">
      <c r="A5" s="336"/>
      <c r="B5" s="337"/>
      <c r="C5" s="337"/>
      <c r="D5" s="337"/>
      <c r="E5" s="343"/>
    </row>
    <row r="6" spans="1:5" ht="94.5" customHeight="1" x14ac:dyDescent="0.2">
      <c r="A6" s="336"/>
      <c r="B6" s="337" t="s">
        <v>612</v>
      </c>
      <c r="C6" s="337"/>
      <c r="D6" s="337"/>
      <c r="E6" s="337"/>
    </row>
    <row r="7" spans="1:5" ht="18" customHeight="1" thickBot="1" x14ac:dyDescent="0.25">
      <c r="A7" s="336"/>
      <c r="B7" s="336"/>
      <c r="C7" s="336"/>
      <c r="D7" s="336"/>
      <c r="E7" s="336"/>
    </row>
    <row r="8" spans="1:5" ht="35.25" customHeight="1" thickBot="1" x14ac:dyDescent="0.25">
      <c r="A8" s="336"/>
      <c r="B8" s="338" t="s">
        <v>315</v>
      </c>
      <c r="C8" s="339" t="s">
        <v>316</v>
      </c>
      <c r="D8" s="339" t="s">
        <v>334</v>
      </c>
      <c r="E8" s="336"/>
    </row>
    <row r="9" spans="1:5" ht="31.5" customHeight="1" thickBot="1" x14ac:dyDescent="0.25">
      <c r="A9" s="336"/>
      <c r="B9" s="340">
        <v>1</v>
      </c>
      <c r="C9" s="305" t="s">
        <v>317</v>
      </c>
      <c r="D9" s="345">
        <v>12456.3</v>
      </c>
      <c r="E9" s="336"/>
    </row>
    <row r="10" spans="1:5" ht="21" customHeight="1" thickBot="1" x14ac:dyDescent="0.25">
      <c r="A10" s="336"/>
      <c r="B10" s="340"/>
      <c r="C10" s="341" t="s">
        <v>332</v>
      </c>
      <c r="D10" s="345">
        <f>SUM(D9:D9)</f>
        <v>12456.3</v>
      </c>
      <c r="E10" s="336"/>
    </row>
    <row r="11" spans="1:5" x14ac:dyDescent="0.2">
      <c r="A11" s="336"/>
      <c r="B11" s="336"/>
      <c r="C11" s="336"/>
      <c r="D11" s="336"/>
      <c r="E11" s="336"/>
    </row>
    <row r="12" spans="1:5" x14ac:dyDescent="0.2">
      <c r="A12" s="336"/>
      <c r="B12" s="336"/>
      <c r="C12" s="336"/>
      <c r="D12" s="336"/>
      <c r="E12" s="336"/>
    </row>
  </sheetData>
  <mergeCells count="6">
    <mergeCell ref="B6:E6"/>
    <mergeCell ref="B1:E1"/>
    <mergeCell ref="B2:E2"/>
    <mergeCell ref="B3:E3"/>
    <mergeCell ref="B4:E4"/>
    <mergeCell ref="B5:D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A9" sqref="A9:XFD9"/>
    </sheetView>
  </sheetViews>
  <sheetFormatPr defaultRowHeight="12.75" x14ac:dyDescent="0.2"/>
  <cols>
    <col min="3" max="3" width="28.7109375" customWidth="1"/>
    <col min="4" max="4" width="16" customWidth="1"/>
    <col min="5" max="5" width="16.140625" customWidth="1"/>
  </cols>
  <sheetData>
    <row r="2" spans="1:6" ht="15.75" x14ac:dyDescent="0.2">
      <c r="A2" s="100"/>
      <c r="B2" s="100"/>
      <c r="C2" s="100"/>
      <c r="D2" s="100"/>
      <c r="E2" s="100"/>
      <c r="F2" s="100"/>
    </row>
    <row r="3" spans="1:6" ht="15.75" x14ac:dyDescent="0.2">
      <c r="A3" s="100"/>
      <c r="B3" s="100"/>
      <c r="C3" s="100"/>
      <c r="D3" s="100"/>
      <c r="E3" s="100"/>
      <c r="F3" s="100"/>
    </row>
    <row r="4" spans="1:6" ht="15.75" x14ac:dyDescent="0.2">
      <c r="A4" s="100"/>
      <c r="B4" s="129" t="s">
        <v>545</v>
      </c>
      <c r="C4" s="129"/>
      <c r="D4" s="129"/>
      <c r="E4" s="129"/>
      <c r="F4" s="100"/>
    </row>
    <row r="5" spans="1:6" ht="15.75" x14ac:dyDescent="0.2">
      <c r="A5" s="100"/>
      <c r="B5" s="129" t="s">
        <v>314</v>
      </c>
      <c r="C5" s="129"/>
      <c r="D5" s="129"/>
      <c r="E5" s="129"/>
      <c r="F5" s="100"/>
    </row>
    <row r="6" spans="1:6" ht="15.75" x14ac:dyDescent="0.2">
      <c r="A6" s="100"/>
      <c r="B6" s="129" t="s">
        <v>190</v>
      </c>
      <c r="C6" s="129"/>
      <c r="D6" s="129"/>
      <c r="E6" s="129"/>
      <c r="F6" s="100"/>
    </row>
    <row r="7" spans="1:6" ht="15.75" x14ac:dyDescent="0.2">
      <c r="A7" s="100"/>
      <c r="B7" s="129" t="s">
        <v>640</v>
      </c>
      <c r="C7" s="129"/>
      <c r="D7" s="129"/>
      <c r="E7" s="129"/>
      <c r="F7" s="100"/>
    </row>
    <row r="8" spans="1:6" ht="15.75" x14ac:dyDescent="0.2">
      <c r="A8" s="100"/>
      <c r="B8" s="130"/>
      <c r="C8" s="130"/>
      <c r="D8" s="130"/>
      <c r="E8" s="100"/>
      <c r="F8" s="100"/>
    </row>
    <row r="9" spans="1:6" ht="83.25" customHeight="1" x14ac:dyDescent="0.2">
      <c r="A9" s="100"/>
      <c r="B9" s="130" t="s">
        <v>617</v>
      </c>
      <c r="C9" s="130"/>
      <c r="D9" s="130"/>
      <c r="E9" s="130"/>
      <c r="F9" s="100"/>
    </row>
    <row r="10" spans="1:6" ht="16.5" thickBot="1" x14ac:dyDescent="0.25">
      <c r="A10" s="100"/>
      <c r="B10" s="100"/>
      <c r="C10" s="100"/>
      <c r="D10" s="100"/>
      <c r="E10" s="100"/>
      <c r="F10" s="100"/>
    </row>
    <row r="11" spans="1:6" ht="45" customHeight="1" thickBot="1" x14ac:dyDescent="0.25">
      <c r="A11" s="100"/>
      <c r="B11" s="303" t="s">
        <v>315</v>
      </c>
      <c r="C11" s="344" t="s">
        <v>316</v>
      </c>
      <c r="D11" s="344" t="s">
        <v>423</v>
      </c>
      <c r="E11" s="344" t="s">
        <v>579</v>
      </c>
      <c r="F11" s="100"/>
    </row>
    <row r="12" spans="1:6" ht="32.25" customHeight="1" thickBot="1" x14ac:dyDescent="0.25">
      <c r="A12" s="100"/>
      <c r="B12" s="162">
        <v>1</v>
      </c>
      <c r="C12" s="160" t="s">
        <v>318</v>
      </c>
      <c r="D12" s="137">
        <v>13550</v>
      </c>
      <c r="E12" s="243">
        <v>0</v>
      </c>
      <c r="F12" s="100"/>
    </row>
    <row r="13" spans="1:6" ht="21" customHeight="1" thickBot="1" x14ac:dyDescent="0.25">
      <c r="A13" s="100"/>
      <c r="B13" s="162"/>
      <c r="C13" s="137" t="s">
        <v>332</v>
      </c>
      <c r="D13" s="137">
        <f>SUM(D12:D12)</f>
        <v>13550</v>
      </c>
      <c r="E13" s="137">
        <f>SUM(E12:E12)</f>
        <v>0</v>
      </c>
      <c r="F13" s="100"/>
    </row>
  </sheetData>
  <mergeCells count="6">
    <mergeCell ref="B9:E9"/>
    <mergeCell ref="B4:E4"/>
    <mergeCell ref="B7:E7"/>
    <mergeCell ref="B5:E5"/>
    <mergeCell ref="B6:E6"/>
    <mergeCell ref="B8:D8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6"/>
  <sheetViews>
    <sheetView workbookViewId="0">
      <selection activeCell="C13" sqref="C13"/>
    </sheetView>
  </sheetViews>
  <sheetFormatPr defaultRowHeight="12.75" x14ac:dyDescent="0.2"/>
  <cols>
    <col min="1" max="1" width="1.5703125" customWidth="1"/>
    <col min="2" max="2" width="5.85546875" customWidth="1"/>
    <col min="3" max="3" width="47.85546875" customWidth="1"/>
    <col min="4" max="4" width="34.140625" customWidth="1"/>
  </cols>
  <sheetData>
    <row r="1" spans="3:4" ht="15.75" x14ac:dyDescent="0.2">
      <c r="C1" s="128" t="s">
        <v>551</v>
      </c>
      <c r="D1" s="128"/>
    </row>
    <row r="2" spans="3:4" ht="15.75" x14ac:dyDescent="0.2">
      <c r="C2" s="129" t="s">
        <v>289</v>
      </c>
      <c r="D2" s="129"/>
    </row>
    <row r="3" spans="3:4" ht="15.75" x14ac:dyDescent="0.2">
      <c r="C3" s="129" t="s">
        <v>190</v>
      </c>
      <c r="D3" s="129"/>
    </row>
    <row r="4" spans="3:4" ht="15.75" x14ac:dyDescent="0.2">
      <c r="C4" s="129" t="s">
        <v>636</v>
      </c>
      <c r="D4" s="129"/>
    </row>
    <row r="5" spans="3:4" ht="15.75" x14ac:dyDescent="0.2">
      <c r="C5" s="347"/>
      <c r="D5" s="347"/>
    </row>
    <row r="6" spans="3:4" ht="15.75" x14ac:dyDescent="0.2">
      <c r="C6" s="130" t="s">
        <v>541</v>
      </c>
      <c r="D6" s="130"/>
    </row>
    <row r="7" spans="3:4" ht="15.75" x14ac:dyDescent="0.2">
      <c r="C7" s="130" t="s">
        <v>542</v>
      </c>
      <c r="D7" s="130"/>
    </row>
    <row r="8" spans="3:4" ht="15.75" x14ac:dyDescent="0.2">
      <c r="C8" s="130" t="s">
        <v>583</v>
      </c>
      <c r="D8" s="130"/>
    </row>
    <row r="9" spans="3:4" ht="15.75" x14ac:dyDescent="0.2">
      <c r="C9" s="348"/>
      <c r="D9" s="100"/>
    </row>
    <row r="10" spans="3:4" ht="16.5" thickBot="1" x14ac:dyDescent="0.25">
      <c r="C10" s="349" t="s">
        <v>524</v>
      </c>
      <c r="D10" s="349"/>
    </row>
    <row r="11" spans="3:4" ht="16.5" thickBot="1" x14ac:dyDescent="0.25">
      <c r="C11" s="350" t="s">
        <v>193</v>
      </c>
      <c r="D11" s="351" t="s">
        <v>5</v>
      </c>
    </row>
    <row r="12" spans="3:4" ht="19.5" customHeight="1" x14ac:dyDescent="0.2">
      <c r="C12" s="356">
        <v>1</v>
      </c>
      <c r="D12" s="357">
        <v>2</v>
      </c>
    </row>
    <row r="13" spans="3:4" ht="63.75" customHeight="1" x14ac:dyDescent="0.2">
      <c r="C13" s="353" t="s">
        <v>543</v>
      </c>
      <c r="D13" s="354">
        <v>-3375</v>
      </c>
    </row>
    <row r="14" spans="3:4" ht="25.5" customHeight="1" x14ac:dyDescent="0.2">
      <c r="C14" s="358" t="s">
        <v>544</v>
      </c>
      <c r="D14" s="355"/>
    </row>
    <row r="15" spans="3:4" ht="97.5" customHeight="1" thickBot="1" x14ac:dyDescent="0.25">
      <c r="C15" s="359" t="s">
        <v>565</v>
      </c>
      <c r="D15" s="354">
        <v>-3375</v>
      </c>
    </row>
    <row r="16" spans="3:4" ht="13.5" thickTop="1" x14ac:dyDescent="0.2"/>
  </sheetData>
  <mergeCells count="9">
    <mergeCell ref="C7:D7"/>
    <mergeCell ref="C8:D8"/>
    <mergeCell ref="C10:D10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workbookViewId="0">
      <selection activeCell="B10" sqref="B10:C10"/>
    </sheetView>
  </sheetViews>
  <sheetFormatPr defaultRowHeight="12.75" x14ac:dyDescent="0.2"/>
  <cols>
    <col min="2" max="2" width="42.85546875" customWidth="1"/>
    <col min="3" max="3" width="20" customWidth="1"/>
    <col min="4" max="4" width="17.140625" customWidth="1"/>
  </cols>
  <sheetData>
    <row r="1" spans="2:4" x14ac:dyDescent="0.2">
      <c r="B1" s="335"/>
      <c r="C1" s="335"/>
      <c r="D1" s="335"/>
    </row>
    <row r="2" spans="2:4" x14ac:dyDescent="0.2">
      <c r="B2" s="335"/>
      <c r="C2" s="335"/>
      <c r="D2" s="335"/>
    </row>
    <row r="3" spans="2:4" x14ac:dyDescent="0.2">
      <c r="B3" s="335"/>
      <c r="C3" s="335"/>
      <c r="D3" s="335"/>
    </row>
    <row r="4" spans="2:4" ht="15.75" x14ac:dyDescent="0.2">
      <c r="B4" s="128" t="s">
        <v>554</v>
      </c>
      <c r="C4" s="128"/>
      <c r="D4" s="128"/>
    </row>
    <row r="5" spans="2:4" ht="15.75" x14ac:dyDescent="0.2">
      <c r="B5" s="129" t="s">
        <v>289</v>
      </c>
      <c r="C5" s="129"/>
      <c r="D5" s="129"/>
    </row>
    <row r="6" spans="2:4" ht="15.75" x14ac:dyDescent="0.2">
      <c r="B6" s="129" t="s">
        <v>190</v>
      </c>
      <c r="C6" s="129"/>
      <c r="D6" s="129"/>
    </row>
    <row r="7" spans="2:4" ht="15.75" x14ac:dyDescent="0.2">
      <c r="B7" s="129" t="s">
        <v>638</v>
      </c>
      <c r="C7" s="129"/>
      <c r="D7" s="129"/>
    </row>
    <row r="8" spans="2:4" ht="15.75" x14ac:dyDescent="0.2">
      <c r="B8" s="130" t="s">
        <v>541</v>
      </c>
      <c r="C8" s="130"/>
      <c r="D8" s="335"/>
    </row>
    <row r="9" spans="2:4" ht="15.75" x14ac:dyDescent="0.2">
      <c r="B9" s="130" t="s">
        <v>542</v>
      </c>
      <c r="C9" s="130"/>
      <c r="D9" s="335"/>
    </row>
    <row r="10" spans="2:4" ht="15.75" x14ac:dyDescent="0.2">
      <c r="B10" s="130" t="s">
        <v>552</v>
      </c>
      <c r="C10" s="130"/>
      <c r="D10" s="335"/>
    </row>
    <row r="11" spans="2:4" ht="15.75" x14ac:dyDescent="0.2">
      <c r="B11" s="130" t="s">
        <v>584</v>
      </c>
      <c r="C11" s="130"/>
      <c r="D11" s="335"/>
    </row>
    <row r="12" spans="2:4" ht="16.5" thickBot="1" x14ac:dyDescent="0.25">
      <c r="B12" s="360" t="s">
        <v>553</v>
      </c>
      <c r="C12" s="360"/>
      <c r="D12" s="360"/>
    </row>
    <row r="13" spans="2:4" ht="17.25" thickTop="1" thickBot="1" x14ac:dyDescent="0.25">
      <c r="B13" s="361" t="s">
        <v>193</v>
      </c>
      <c r="C13" s="362" t="s">
        <v>422</v>
      </c>
      <c r="D13" s="363" t="s">
        <v>581</v>
      </c>
    </row>
    <row r="14" spans="2:4" x14ac:dyDescent="0.2">
      <c r="B14" s="352">
        <v>1</v>
      </c>
      <c r="C14" s="364">
        <v>2</v>
      </c>
      <c r="D14" s="365"/>
    </row>
    <row r="15" spans="2:4" ht="31.5" x14ac:dyDescent="0.2">
      <c r="B15" s="366" t="s">
        <v>543</v>
      </c>
      <c r="C15" s="367" t="s">
        <v>586</v>
      </c>
      <c r="D15" s="355">
        <v>-13500</v>
      </c>
    </row>
    <row r="16" spans="2:4" ht="18.75" x14ac:dyDescent="0.2">
      <c r="B16" s="368" t="s">
        <v>544</v>
      </c>
      <c r="C16" s="369"/>
      <c r="D16" s="370"/>
    </row>
    <row r="17" spans="2:4" ht="97.5" customHeight="1" thickBot="1" x14ac:dyDescent="0.25">
      <c r="B17" s="371" t="s">
        <v>565</v>
      </c>
      <c r="C17" s="367" t="s">
        <v>586</v>
      </c>
      <c r="D17" s="355">
        <v>-13500</v>
      </c>
    </row>
    <row r="18" spans="2:4" ht="13.5" thickTop="1" x14ac:dyDescent="0.2"/>
    <row r="20" spans="2:4" ht="15.75" x14ac:dyDescent="0.2">
      <c r="C20" s="32"/>
    </row>
  </sheetData>
  <mergeCells count="9">
    <mergeCell ref="B10:C10"/>
    <mergeCell ref="B11:C11"/>
    <mergeCell ref="B12:D12"/>
    <mergeCell ref="B8:C8"/>
    <mergeCell ref="B4:D4"/>
    <mergeCell ref="B5:D5"/>
    <mergeCell ref="B6:D6"/>
    <mergeCell ref="B7:D7"/>
    <mergeCell ref="B9:C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topLeftCell="B10" workbookViewId="0">
      <selection activeCell="B21" sqref="B21"/>
    </sheetView>
  </sheetViews>
  <sheetFormatPr defaultRowHeight="12.75" x14ac:dyDescent="0.2"/>
  <cols>
    <col min="1" max="1" width="3.85546875" customWidth="1"/>
    <col min="2" max="2" width="29.140625" customWidth="1"/>
    <col min="3" max="3" width="40.85546875" customWidth="1"/>
    <col min="4" max="4" width="21.42578125" customWidth="1"/>
  </cols>
  <sheetData>
    <row r="1" spans="2:4" ht="15.75" x14ac:dyDescent="0.2">
      <c r="B1" s="53" t="s">
        <v>411</v>
      </c>
      <c r="C1" s="53"/>
      <c r="D1" s="53"/>
    </row>
    <row r="2" spans="2:4" ht="15.75" x14ac:dyDescent="0.2">
      <c r="B2" s="51" t="s">
        <v>289</v>
      </c>
      <c r="C2" s="51"/>
      <c r="D2" s="51"/>
    </row>
    <row r="3" spans="2:4" ht="15.75" x14ac:dyDescent="0.2">
      <c r="B3" s="51" t="s">
        <v>190</v>
      </c>
      <c r="C3" s="51"/>
      <c r="D3" s="51"/>
    </row>
    <row r="4" spans="2:4" ht="15.75" x14ac:dyDescent="0.2">
      <c r="B4" s="51" t="s">
        <v>636</v>
      </c>
      <c r="C4" s="51"/>
      <c r="D4" s="51"/>
    </row>
    <row r="5" spans="2:4" ht="15.75" x14ac:dyDescent="0.25">
      <c r="B5" s="109"/>
      <c r="C5" s="58"/>
      <c r="D5" s="58"/>
    </row>
    <row r="6" spans="2:4" ht="15.75" x14ac:dyDescent="0.2">
      <c r="B6" s="55" t="s">
        <v>290</v>
      </c>
      <c r="C6" s="55"/>
      <c r="D6" s="55"/>
    </row>
    <row r="7" spans="2:4" ht="28.5" customHeight="1" x14ac:dyDescent="0.2">
      <c r="B7" s="55" t="s">
        <v>573</v>
      </c>
      <c r="C7" s="55"/>
      <c r="D7" s="55"/>
    </row>
    <row r="8" spans="2:4" ht="16.5" thickBot="1" x14ac:dyDescent="0.25">
      <c r="B8" s="50" t="s">
        <v>291</v>
      </c>
      <c r="C8" s="50"/>
      <c r="D8" s="50"/>
    </row>
    <row r="9" spans="2:4" ht="63.75" thickBot="1" x14ac:dyDescent="0.25">
      <c r="B9" s="110" t="s">
        <v>292</v>
      </c>
      <c r="C9" s="111" t="s">
        <v>293</v>
      </c>
      <c r="D9" s="111" t="s">
        <v>294</v>
      </c>
    </row>
    <row r="10" spans="2:4" ht="16.5" thickBot="1" x14ac:dyDescent="0.25">
      <c r="B10" s="49">
        <v>1</v>
      </c>
      <c r="C10" s="2">
        <v>2</v>
      </c>
      <c r="D10" s="2">
        <v>3</v>
      </c>
    </row>
    <row r="11" spans="2:4" ht="16.5" thickBot="1" x14ac:dyDescent="0.25">
      <c r="B11" s="49"/>
      <c r="C11" s="1" t="s">
        <v>295</v>
      </c>
      <c r="D11" s="2"/>
    </row>
    <row r="12" spans="2:4" ht="21" customHeight="1" thickBot="1" x14ac:dyDescent="0.25">
      <c r="B12" s="49" t="s">
        <v>296</v>
      </c>
      <c r="C12" s="2" t="s">
        <v>297</v>
      </c>
      <c r="D12" s="10">
        <v>47778</v>
      </c>
    </row>
    <row r="13" spans="2:4" ht="19.5" customHeight="1" thickBot="1" x14ac:dyDescent="0.25">
      <c r="B13" s="49" t="s">
        <v>298</v>
      </c>
      <c r="C13" s="2" t="s">
        <v>299</v>
      </c>
      <c r="D13" s="2">
        <v>1480</v>
      </c>
    </row>
    <row r="14" spans="2:4" ht="24" customHeight="1" thickBot="1" x14ac:dyDescent="0.25">
      <c r="B14" s="49" t="s">
        <v>300</v>
      </c>
      <c r="C14" s="2" t="s">
        <v>301</v>
      </c>
      <c r="D14" s="2">
        <v>770</v>
      </c>
    </row>
    <row r="15" spans="2:4" ht="21" customHeight="1" thickBot="1" x14ac:dyDescent="0.25">
      <c r="B15" s="49" t="s">
        <v>302</v>
      </c>
      <c r="C15" s="2" t="s">
        <v>303</v>
      </c>
      <c r="D15" s="10">
        <v>6200</v>
      </c>
    </row>
    <row r="16" spans="2:4" ht="20.25" customHeight="1" thickBot="1" x14ac:dyDescent="0.25">
      <c r="B16" s="49" t="s">
        <v>304</v>
      </c>
      <c r="C16" s="2" t="s">
        <v>305</v>
      </c>
      <c r="D16" s="2">
        <v>440</v>
      </c>
    </row>
    <row r="17" spans="2:4" ht="19.5" customHeight="1" thickBot="1" x14ac:dyDescent="0.25">
      <c r="B17" s="49" t="s">
        <v>306</v>
      </c>
      <c r="C17" s="2" t="s">
        <v>307</v>
      </c>
      <c r="D17" s="2">
        <v>6773</v>
      </c>
    </row>
    <row r="18" spans="2:4" ht="18.75" customHeight="1" thickBot="1" x14ac:dyDescent="0.25">
      <c r="B18" s="49" t="s">
        <v>308</v>
      </c>
      <c r="C18" s="2" t="s">
        <v>309</v>
      </c>
      <c r="D18" s="10">
        <v>12456.3</v>
      </c>
    </row>
    <row r="19" spans="2:4" ht="24" customHeight="1" thickBot="1" x14ac:dyDescent="0.25">
      <c r="B19" s="26"/>
      <c r="C19" s="4" t="s">
        <v>310</v>
      </c>
      <c r="D19" s="28">
        <v>75897.3</v>
      </c>
    </row>
    <row r="20" spans="2:4" ht="48" customHeight="1" thickBot="1" x14ac:dyDescent="0.25">
      <c r="B20" s="112" t="s">
        <v>436</v>
      </c>
      <c r="C20" s="113" t="s">
        <v>569</v>
      </c>
      <c r="D20" s="48">
        <v>96634</v>
      </c>
    </row>
    <row r="21" spans="2:4" ht="36.75" customHeight="1" thickBot="1" x14ac:dyDescent="0.3">
      <c r="B21" s="114" t="s">
        <v>440</v>
      </c>
      <c r="C21" s="115" t="s">
        <v>339</v>
      </c>
      <c r="D21" s="33">
        <v>4679</v>
      </c>
    </row>
    <row r="22" spans="2:4" ht="21.75" customHeight="1" thickBot="1" x14ac:dyDescent="0.25">
      <c r="B22" s="114" t="s">
        <v>568</v>
      </c>
      <c r="C22" s="2" t="s">
        <v>311</v>
      </c>
      <c r="D22" s="35">
        <v>396620.42200000002</v>
      </c>
    </row>
    <row r="23" spans="2:4" ht="19.5" customHeight="1" thickBot="1" x14ac:dyDescent="0.25">
      <c r="B23" s="26"/>
      <c r="C23" s="4" t="s">
        <v>312</v>
      </c>
      <c r="D23" s="27">
        <v>497933.42200000002</v>
      </c>
    </row>
    <row r="24" spans="2:4" ht="63.75" customHeight="1" thickBot="1" x14ac:dyDescent="0.25">
      <c r="B24" s="49" t="s">
        <v>430</v>
      </c>
      <c r="C24" s="1" t="s">
        <v>517</v>
      </c>
      <c r="D24" s="25">
        <v>7812</v>
      </c>
    </row>
    <row r="25" spans="2:4" ht="24.75" customHeight="1" thickBot="1" x14ac:dyDescent="0.25">
      <c r="B25" s="26"/>
      <c r="C25" s="4" t="s">
        <v>313</v>
      </c>
      <c r="D25" s="27">
        <v>581642.72199999995</v>
      </c>
    </row>
  </sheetData>
  <mergeCells count="7">
    <mergeCell ref="B8:D8"/>
    <mergeCell ref="B1:D1"/>
    <mergeCell ref="B2:D2"/>
    <mergeCell ref="B3:D3"/>
    <mergeCell ref="B4:D4"/>
    <mergeCell ref="B7:D7"/>
    <mergeCell ref="B6:D6"/>
  </mergeCells>
  <printOptions horizontalCentered="1"/>
  <pageMargins left="0.70866141732283472" right="0" top="0.35433070866141736" bottom="0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topLeftCell="A7" workbookViewId="0">
      <selection activeCell="B11" sqref="B11"/>
    </sheetView>
  </sheetViews>
  <sheetFormatPr defaultRowHeight="12.75" x14ac:dyDescent="0.2"/>
  <cols>
    <col min="1" max="1" width="1" customWidth="1"/>
    <col min="2" max="2" width="30.28515625" customWidth="1"/>
    <col min="3" max="3" width="38" customWidth="1"/>
    <col min="4" max="4" width="17" customWidth="1"/>
    <col min="5" max="5" width="14.140625" customWidth="1"/>
  </cols>
  <sheetData>
    <row r="1" spans="2:5" ht="15.75" x14ac:dyDescent="0.2">
      <c r="B1" s="117" t="s">
        <v>395</v>
      </c>
      <c r="C1" s="117"/>
      <c r="D1" s="117"/>
      <c r="E1" s="117"/>
    </row>
    <row r="2" spans="2:5" ht="15.75" x14ac:dyDescent="0.2">
      <c r="B2" s="118" t="s">
        <v>289</v>
      </c>
      <c r="C2" s="118"/>
      <c r="D2" s="118"/>
      <c r="E2" s="118"/>
    </row>
    <row r="3" spans="2:5" ht="15.75" x14ac:dyDescent="0.2">
      <c r="B3" s="118" t="s">
        <v>190</v>
      </c>
      <c r="C3" s="118"/>
      <c r="D3" s="118"/>
      <c r="E3" s="118"/>
    </row>
    <row r="4" spans="2:5" ht="15.75" x14ac:dyDescent="0.2">
      <c r="B4" s="118" t="s">
        <v>637</v>
      </c>
      <c r="C4" s="118"/>
      <c r="D4" s="118"/>
      <c r="E4" s="118"/>
    </row>
    <row r="5" spans="2:5" ht="15.75" x14ac:dyDescent="0.25">
      <c r="B5" s="119"/>
      <c r="C5" s="120"/>
      <c r="D5" s="120"/>
      <c r="E5" s="120"/>
    </row>
    <row r="6" spans="2:5" ht="15.75" x14ac:dyDescent="0.2">
      <c r="B6" s="57" t="s">
        <v>290</v>
      </c>
      <c r="C6" s="57"/>
      <c r="D6" s="57"/>
      <c r="E6" s="57"/>
    </row>
    <row r="7" spans="2:5" ht="24" customHeight="1" x14ac:dyDescent="0.2">
      <c r="B7" s="57" t="s">
        <v>575</v>
      </c>
      <c r="C7" s="57"/>
      <c r="D7" s="57"/>
      <c r="E7" s="57"/>
    </row>
    <row r="8" spans="2:5" ht="16.5" thickBot="1" x14ac:dyDescent="0.3">
      <c r="B8" s="121" t="s">
        <v>291</v>
      </c>
      <c r="C8" s="121"/>
      <c r="D8" s="121"/>
      <c r="E8" s="120"/>
    </row>
    <row r="9" spans="2:5" ht="70.5" customHeight="1" thickBot="1" x14ac:dyDescent="0.25">
      <c r="B9" s="9" t="s">
        <v>292</v>
      </c>
      <c r="C9" s="12" t="s">
        <v>293</v>
      </c>
      <c r="D9" s="12" t="s">
        <v>412</v>
      </c>
      <c r="E9" s="12" t="s">
        <v>574</v>
      </c>
    </row>
    <row r="10" spans="2:5" ht="16.5" thickBot="1" x14ac:dyDescent="0.25">
      <c r="B10" s="49">
        <v>1</v>
      </c>
      <c r="C10" s="2">
        <v>2</v>
      </c>
      <c r="D10" s="2">
        <v>3</v>
      </c>
      <c r="E10" s="2">
        <v>3</v>
      </c>
    </row>
    <row r="11" spans="2:5" ht="16.5" thickBot="1" x14ac:dyDescent="0.25">
      <c r="B11" s="49"/>
      <c r="C11" s="1" t="s">
        <v>295</v>
      </c>
      <c r="D11" s="2"/>
      <c r="E11" s="2"/>
    </row>
    <row r="12" spans="2:5" ht="16.5" thickBot="1" x14ac:dyDescent="0.25">
      <c r="B12" s="49"/>
      <c r="C12" s="2"/>
      <c r="D12" s="2"/>
      <c r="E12" s="2"/>
    </row>
    <row r="13" spans="2:5" ht="21" customHeight="1" thickBot="1" x14ac:dyDescent="0.25">
      <c r="B13" s="49" t="s">
        <v>296</v>
      </c>
      <c r="C13" s="2" t="s">
        <v>297</v>
      </c>
      <c r="D13" s="14">
        <v>48560</v>
      </c>
      <c r="E13" s="14">
        <v>49860</v>
      </c>
    </row>
    <row r="14" spans="2:5" ht="17.25" customHeight="1" thickBot="1" x14ac:dyDescent="0.25">
      <c r="B14" s="49" t="s">
        <v>298</v>
      </c>
      <c r="C14" s="2" t="s">
        <v>299</v>
      </c>
      <c r="D14" s="14">
        <v>1480</v>
      </c>
      <c r="E14" s="14">
        <v>1480</v>
      </c>
    </row>
    <row r="15" spans="2:5" ht="18.75" customHeight="1" thickBot="1" x14ac:dyDescent="0.25">
      <c r="B15" s="49" t="s">
        <v>300</v>
      </c>
      <c r="C15" s="2" t="s">
        <v>301</v>
      </c>
      <c r="D15" s="14">
        <v>810</v>
      </c>
      <c r="E15" s="14">
        <v>810</v>
      </c>
    </row>
    <row r="16" spans="2:5" ht="18" customHeight="1" thickBot="1" x14ac:dyDescent="0.25">
      <c r="B16" s="49" t="s">
        <v>302</v>
      </c>
      <c r="C16" s="2" t="s">
        <v>303</v>
      </c>
      <c r="D16" s="14">
        <v>4650</v>
      </c>
      <c r="E16" s="14">
        <v>4795</v>
      </c>
    </row>
    <row r="17" spans="2:5" ht="15" customHeight="1" thickBot="1" x14ac:dyDescent="0.25">
      <c r="B17" s="49" t="s">
        <v>304</v>
      </c>
      <c r="C17" s="2" t="s">
        <v>305</v>
      </c>
      <c r="D17" s="14">
        <v>460</v>
      </c>
      <c r="E17" s="14">
        <v>480</v>
      </c>
    </row>
    <row r="18" spans="2:5" ht="17.25" customHeight="1" thickBot="1" x14ac:dyDescent="0.25">
      <c r="B18" s="49" t="s">
        <v>306</v>
      </c>
      <c r="C18" s="2" t="s">
        <v>307</v>
      </c>
      <c r="D18" s="14">
        <v>7700</v>
      </c>
      <c r="E18" s="14">
        <v>7800</v>
      </c>
    </row>
    <row r="19" spans="2:5" ht="16.5" customHeight="1" thickBot="1" x14ac:dyDescent="0.25">
      <c r="B19" s="49" t="s">
        <v>308</v>
      </c>
      <c r="C19" s="2" t="s">
        <v>309</v>
      </c>
      <c r="D19" s="14">
        <v>13550</v>
      </c>
      <c r="E19" s="14">
        <v>0</v>
      </c>
    </row>
    <row r="20" spans="2:5" ht="17.25" customHeight="1" thickBot="1" x14ac:dyDescent="0.25">
      <c r="B20" s="49"/>
      <c r="C20" s="1" t="s">
        <v>310</v>
      </c>
      <c r="D20" s="15">
        <f>SUM(D13:D19)</f>
        <v>77210</v>
      </c>
      <c r="E20" s="15">
        <f>SUM(E13:E19)</f>
        <v>65225</v>
      </c>
    </row>
    <row r="21" spans="2:5" ht="46.5" customHeight="1" thickBot="1" x14ac:dyDescent="0.3">
      <c r="B21" s="112" t="s">
        <v>436</v>
      </c>
      <c r="C21" s="116" t="s">
        <v>569</v>
      </c>
      <c r="D21" s="48">
        <v>57915</v>
      </c>
      <c r="E21" s="48">
        <v>57915</v>
      </c>
    </row>
    <row r="22" spans="2:5" ht="33" customHeight="1" thickBot="1" x14ac:dyDescent="0.3">
      <c r="B22" s="7" t="s">
        <v>440</v>
      </c>
      <c r="C22" s="115" t="s">
        <v>339</v>
      </c>
      <c r="D22" s="48">
        <v>4679</v>
      </c>
      <c r="E22" s="48">
        <v>4679</v>
      </c>
    </row>
    <row r="23" spans="2:5" ht="22.5" customHeight="1" thickBot="1" x14ac:dyDescent="0.25">
      <c r="B23" s="7" t="s">
        <v>568</v>
      </c>
      <c r="C23" s="7" t="s">
        <v>311</v>
      </c>
      <c r="D23" s="13">
        <v>375876.20199999999</v>
      </c>
      <c r="E23" s="13">
        <v>375644.19199999998</v>
      </c>
    </row>
    <row r="24" spans="2:5" ht="22.5" customHeight="1" thickBot="1" x14ac:dyDescent="0.25">
      <c r="B24" s="49"/>
      <c r="C24" s="1" t="s">
        <v>312</v>
      </c>
      <c r="D24" s="5">
        <f>SUM(D21:D23)</f>
        <v>438470.20199999999</v>
      </c>
      <c r="E24" s="5">
        <f>SUM(E21:E23)</f>
        <v>438238.19199999998</v>
      </c>
    </row>
    <row r="25" spans="2:5" ht="24" customHeight="1" thickBot="1" x14ac:dyDescent="0.25">
      <c r="B25" s="49"/>
      <c r="C25" s="1" t="s">
        <v>313</v>
      </c>
      <c r="D25" s="5">
        <f>SUM(D24,D20)</f>
        <v>515680.20199999999</v>
      </c>
      <c r="E25" s="5">
        <f>SUM(E24,E20)</f>
        <v>503463.19199999998</v>
      </c>
    </row>
  </sheetData>
  <mergeCells count="7">
    <mergeCell ref="B8:D8"/>
    <mergeCell ref="B1:E1"/>
    <mergeCell ref="B2:E2"/>
    <mergeCell ref="B3:E3"/>
    <mergeCell ref="B4:E4"/>
    <mergeCell ref="B6:E6"/>
    <mergeCell ref="B7:E7"/>
  </mergeCells>
  <pageMargins left="0" right="0" top="0.35433070866141736" bottom="0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0"/>
  <sheetViews>
    <sheetView topLeftCell="A2" workbookViewId="0">
      <selection activeCell="B16" sqref="B16"/>
    </sheetView>
  </sheetViews>
  <sheetFormatPr defaultRowHeight="12.75" x14ac:dyDescent="0.2"/>
  <cols>
    <col min="1" max="1" width="3.5703125" customWidth="1"/>
    <col min="2" max="2" width="86.5703125" customWidth="1"/>
    <col min="3" max="3" width="19" customWidth="1"/>
  </cols>
  <sheetData>
    <row r="3" spans="2:8" ht="15.75" x14ac:dyDescent="0.2">
      <c r="B3" s="53" t="s">
        <v>527</v>
      </c>
      <c r="C3" s="53"/>
    </row>
    <row r="4" spans="2:8" ht="15.75" x14ac:dyDescent="0.2">
      <c r="B4" s="51" t="s">
        <v>289</v>
      </c>
      <c r="C4" s="51"/>
      <c r="D4" s="11"/>
      <c r="E4" s="11"/>
    </row>
    <row r="5" spans="2:8" ht="15.75" x14ac:dyDescent="0.2">
      <c r="B5" s="51" t="s">
        <v>190</v>
      </c>
      <c r="C5" s="51"/>
      <c r="D5" s="11"/>
      <c r="E5" s="11"/>
      <c r="F5" s="11"/>
      <c r="G5" s="11"/>
      <c r="H5" s="11"/>
    </row>
    <row r="6" spans="2:8" ht="15.75" x14ac:dyDescent="0.2">
      <c r="B6" s="51" t="s">
        <v>636</v>
      </c>
      <c r="C6" s="51"/>
      <c r="D6" s="11"/>
      <c r="E6" s="11"/>
      <c r="F6" s="11"/>
      <c r="G6" s="11"/>
      <c r="H6" s="11"/>
    </row>
    <row r="7" spans="2:8" ht="15.75" x14ac:dyDescent="0.2">
      <c r="B7" s="54"/>
      <c r="C7" s="54"/>
    </row>
    <row r="8" spans="2:8" ht="15.75" x14ac:dyDescent="0.2">
      <c r="B8" s="24" t="s">
        <v>546</v>
      </c>
    </row>
    <row r="9" spans="2:8" ht="15.75" x14ac:dyDescent="0.2">
      <c r="B9" s="24" t="s">
        <v>547</v>
      </c>
    </row>
    <row r="10" spans="2:8" ht="15.75" x14ac:dyDescent="0.2">
      <c r="B10" s="24" t="s">
        <v>580</v>
      </c>
    </row>
    <row r="11" spans="2:8" ht="15.75" x14ac:dyDescent="0.2">
      <c r="B11" s="31"/>
    </row>
    <row r="12" spans="2:8" ht="16.5" thickBot="1" x14ac:dyDescent="0.25">
      <c r="B12" s="29" t="s">
        <v>524</v>
      </c>
    </row>
    <row r="13" spans="2:8" ht="17.25" thickTop="1" thickBot="1" x14ac:dyDescent="0.25">
      <c r="B13" s="36" t="s">
        <v>193</v>
      </c>
      <c r="C13" s="37" t="s">
        <v>5</v>
      </c>
    </row>
    <row r="14" spans="2:8" x14ac:dyDescent="0.2">
      <c r="B14" s="38">
        <v>1</v>
      </c>
      <c r="C14" s="39">
        <v>2</v>
      </c>
    </row>
    <row r="15" spans="2:8" ht="36" customHeight="1" x14ac:dyDescent="0.2">
      <c r="B15" s="41" t="s">
        <v>548</v>
      </c>
      <c r="C15" s="44">
        <v>-3375</v>
      </c>
    </row>
    <row r="16" spans="2:8" ht="60.75" customHeight="1" x14ac:dyDescent="0.2">
      <c r="B16" s="42" t="s">
        <v>549</v>
      </c>
      <c r="C16" s="43"/>
    </row>
    <row r="17" spans="2:3" ht="64.5" customHeight="1" thickBot="1" x14ac:dyDescent="0.25">
      <c r="B17" s="40" t="s">
        <v>550</v>
      </c>
      <c r="C17" s="44">
        <v>-3375</v>
      </c>
    </row>
    <row r="18" spans="2:3" ht="13.5" thickTop="1" x14ac:dyDescent="0.2"/>
    <row r="25" spans="2:3" hidden="1" x14ac:dyDescent="0.2"/>
    <row r="26" spans="2:3" hidden="1" x14ac:dyDescent="0.2"/>
    <row r="27" spans="2:3" hidden="1" x14ac:dyDescent="0.2"/>
    <row r="28" spans="2:3" hidden="1" x14ac:dyDescent="0.2"/>
    <row r="29" spans="2:3" hidden="1" x14ac:dyDescent="0.2"/>
    <row r="30" spans="2:3" hidden="1" x14ac:dyDescent="0.2"/>
    <row r="31" spans="2:3" hidden="1" x14ac:dyDescent="0.2"/>
    <row r="32" spans="2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</sheetData>
  <mergeCells count="5">
    <mergeCell ref="B4:C4"/>
    <mergeCell ref="B3:C3"/>
    <mergeCell ref="B5:C5"/>
    <mergeCell ref="B6:C6"/>
    <mergeCell ref="B7:C7"/>
  </mergeCells>
  <pageMargins left="0" right="0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18"/>
  <sheetViews>
    <sheetView workbookViewId="0">
      <selection activeCell="A7" sqref="A7:XFD9"/>
    </sheetView>
  </sheetViews>
  <sheetFormatPr defaultRowHeight="12.75" x14ac:dyDescent="0.2"/>
  <cols>
    <col min="1" max="1" width="5.42578125" customWidth="1"/>
    <col min="2" max="2" width="66.42578125" customWidth="1"/>
    <col min="3" max="3" width="11.5703125" customWidth="1"/>
    <col min="4" max="4" width="12.42578125" customWidth="1"/>
  </cols>
  <sheetData>
    <row r="3" spans="2:4" ht="15.75" x14ac:dyDescent="0.2">
      <c r="B3" s="53" t="s">
        <v>556</v>
      </c>
      <c r="C3" s="53"/>
      <c r="D3" s="53"/>
    </row>
    <row r="4" spans="2:4" ht="15.75" x14ac:dyDescent="0.2">
      <c r="B4" s="51" t="s">
        <v>289</v>
      </c>
      <c r="C4" s="51"/>
      <c r="D4" s="51"/>
    </row>
    <row r="5" spans="2:4" ht="15.75" x14ac:dyDescent="0.2">
      <c r="B5" s="51" t="s">
        <v>190</v>
      </c>
      <c r="C5" s="51"/>
      <c r="D5" s="51"/>
    </row>
    <row r="6" spans="2:4" ht="15.75" x14ac:dyDescent="0.2">
      <c r="B6" s="51" t="s">
        <v>636</v>
      </c>
      <c r="C6" s="51"/>
      <c r="D6" s="51"/>
    </row>
    <row r="7" spans="2:4" ht="15.75" x14ac:dyDescent="0.2">
      <c r="B7" s="30"/>
    </row>
    <row r="8" spans="2:4" ht="15.75" x14ac:dyDescent="0.2">
      <c r="B8" s="55" t="s">
        <v>546</v>
      </c>
      <c r="C8" s="55"/>
      <c r="D8" s="55"/>
    </row>
    <row r="9" spans="2:4" ht="15.75" x14ac:dyDescent="0.2">
      <c r="B9" s="55" t="s">
        <v>547</v>
      </c>
      <c r="C9" s="55"/>
      <c r="D9" s="55"/>
    </row>
    <row r="10" spans="2:4" ht="15.75" x14ac:dyDescent="0.2">
      <c r="B10" s="55" t="s">
        <v>582</v>
      </c>
      <c r="C10" s="55"/>
      <c r="D10" s="55"/>
    </row>
    <row r="11" spans="2:4" ht="15.75" x14ac:dyDescent="0.2">
      <c r="B11" s="31"/>
    </row>
    <row r="12" spans="2:4" ht="16.5" thickBot="1" x14ac:dyDescent="0.25">
      <c r="B12" s="56" t="s">
        <v>524</v>
      </c>
      <c r="C12" s="56"/>
      <c r="D12" s="56"/>
    </row>
    <row r="13" spans="2:4" ht="17.25" thickTop="1" thickBot="1" x14ac:dyDescent="0.25">
      <c r="B13" s="122" t="s">
        <v>193</v>
      </c>
      <c r="C13" s="122" t="s">
        <v>422</v>
      </c>
      <c r="D13" s="122" t="s">
        <v>581</v>
      </c>
    </row>
    <row r="14" spans="2:4" ht="14.25" thickTop="1" thickBot="1" x14ac:dyDescent="0.25">
      <c r="B14" s="123">
        <v>1</v>
      </c>
      <c r="C14" s="123">
        <v>2</v>
      </c>
      <c r="D14" s="124"/>
    </row>
    <row r="15" spans="2:4" ht="57" customHeight="1" thickTop="1" thickBot="1" x14ac:dyDescent="0.25">
      <c r="B15" s="125" t="s">
        <v>548</v>
      </c>
      <c r="C15" s="126">
        <v>-6750</v>
      </c>
      <c r="D15" s="126">
        <v>-13500</v>
      </c>
    </row>
    <row r="16" spans="2:4" ht="94.5" customHeight="1" thickTop="1" thickBot="1" x14ac:dyDescent="0.25">
      <c r="B16" s="127" t="s">
        <v>549</v>
      </c>
      <c r="C16" s="126"/>
      <c r="D16" s="124"/>
    </row>
    <row r="17" spans="2:4" ht="102" customHeight="1" thickTop="1" thickBot="1" x14ac:dyDescent="0.25">
      <c r="B17" s="127" t="s">
        <v>550</v>
      </c>
      <c r="C17" s="126">
        <v>-6750</v>
      </c>
      <c r="D17" s="126">
        <v>-13500</v>
      </c>
    </row>
    <row r="18" spans="2:4" ht="13.5" thickTop="1" x14ac:dyDescent="0.2"/>
  </sheetData>
  <mergeCells count="8">
    <mergeCell ref="B9:D9"/>
    <mergeCell ref="B10:D10"/>
    <mergeCell ref="B12:D12"/>
    <mergeCell ref="B3:D3"/>
    <mergeCell ref="B4:D4"/>
    <mergeCell ref="B5:D5"/>
    <mergeCell ref="B6:D6"/>
    <mergeCell ref="B8:D8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5"/>
  <sheetViews>
    <sheetView topLeftCell="B682" workbookViewId="0">
      <selection activeCell="B418" sqref="B418"/>
    </sheetView>
  </sheetViews>
  <sheetFormatPr defaultRowHeight="12.75" x14ac:dyDescent="0.2"/>
  <cols>
    <col min="1" max="1" width="9.140625" hidden="1" customWidth="1"/>
    <col min="2" max="2" width="44.85546875" customWidth="1"/>
    <col min="5" max="5" width="5.7109375" customWidth="1"/>
    <col min="6" max="6" width="14.5703125" customWidth="1"/>
    <col min="8" max="8" width="14.140625" customWidth="1"/>
  </cols>
  <sheetData>
    <row r="1" spans="2:11" ht="15.75" x14ac:dyDescent="0.2">
      <c r="B1" s="128" t="s">
        <v>396</v>
      </c>
      <c r="C1" s="128"/>
      <c r="D1" s="128"/>
      <c r="E1" s="128"/>
      <c r="F1" s="128"/>
      <c r="G1" s="128"/>
      <c r="H1" s="128"/>
    </row>
    <row r="2" spans="2:11" ht="15.75" x14ac:dyDescent="0.2">
      <c r="B2" s="129" t="s">
        <v>189</v>
      </c>
      <c r="C2" s="129"/>
      <c r="D2" s="129"/>
      <c r="E2" s="129"/>
      <c r="F2" s="129"/>
      <c r="G2" s="129"/>
      <c r="H2" s="129"/>
    </row>
    <row r="3" spans="2:11" ht="15.75" x14ac:dyDescent="0.2">
      <c r="B3" s="129" t="s">
        <v>190</v>
      </c>
      <c r="C3" s="129"/>
      <c r="D3" s="129"/>
      <c r="E3" s="129"/>
      <c r="F3" s="129"/>
      <c r="G3" s="129"/>
      <c r="H3" s="129"/>
    </row>
    <row r="4" spans="2:11" ht="15.75" x14ac:dyDescent="0.2">
      <c r="B4" s="129" t="s">
        <v>636</v>
      </c>
      <c r="C4" s="129"/>
      <c r="D4" s="129"/>
      <c r="E4" s="129"/>
      <c r="F4" s="129"/>
      <c r="G4" s="129"/>
      <c r="H4" s="129"/>
    </row>
    <row r="5" spans="2:11" ht="15.75" x14ac:dyDescent="0.2">
      <c r="B5" s="130" t="s">
        <v>191</v>
      </c>
      <c r="C5" s="130"/>
      <c r="D5" s="130"/>
      <c r="E5" s="130"/>
      <c r="F5" s="130"/>
      <c r="G5" s="130"/>
      <c r="H5" s="131"/>
    </row>
    <row r="6" spans="2:11" ht="29.25" customHeight="1" x14ac:dyDescent="0.2">
      <c r="B6" s="130" t="s">
        <v>585</v>
      </c>
      <c r="C6" s="130"/>
      <c r="D6" s="130"/>
      <c r="E6" s="130"/>
      <c r="F6" s="130"/>
      <c r="G6" s="130"/>
      <c r="H6" s="130"/>
    </row>
    <row r="7" spans="2:11" ht="16.5" thickBot="1" x14ac:dyDescent="0.25">
      <c r="B7" s="100"/>
      <c r="C7" s="100"/>
      <c r="D7" s="100"/>
      <c r="E7" s="100"/>
      <c r="F7" s="100"/>
      <c r="G7" s="242" t="s">
        <v>291</v>
      </c>
      <c r="H7" s="242"/>
    </row>
    <row r="8" spans="2:11" ht="16.5" customHeight="1" x14ac:dyDescent="0.2">
      <c r="B8" s="133" t="s">
        <v>123</v>
      </c>
      <c r="C8" s="133" t="s">
        <v>0</v>
      </c>
      <c r="D8" s="133" t="s">
        <v>1</v>
      </c>
      <c r="E8" s="133" t="s">
        <v>2</v>
      </c>
      <c r="F8" s="133" t="s">
        <v>3</v>
      </c>
      <c r="G8" s="133" t="s">
        <v>4</v>
      </c>
      <c r="H8" s="133" t="s">
        <v>5</v>
      </c>
    </row>
    <row r="9" spans="2:11" ht="9.75" customHeight="1" thickBot="1" x14ac:dyDescent="0.25">
      <c r="B9" s="134"/>
      <c r="C9" s="135"/>
      <c r="D9" s="135"/>
      <c r="E9" s="135"/>
      <c r="F9" s="135"/>
      <c r="G9" s="135"/>
      <c r="H9" s="135"/>
    </row>
    <row r="10" spans="2:11" ht="16.5" thickBot="1" x14ac:dyDescent="0.25">
      <c r="B10" s="136">
        <v>1</v>
      </c>
      <c r="C10" s="137">
        <v>2</v>
      </c>
      <c r="D10" s="137">
        <v>3</v>
      </c>
      <c r="E10" s="137">
        <v>4</v>
      </c>
      <c r="F10" s="137">
        <v>5</v>
      </c>
      <c r="G10" s="137">
        <v>6</v>
      </c>
      <c r="H10" s="137">
        <v>7</v>
      </c>
    </row>
    <row r="11" spans="2:11" ht="32.25" thickBot="1" x14ac:dyDescent="0.25">
      <c r="B11" s="138" t="s">
        <v>534</v>
      </c>
      <c r="C11" s="139" t="s">
        <v>121</v>
      </c>
      <c r="D11" s="140"/>
      <c r="E11" s="140"/>
      <c r="F11" s="140"/>
      <c r="G11" s="140"/>
      <c r="H11" s="141">
        <f>SUM(H12+H51+H55+H66+H70+H76+H85+H96+H100+H103)</f>
        <v>52282.921999999999</v>
      </c>
    </row>
    <row r="12" spans="2:11" ht="33" customHeight="1" thickBot="1" x14ac:dyDescent="0.25">
      <c r="B12" s="142" t="s">
        <v>6</v>
      </c>
      <c r="C12" s="143" t="s">
        <v>121</v>
      </c>
      <c r="D12" s="143" t="s">
        <v>81</v>
      </c>
      <c r="E12" s="144"/>
      <c r="F12" s="145"/>
      <c r="G12" s="145"/>
      <c r="H12" s="146">
        <f>SUM(H13+H17+H33+H37+H41+H43)</f>
        <v>17493</v>
      </c>
      <c r="K12" s="34"/>
    </row>
    <row r="13" spans="2:11" ht="48" thickBot="1" x14ac:dyDescent="0.25">
      <c r="B13" s="147" t="s">
        <v>7</v>
      </c>
      <c r="C13" s="143" t="s">
        <v>121</v>
      </c>
      <c r="D13" s="143" t="s">
        <v>81</v>
      </c>
      <c r="E13" s="148" t="s">
        <v>122</v>
      </c>
      <c r="F13" s="149"/>
      <c r="G13" s="149"/>
      <c r="H13" s="150">
        <f>SUM(H14)</f>
        <v>1490</v>
      </c>
    </row>
    <row r="14" spans="2:11" ht="24" customHeight="1" thickBot="1" x14ac:dyDescent="0.25">
      <c r="B14" s="151" t="s">
        <v>8</v>
      </c>
      <c r="C14" s="143" t="s">
        <v>121</v>
      </c>
      <c r="D14" s="143" t="s">
        <v>81</v>
      </c>
      <c r="E14" s="152" t="s">
        <v>122</v>
      </c>
      <c r="F14" s="153">
        <v>8820020000</v>
      </c>
      <c r="G14" s="153"/>
      <c r="H14" s="153">
        <f>SUM(H15:H16)</f>
        <v>1490</v>
      </c>
    </row>
    <row r="15" spans="2:11" ht="52.5" customHeight="1" thickBot="1" x14ac:dyDescent="0.25">
      <c r="B15" s="154" t="s">
        <v>9</v>
      </c>
      <c r="C15" s="143" t="s">
        <v>121</v>
      </c>
      <c r="D15" s="143" t="s">
        <v>81</v>
      </c>
      <c r="E15" s="155" t="s">
        <v>122</v>
      </c>
      <c r="F15" s="156">
        <v>8820020000</v>
      </c>
      <c r="G15" s="156">
        <v>121</v>
      </c>
      <c r="H15" s="156">
        <v>1144</v>
      </c>
    </row>
    <row r="16" spans="2:11" ht="67.5" customHeight="1" thickBot="1" x14ac:dyDescent="0.25">
      <c r="B16" s="21" t="s">
        <v>10</v>
      </c>
      <c r="C16" s="143" t="s">
        <v>121</v>
      </c>
      <c r="D16" s="143" t="s">
        <v>81</v>
      </c>
      <c r="E16" s="155" t="s">
        <v>122</v>
      </c>
      <c r="F16" s="156">
        <v>8820020000</v>
      </c>
      <c r="G16" s="156">
        <v>129</v>
      </c>
      <c r="H16" s="156">
        <v>346</v>
      </c>
    </row>
    <row r="17" spans="2:8" ht="32.25" thickBot="1" x14ac:dyDescent="0.25">
      <c r="B17" s="157" t="s">
        <v>11</v>
      </c>
      <c r="C17" s="139" t="s">
        <v>121</v>
      </c>
      <c r="D17" s="139" t="s">
        <v>81</v>
      </c>
      <c r="E17" s="139" t="s">
        <v>78</v>
      </c>
      <c r="F17" s="140"/>
      <c r="G17" s="140"/>
      <c r="H17" s="158">
        <f>SUM(H18+H25+H29)</f>
        <v>15192</v>
      </c>
    </row>
    <row r="18" spans="2:8" ht="16.5" thickBot="1" x14ac:dyDescent="0.25">
      <c r="B18" s="159" t="s">
        <v>12</v>
      </c>
      <c r="C18" s="143" t="s">
        <v>121</v>
      </c>
      <c r="D18" s="143" t="s">
        <v>81</v>
      </c>
      <c r="E18" s="143" t="s">
        <v>78</v>
      </c>
      <c r="F18" s="137">
        <v>8830020000</v>
      </c>
      <c r="G18" s="160"/>
      <c r="H18" s="137">
        <f>SUM(H19:H24)</f>
        <v>14478</v>
      </c>
    </row>
    <row r="19" spans="2:8" ht="48.75" customHeight="1" thickBot="1" x14ac:dyDescent="0.25">
      <c r="B19" s="21" t="s">
        <v>9</v>
      </c>
      <c r="C19" s="161" t="s">
        <v>121</v>
      </c>
      <c r="D19" s="161" t="s">
        <v>81</v>
      </c>
      <c r="E19" s="155" t="s">
        <v>78</v>
      </c>
      <c r="F19" s="156">
        <v>8830020000</v>
      </c>
      <c r="G19" s="156">
        <v>121</v>
      </c>
      <c r="H19" s="156">
        <v>8300</v>
      </c>
    </row>
    <row r="20" spans="2:8" ht="32.25" customHeight="1" thickBot="1" x14ac:dyDescent="0.25">
      <c r="B20" s="21" t="s">
        <v>50</v>
      </c>
      <c r="C20" s="161" t="s">
        <v>121</v>
      </c>
      <c r="D20" s="161" t="s">
        <v>81</v>
      </c>
      <c r="E20" s="155" t="s">
        <v>78</v>
      </c>
      <c r="F20" s="156">
        <v>8830020000</v>
      </c>
      <c r="G20" s="156">
        <v>122</v>
      </c>
      <c r="H20" s="156">
        <v>360</v>
      </c>
    </row>
    <row r="21" spans="2:8" ht="63.75" thickBot="1" x14ac:dyDescent="0.25">
      <c r="B21" s="21" t="s">
        <v>10</v>
      </c>
      <c r="C21" s="161" t="s">
        <v>121</v>
      </c>
      <c r="D21" s="161" t="s">
        <v>81</v>
      </c>
      <c r="E21" s="155" t="s">
        <v>78</v>
      </c>
      <c r="F21" s="156">
        <v>8830020000</v>
      </c>
      <c r="G21" s="156">
        <v>129</v>
      </c>
      <c r="H21" s="156">
        <v>2507</v>
      </c>
    </row>
    <row r="22" spans="2:8" ht="32.25" thickBot="1" x14ac:dyDescent="0.25">
      <c r="B22" s="21" t="s">
        <v>13</v>
      </c>
      <c r="C22" s="161" t="s">
        <v>121</v>
      </c>
      <c r="D22" s="161" t="s">
        <v>81</v>
      </c>
      <c r="E22" s="155" t="s">
        <v>78</v>
      </c>
      <c r="F22" s="156">
        <v>8830020000</v>
      </c>
      <c r="G22" s="156">
        <v>244</v>
      </c>
      <c r="H22" s="156">
        <v>2177</v>
      </c>
    </row>
    <row r="23" spans="2:8" ht="16.5" thickBot="1" x14ac:dyDescent="0.25">
      <c r="B23" s="21" t="s">
        <v>587</v>
      </c>
      <c r="C23" s="161" t="s">
        <v>121</v>
      </c>
      <c r="D23" s="161" t="s">
        <v>81</v>
      </c>
      <c r="E23" s="155" t="s">
        <v>78</v>
      </c>
      <c r="F23" s="156">
        <v>8830020000</v>
      </c>
      <c r="G23" s="156">
        <v>360</v>
      </c>
      <c r="H23" s="156">
        <v>50</v>
      </c>
    </row>
    <row r="24" spans="2:8" ht="25.5" customHeight="1" thickBot="1" x14ac:dyDescent="0.25">
      <c r="B24" s="162" t="s">
        <v>51</v>
      </c>
      <c r="C24" s="143" t="s">
        <v>121</v>
      </c>
      <c r="D24" s="143" t="s">
        <v>81</v>
      </c>
      <c r="E24" s="163" t="s">
        <v>78</v>
      </c>
      <c r="F24" s="156">
        <v>8830020000</v>
      </c>
      <c r="G24" s="156">
        <v>850</v>
      </c>
      <c r="H24" s="156">
        <v>1084</v>
      </c>
    </row>
    <row r="25" spans="2:8" ht="79.5" thickBot="1" x14ac:dyDescent="0.25">
      <c r="B25" s="159" t="s">
        <v>14</v>
      </c>
      <c r="C25" s="143" t="s">
        <v>121</v>
      </c>
      <c r="D25" s="143" t="s">
        <v>81</v>
      </c>
      <c r="E25" s="163" t="s">
        <v>78</v>
      </c>
      <c r="F25" s="137">
        <v>9980077710</v>
      </c>
      <c r="G25" s="160"/>
      <c r="H25" s="137">
        <f>SUM(H26:H28)</f>
        <v>357</v>
      </c>
    </row>
    <row r="26" spans="2:8" ht="48" thickBot="1" x14ac:dyDescent="0.25">
      <c r="B26" s="21" t="s">
        <v>15</v>
      </c>
      <c r="C26" s="143" t="s">
        <v>121</v>
      </c>
      <c r="D26" s="143" t="s">
        <v>81</v>
      </c>
      <c r="E26" s="163" t="s">
        <v>78</v>
      </c>
      <c r="F26" s="156">
        <v>9980077710</v>
      </c>
      <c r="G26" s="156">
        <v>121</v>
      </c>
      <c r="H26" s="156">
        <v>264</v>
      </c>
    </row>
    <row r="27" spans="2:8" ht="66.75" customHeight="1" thickBot="1" x14ac:dyDescent="0.25">
      <c r="B27" s="21" t="s">
        <v>10</v>
      </c>
      <c r="C27" s="143" t="s">
        <v>121</v>
      </c>
      <c r="D27" s="143" t="s">
        <v>81</v>
      </c>
      <c r="E27" s="163" t="s">
        <v>78</v>
      </c>
      <c r="F27" s="156">
        <v>9980077710</v>
      </c>
      <c r="G27" s="156">
        <v>129</v>
      </c>
      <c r="H27" s="156">
        <v>80</v>
      </c>
    </row>
    <row r="28" spans="2:8" ht="34.5" customHeight="1" thickBot="1" x14ac:dyDescent="0.25">
      <c r="B28" s="21" t="s">
        <v>13</v>
      </c>
      <c r="C28" s="143" t="s">
        <v>121</v>
      </c>
      <c r="D28" s="143" t="s">
        <v>81</v>
      </c>
      <c r="E28" s="163" t="s">
        <v>78</v>
      </c>
      <c r="F28" s="156">
        <v>9980077710</v>
      </c>
      <c r="G28" s="156">
        <v>244</v>
      </c>
      <c r="H28" s="156">
        <v>13</v>
      </c>
    </row>
    <row r="29" spans="2:8" ht="87.75" customHeight="1" thickBot="1" x14ac:dyDescent="0.25">
      <c r="B29" s="159" t="s">
        <v>16</v>
      </c>
      <c r="C29" s="143" t="s">
        <v>121</v>
      </c>
      <c r="D29" s="143" t="s">
        <v>81</v>
      </c>
      <c r="E29" s="163" t="s">
        <v>78</v>
      </c>
      <c r="F29" s="137">
        <v>9980077720</v>
      </c>
      <c r="G29" s="160"/>
      <c r="H29" s="137">
        <f>SUM(H30:H32)</f>
        <v>357</v>
      </c>
    </row>
    <row r="30" spans="2:8" ht="48" thickBot="1" x14ac:dyDescent="0.25">
      <c r="B30" s="21" t="s">
        <v>15</v>
      </c>
      <c r="C30" s="143" t="s">
        <v>121</v>
      </c>
      <c r="D30" s="143" t="s">
        <v>81</v>
      </c>
      <c r="E30" s="163" t="s">
        <v>78</v>
      </c>
      <c r="F30" s="156">
        <v>9980077720</v>
      </c>
      <c r="G30" s="156">
        <v>121</v>
      </c>
      <c r="H30" s="156">
        <v>264</v>
      </c>
    </row>
    <row r="31" spans="2:8" ht="63.75" customHeight="1" thickBot="1" x14ac:dyDescent="0.25">
      <c r="B31" s="21" t="s">
        <v>10</v>
      </c>
      <c r="C31" s="143" t="s">
        <v>121</v>
      </c>
      <c r="D31" s="143" t="s">
        <v>81</v>
      </c>
      <c r="E31" s="163" t="s">
        <v>78</v>
      </c>
      <c r="F31" s="156">
        <v>9980077720</v>
      </c>
      <c r="G31" s="156">
        <v>129</v>
      </c>
      <c r="H31" s="156">
        <v>80</v>
      </c>
    </row>
    <row r="32" spans="2:8" ht="32.25" thickBot="1" x14ac:dyDescent="0.25">
      <c r="B32" s="21" t="s">
        <v>13</v>
      </c>
      <c r="C32" s="143" t="s">
        <v>121</v>
      </c>
      <c r="D32" s="143" t="s">
        <v>81</v>
      </c>
      <c r="E32" s="163" t="s">
        <v>78</v>
      </c>
      <c r="F32" s="156">
        <v>9980077720</v>
      </c>
      <c r="G32" s="156">
        <v>244</v>
      </c>
      <c r="H32" s="156">
        <v>13</v>
      </c>
    </row>
    <row r="33" spans="2:8" ht="16.5" thickBot="1" x14ac:dyDescent="0.25">
      <c r="B33" s="164" t="s">
        <v>426</v>
      </c>
      <c r="C33" s="143" t="s">
        <v>121</v>
      </c>
      <c r="D33" s="143" t="s">
        <v>81</v>
      </c>
      <c r="E33" s="163" t="s">
        <v>79</v>
      </c>
      <c r="F33" s="156"/>
      <c r="G33" s="156"/>
      <c r="H33" s="156">
        <v>1</v>
      </c>
    </row>
    <row r="34" spans="2:8" ht="48" thickBot="1" x14ac:dyDescent="0.25">
      <c r="B34" s="165" t="s">
        <v>204</v>
      </c>
      <c r="C34" s="143" t="s">
        <v>121</v>
      </c>
      <c r="D34" s="143" t="s">
        <v>81</v>
      </c>
      <c r="E34" s="163" t="s">
        <v>79</v>
      </c>
      <c r="F34" s="156">
        <v>99</v>
      </c>
      <c r="G34" s="156"/>
      <c r="H34" s="156">
        <v>1</v>
      </c>
    </row>
    <row r="35" spans="2:8" ht="79.5" thickBot="1" x14ac:dyDescent="0.25">
      <c r="B35" s="166" t="s">
        <v>427</v>
      </c>
      <c r="C35" s="143" t="s">
        <v>121</v>
      </c>
      <c r="D35" s="143" t="s">
        <v>81</v>
      </c>
      <c r="E35" s="163" t="s">
        <v>79</v>
      </c>
      <c r="F35" s="167" t="s">
        <v>428</v>
      </c>
      <c r="G35" s="156"/>
      <c r="H35" s="156">
        <v>1</v>
      </c>
    </row>
    <row r="36" spans="2:8" ht="32.25" thickBot="1" x14ac:dyDescent="0.25">
      <c r="B36" s="165" t="s">
        <v>13</v>
      </c>
      <c r="C36" s="143" t="s">
        <v>121</v>
      </c>
      <c r="D36" s="143" t="s">
        <v>81</v>
      </c>
      <c r="E36" s="163" t="s">
        <v>79</v>
      </c>
      <c r="F36" s="167" t="s">
        <v>428</v>
      </c>
      <c r="G36" s="156">
        <v>244</v>
      </c>
      <c r="H36" s="156">
        <v>1</v>
      </c>
    </row>
    <row r="37" spans="2:8" ht="33" customHeight="1" thickBot="1" x14ac:dyDescent="0.25">
      <c r="B37" s="157" t="s">
        <v>17</v>
      </c>
      <c r="C37" s="139" t="s">
        <v>121</v>
      </c>
      <c r="D37" s="139" t="s">
        <v>81</v>
      </c>
      <c r="E37" s="139" t="s">
        <v>119</v>
      </c>
      <c r="F37" s="140"/>
      <c r="G37" s="140"/>
      <c r="H37" s="158">
        <f>SUM(H38)</f>
        <v>586</v>
      </c>
    </row>
    <row r="38" spans="2:8" ht="33" customHeight="1" thickBot="1" x14ac:dyDescent="0.25">
      <c r="B38" s="159" t="s">
        <v>18</v>
      </c>
      <c r="C38" s="143" t="s">
        <v>121</v>
      </c>
      <c r="D38" s="143" t="s">
        <v>81</v>
      </c>
      <c r="E38" s="143" t="s">
        <v>119</v>
      </c>
      <c r="F38" s="137">
        <v>9370020000</v>
      </c>
      <c r="G38" s="160"/>
      <c r="H38" s="137">
        <f>SUM(H39:H40)</f>
        <v>586</v>
      </c>
    </row>
    <row r="39" spans="2:8" ht="47.25" customHeight="1" thickBot="1" x14ac:dyDescent="0.25">
      <c r="B39" s="162" t="s">
        <v>9</v>
      </c>
      <c r="C39" s="143" t="s">
        <v>121</v>
      </c>
      <c r="D39" s="143" t="s">
        <v>81</v>
      </c>
      <c r="E39" s="143" t="s">
        <v>119</v>
      </c>
      <c r="F39" s="156">
        <v>9370020000</v>
      </c>
      <c r="G39" s="156">
        <v>121</v>
      </c>
      <c r="H39" s="156">
        <v>450</v>
      </c>
    </row>
    <row r="40" spans="2:8" ht="63.75" customHeight="1" thickBot="1" x14ac:dyDescent="0.25">
      <c r="B40" s="21" t="s">
        <v>10</v>
      </c>
      <c r="C40" s="143" t="s">
        <v>121</v>
      </c>
      <c r="D40" s="143" t="s">
        <v>81</v>
      </c>
      <c r="E40" s="143" t="s">
        <v>119</v>
      </c>
      <c r="F40" s="156">
        <v>9370020000</v>
      </c>
      <c r="G40" s="156">
        <v>129</v>
      </c>
      <c r="H40" s="156">
        <v>136</v>
      </c>
    </row>
    <row r="41" spans="2:8" ht="16.5" customHeight="1" thickBot="1" x14ac:dyDescent="0.25">
      <c r="B41" s="168" t="s">
        <v>393</v>
      </c>
      <c r="C41" s="143" t="s">
        <v>121</v>
      </c>
      <c r="D41" s="143" t="s">
        <v>81</v>
      </c>
      <c r="E41" s="143" t="s">
        <v>528</v>
      </c>
      <c r="F41" s="137"/>
      <c r="G41" s="137"/>
      <c r="H41" s="137"/>
    </row>
    <row r="42" spans="2:8" ht="22.5" customHeight="1" thickBot="1" x14ac:dyDescent="0.25">
      <c r="B42" s="21" t="s">
        <v>530</v>
      </c>
      <c r="C42" s="161" t="s">
        <v>121</v>
      </c>
      <c r="D42" s="161" t="s">
        <v>81</v>
      </c>
      <c r="E42" s="161" t="s">
        <v>528</v>
      </c>
      <c r="F42" s="156">
        <v>9990020690</v>
      </c>
      <c r="G42" s="156">
        <v>870</v>
      </c>
      <c r="H42" s="156"/>
    </row>
    <row r="43" spans="2:8" ht="22.5" customHeight="1" thickBot="1" x14ac:dyDescent="0.25">
      <c r="B43" s="157" t="s">
        <v>19</v>
      </c>
      <c r="C43" s="139" t="s">
        <v>121</v>
      </c>
      <c r="D43" s="139" t="s">
        <v>81</v>
      </c>
      <c r="E43" s="139">
        <v>13</v>
      </c>
      <c r="F43" s="140"/>
      <c r="G43" s="140"/>
      <c r="H43" s="158">
        <f>SUM(H45+H48)</f>
        <v>224</v>
      </c>
    </row>
    <row r="44" spans="2:8" ht="62.25" customHeight="1" thickBot="1" x14ac:dyDescent="0.25">
      <c r="B44" s="142" t="s">
        <v>535</v>
      </c>
      <c r="C44" s="143" t="s">
        <v>121</v>
      </c>
      <c r="D44" s="143" t="s">
        <v>81</v>
      </c>
      <c r="E44" s="143" t="s">
        <v>538</v>
      </c>
      <c r="F44" s="169">
        <v>42</v>
      </c>
      <c r="G44" s="169"/>
      <c r="H44" s="146">
        <v>25</v>
      </c>
    </row>
    <row r="45" spans="2:8" ht="33" customHeight="1" thickBot="1" x14ac:dyDescent="0.25">
      <c r="B45" s="170" t="s">
        <v>536</v>
      </c>
      <c r="C45" s="161" t="s">
        <v>121</v>
      </c>
      <c r="D45" s="161" t="s">
        <v>81</v>
      </c>
      <c r="E45" s="161" t="s">
        <v>538</v>
      </c>
      <c r="F45" s="169">
        <v>42001</v>
      </c>
      <c r="G45" s="169"/>
      <c r="H45" s="169">
        <v>25</v>
      </c>
    </row>
    <row r="46" spans="2:8" ht="46.5" customHeight="1" thickBot="1" x14ac:dyDescent="0.25">
      <c r="B46" s="170" t="s">
        <v>537</v>
      </c>
      <c r="C46" s="161" t="s">
        <v>121</v>
      </c>
      <c r="D46" s="161" t="s">
        <v>81</v>
      </c>
      <c r="E46" s="161" t="s">
        <v>538</v>
      </c>
      <c r="F46" s="169">
        <v>4200199900</v>
      </c>
      <c r="G46" s="169"/>
      <c r="H46" s="169">
        <v>25</v>
      </c>
    </row>
    <row r="47" spans="2:8" ht="33" customHeight="1" thickBot="1" x14ac:dyDescent="0.25">
      <c r="B47" s="170" t="s">
        <v>13</v>
      </c>
      <c r="C47" s="161" t="s">
        <v>121</v>
      </c>
      <c r="D47" s="161" t="s">
        <v>81</v>
      </c>
      <c r="E47" s="161" t="s">
        <v>538</v>
      </c>
      <c r="F47" s="169">
        <v>4200199900</v>
      </c>
      <c r="G47" s="169">
        <v>244</v>
      </c>
      <c r="H47" s="169">
        <v>25</v>
      </c>
    </row>
    <row r="48" spans="2:8" ht="16.5" thickBot="1" x14ac:dyDescent="0.25">
      <c r="B48" s="142" t="s">
        <v>20</v>
      </c>
      <c r="C48" s="143" t="s">
        <v>121</v>
      </c>
      <c r="D48" s="143" t="s">
        <v>81</v>
      </c>
      <c r="E48" s="143">
        <v>13</v>
      </c>
      <c r="F48" s="171">
        <v>99</v>
      </c>
      <c r="G48" s="145"/>
      <c r="H48" s="146">
        <v>199</v>
      </c>
    </row>
    <row r="49" spans="2:10" ht="125.25" customHeight="1" thickBot="1" x14ac:dyDescent="0.25">
      <c r="B49" s="159" t="s">
        <v>21</v>
      </c>
      <c r="C49" s="143" t="s">
        <v>121</v>
      </c>
      <c r="D49" s="143" t="s">
        <v>81</v>
      </c>
      <c r="E49" s="155">
        <v>13</v>
      </c>
      <c r="F49" s="156">
        <v>9980077730</v>
      </c>
      <c r="G49" s="160"/>
      <c r="H49" s="156">
        <v>199</v>
      </c>
    </row>
    <row r="50" spans="2:10" ht="32.25" thickBot="1" x14ac:dyDescent="0.25">
      <c r="B50" s="21" t="s">
        <v>13</v>
      </c>
      <c r="C50" s="143" t="s">
        <v>121</v>
      </c>
      <c r="D50" s="143" t="s">
        <v>81</v>
      </c>
      <c r="E50" s="155">
        <v>13</v>
      </c>
      <c r="F50" s="156">
        <v>9980077730</v>
      </c>
      <c r="G50" s="156">
        <v>244</v>
      </c>
      <c r="H50" s="156">
        <v>199</v>
      </c>
    </row>
    <row r="51" spans="2:10" ht="16.5" thickBot="1" x14ac:dyDescent="0.25">
      <c r="B51" s="159" t="s">
        <v>416</v>
      </c>
      <c r="C51" s="143" t="s">
        <v>121</v>
      </c>
      <c r="D51" s="143" t="s">
        <v>122</v>
      </c>
      <c r="E51" s="155"/>
      <c r="F51" s="156"/>
      <c r="G51" s="156"/>
      <c r="H51" s="156">
        <v>1321</v>
      </c>
      <c r="J51" s="22"/>
    </row>
    <row r="52" spans="2:10" ht="32.25" thickBot="1" x14ac:dyDescent="0.25">
      <c r="B52" s="21" t="s">
        <v>417</v>
      </c>
      <c r="C52" s="161" t="s">
        <v>121</v>
      </c>
      <c r="D52" s="161" t="s">
        <v>122</v>
      </c>
      <c r="E52" s="155" t="s">
        <v>116</v>
      </c>
      <c r="F52" s="156"/>
      <c r="G52" s="156"/>
      <c r="H52" s="156">
        <v>1321</v>
      </c>
    </row>
    <row r="53" spans="2:10" ht="48" thickBot="1" x14ac:dyDescent="0.25">
      <c r="B53" s="21" t="s">
        <v>74</v>
      </c>
      <c r="C53" s="161" t="s">
        <v>121</v>
      </c>
      <c r="D53" s="161" t="s">
        <v>122</v>
      </c>
      <c r="E53" s="155" t="s">
        <v>116</v>
      </c>
      <c r="F53" s="169">
        <v>9980051180</v>
      </c>
      <c r="G53" s="156"/>
      <c r="H53" s="156">
        <v>1321</v>
      </c>
    </row>
    <row r="54" spans="2:10" ht="16.5" thickBot="1" x14ac:dyDescent="0.25">
      <c r="B54" s="21" t="s">
        <v>414</v>
      </c>
      <c r="C54" s="161" t="s">
        <v>121</v>
      </c>
      <c r="D54" s="161" t="s">
        <v>122</v>
      </c>
      <c r="E54" s="155" t="s">
        <v>116</v>
      </c>
      <c r="F54" s="169">
        <v>9980051180</v>
      </c>
      <c r="G54" s="156">
        <v>530</v>
      </c>
      <c r="H54" s="156">
        <v>1321</v>
      </c>
    </row>
    <row r="55" spans="2:10" ht="52.5" customHeight="1" thickBot="1" x14ac:dyDescent="0.25">
      <c r="B55" s="172" t="s">
        <v>22</v>
      </c>
      <c r="C55" s="173" t="s">
        <v>121</v>
      </c>
      <c r="D55" s="174" t="s">
        <v>116</v>
      </c>
      <c r="E55" s="175"/>
      <c r="F55" s="176"/>
      <c r="G55" s="176"/>
      <c r="H55" s="137">
        <f>SUM(H56+H61)</f>
        <v>1724.7</v>
      </c>
    </row>
    <row r="56" spans="2:10" ht="16.5" thickBot="1" x14ac:dyDescent="0.25">
      <c r="B56" s="177" t="s">
        <v>23</v>
      </c>
      <c r="C56" s="143" t="s">
        <v>121</v>
      </c>
      <c r="D56" s="178" t="s">
        <v>116</v>
      </c>
      <c r="E56" s="143" t="s">
        <v>78</v>
      </c>
      <c r="F56" s="145"/>
      <c r="G56" s="145"/>
      <c r="H56" s="137">
        <f>SUM(H58:H60)</f>
        <v>1164.7</v>
      </c>
    </row>
    <row r="57" spans="2:10" ht="30" customHeight="1" thickBot="1" x14ac:dyDescent="0.25">
      <c r="B57" s="159" t="s">
        <v>24</v>
      </c>
      <c r="C57" s="143" t="s">
        <v>121</v>
      </c>
      <c r="D57" s="178" t="s">
        <v>116</v>
      </c>
      <c r="E57" s="143" t="s">
        <v>78</v>
      </c>
      <c r="F57" s="137">
        <v>9980059300</v>
      </c>
      <c r="G57" s="160"/>
      <c r="H57" s="137">
        <f>SUM(H58:H60)</f>
        <v>1164.7</v>
      </c>
    </row>
    <row r="58" spans="2:10" ht="48" customHeight="1" thickBot="1" x14ac:dyDescent="0.25">
      <c r="B58" s="162" t="s">
        <v>9</v>
      </c>
      <c r="C58" s="161" t="s">
        <v>121</v>
      </c>
      <c r="D58" s="179" t="s">
        <v>116</v>
      </c>
      <c r="E58" s="161" t="s">
        <v>78</v>
      </c>
      <c r="F58" s="156">
        <v>9980059300</v>
      </c>
      <c r="G58" s="156">
        <v>121</v>
      </c>
      <c r="H58" s="156">
        <v>402</v>
      </c>
    </row>
    <row r="59" spans="2:10" ht="66.75" customHeight="1" thickBot="1" x14ac:dyDescent="0.25">
      <c r="B59" s="21" t="s">
        <v>10</v>
      </c>
      <c r="C59" s="161" t="s">
        <v>121</v>
      </c>
      <c r="D59" s="179" t="s">
        <v>116</v>
      </c>
      <c r="E59" s="161" t="s">
        <v>78</v>
      </c>
      <c r="F59" s="156">
        <v>9980059300</v>
      </c>
      <c r="G59" s="156">
        <v>129</v>
      </c>
      <c r="H59" s="156">
        <v>122</v>
      </c>
    </row>
    <row r="60" spans="2:10" ht="32.25" thickBot="1" x14ac:dyDescent="0.25">
      <c r="B60" s="21" t="s">
        <v>13</v>
      </c>
      <c r="C60" s="161" t="s">
        <v>121</v>
      </c>
      <c r="D60" s="179" t="s">
        <v>116</v>
      </c>
      <c r="E60" s="161" t="s">
        <v>78</v>
      </c>
      <c r="F60" s="156">
        <v>9980059300</v>
      </c>
      <c r="G60" s="156">
        <v>244</v>
      </c>
      <c r="H60" s="156">
        <v>640.70000000000005</v>
      </c>
    </row>
    <row r="61" spans="2:10" ht="48" thickBot="1" x14ac:dyDescent="0.25">
      <c r="B61" s="21" t="s">
        <v>557</v>
      </c>
      <c r="C61" s="143" t="s">
        <v>121</v>
      </c>
      <c r="D61" s="178" t="s">
        <v>116</v>
      </c>
      <c r="E61" s="143" t="s">
        <v>429</v>
      </c>
      <c r="F61" s="155"/>
      <c r="G61" s="156"/>
      <c r="H61" s="156">
        <v>560</v>
      </c>
    </row>
    <row r="62" spans="2:10" ht="63.75" thickBot="1" x14ac:dyDescent="0.25">
      <c r="B62" s="21" t="s">
        <v>562</v>
      </c>
      <c r="C62" s="143" t="s">
        <v>121</v>
      </c>
      <c r="D62" s="178" t="s">
        <v>116</v>
      </c>
      <c r="E62" s="143" t="s">
        <v>429</v>
      </c>
      <c r="F62" s="155" t="s">
        <v>119</v>
      </c>
      <c r="G62" s="156"/>
      <c r="H62" s="156">
        <v>560</v>
      </c>
    </row>
    <row r="63" spans="2:10" ht="63.75" thickBot="1" x14ac:dyDescent="0.25">
      <c r="B63" s="21" t="s">
        <v>558</v>
      </c>
      <c r="C63" s="143" t="s">
        <v>121</v>
      </c>
      <c r="D63" s="178" t="s">
        <v>116</v>
      </c>
      <c r="E63" s="143" t="s">
        <v>429</v>
      </c>
      <c r="F63" s="155" t="s">
        <v>563</v>
      </c>
      <c r="G63" s="156"/>
      <c r="H63" s="156">
        <v>560</v>
      </c>
    </row>
    <row r="64" spans="2:10" ht="48" thickBot="1" x14ac:dyDescent="0.25">
      <c r="B64" s="21" t="s">
        <v>537</v>
      </c>
      <c r="C64" s="143" t="s">
        <v>121</v>
      </c>
      <c r="D64" s="178" t="s">
        <v>116</v>
      </c>
      <c r="E64" s="143" t="s">
        <v>429</v>
      </c>
      <c r="F64" s="155" t="s">
        <v>564</v>
      </c>
      <c r="G64" s="156"/>
      <c r="H64" s="156">
        <v>560</v>
      </c>
    </row>
    <row r="65" spans="2:9" ht="32.25" thickBot="1" x14ac:dyDescent="0.25">
      <c r="B65" s="21" t="s">
        <v>561</v>
      </c>
      <c r="C65" s="143" t="s">
        <v>121</v>
      </c>
      <c r="D65" s="178" t="s">
        <v>116</v>
      </c>
      <c r="E65" s="143" t="s">
        <v>429</v>
      </c>
      <c r="F65" s="155" t="s">
        <v>564</v>
      </c>
      <c r="G65" s="156">
        <v>244</v>
      </c>
      <c r="H65" s="156">
        <v>560</v>
      </c>
    </row>
    <row r="66" spans="2:9" ht="16.5" thickBot="1" x14ac:dyDescent="0.25">
      <c r="B66" s="159" t="s">
        <v>25</v>
      </c>
      <c r="C66" s="143" t="s">
        <v>121</v>
      </c>
      <c r="D66" s="178" t="s">
        <v>78</v>
      </c>
      <c r="E66" s="143"/>
      <c r="F66" s="156"/>
      <c r="G66" s="156"/>
      <c r="H66" s="156">
        <v>12456.3</v>
      </c>
      <c r="I66" s="22"/>
    </row>
    <row r="67" spans="2:9" ht="16.5" thickBot="1" x14ac:dyDescent="0.25">
      <c r="B67" s="159" t="s">
        <v>413</v>
      </c>
      <c r="C67" s="161" t="s">
        <v>121</v>
      </c>
      <c r="D67" s="179" t="s">
        <v>78</v>
      </c>
      <c r="E67" s="161" t="s">
        <v>117</v>
      </c>
      <c r="F67" s="156"/>
      <c r="G67" s="156"/>
      <c r="H67" s="156">
        <v>12456.3</v>
      </c>
    </row>
    <row r="68" spans="2:9" ht="16.5" thickBot="1" x14ac:dyDescent="0.25">
      <c r="B68" s="180" t="s">
        <v>414</v>
      </c>
      <c r="C68" s="161" t="s">
        <v>121</v>
      </c>
      <c r="D68" s="179" t="s">
        <v>78</v>
      </c>
      <c r="E68" s="161" t="s">
        <v>117</v>
      </c>
      <c r="F68" s="167">
        <v>1530022260</v>
      </c>
      <c r="G68" s="156"/>
      <c r="H68" s="156">
        <v>12456.3</v>
      </c>
    </row>
    <row r="69" spans="2:9" ht="16.5" thickBot="1" x14ac:dyDescent="0.25">
      <c r="B69" s="180" t="s">
        <v>415</v>
      </c>
      <c r="C69" s="161" t="s">
        <v>121</v>
      </c>
      <c r="D69" s="179" t="s">
        <v>78</v>
      </c>
      <c r="E69" s="161" t="s">
        <v>117</v>
      </c>
      <c r="F69" s="167">
        <v>1530022260</v>
      </c>
      <c r="G69" s="156">
        <v>530</v>
      </c>
      <c r="H69" s="156">
        <v>12456.3</v>
      </c>
    </row>
    <row r="70" spans="2:9" ht="32.25" thickBot="1" x14ac:dyDescent="0.25">
      <c r="B70" s="181" t="s">
        <v>26</v>
      </c>
      <c r="C70" s="173" t="s">
        <v>121</v>
      </c>
      <c r="D70" s="173" t="s">
        <v>79</v>
      </c>
      <c r="E70" s="173"/>
      <c r="F70" s="182"/>
      <c r="G70" s="182"/>
      <c r="H70" s="183">
        <f>SUM(H71+H73)</f>
        <v>6551.9</v>
      </c>
    </row>
    <row r="71" spans="2:9" ht="16.5" thickBot="1" x14ac:dyDescent="0.25">
      <c r="B71" s="136" t="s">
        <v>27</v>
      </c>
      <c r="C71" s="143" t="s">
        <v>121</v>
      </c>
      <c r="D71" s="163" t="s">
        <v>79</v>
      </c>
      <c r="E71" s="163" t="s">
        <v>122</v>
      </c>
      <c r="F71" s="137">
        <v>1640115200</v>
      </c>
      <c r="G71" s="160"/>
      <c r="H71" s="156">
        <v>1541.9</v>
      </c>
    </row>
    <row r="72" spans="2:9" ht="32.25" thickBot="1" x14ac:dyDescent="0.25">
      <c r="B72" s="21" t="s">
        <v>13</v>
      </c>
      <c r="C72" s="143" t="s">
        <v>121</v>
      </c>
      <c r="D72" s="155" t="s">
        <v>79</v>
      </c>
      <c r="E72" s="155" t="s">
        <v>122</v>
      </c>
      <c r="F72" s="156">
        <v>1640115200</v>
      </c>
      <c r="G72" s="156">
        <v>244</v>
      </c>
      <c r="H72" s="156">
        <v>1541.9</v>
      </c>
    </row>
    <row r="73" spans="2:9" ht="16.5" thickBot="1" x14ac:dyDescent="0.25">
      <c r="B73" s="184" t="s">
        <v>418</v>
      </c>
      <c r="C73" s="143" t="s">
        <v>121</v>
      </c>
      <c r="D73" s="155" t="s">
        <v>79</v>
      </c>
      <c r="E73" s="155" t="s">
        <v>116</v>
      </c>
      <c r="F73" s="156"/>
      <c r="G73" s="156"/>
      <c r="H73" s="156">
        <v>5010</v>
      </c>
    </row>
    <row r="74" spans="2:9" ht="16.5" thickBot="1" x14ac:dyDescent="0.25">
      <c r="B74" s="180" t="s">
        <v>414</v>
      </c>
      <c r="C74" s="143" t="s">
        <v>121</v>
      </c>
      <c r="D74" s="155" t="s">
        <v>79</v>
      </c>
      <c r="E74" s="155" t="s">
        <v>116</v>
      </c>
      <c r="F74" s="156">
        <v>1640115200</v>
      </c>
      <c r="G74" s="156"/>
      <c r="H74" s="156">
        <v>5010</v>
      </c>
    </row>
    <row r="75" spans="2:9" ht="16.5" thickBot="1" x14ac:dyDescent="0.25">
      <c r="B75" s="180" t="s">
        <v>415</v>
      </c>
      <c r="C75" s="143" t="s">
        <v>121</v>
      </c>
      <c r="D75" s="155" t="s">
        <v>79</v>
      </c>
      <c r="E75" s="155" t="s">
        <v>116</v>
      </c>
      <c r="F75" s="156">
        <v>1640115200</v>
      </c>
      <c r="G75" s="156">
        <v>530</v>
      </c>
      <c r="H75" s="156">
        <v>5010</v>
      </c>
    </row>
    <row r="76" spans="2:9" ht="16.5" thickBot="1" x14ac:dyDescent="0.25">
      <c r="B76" s="181" t="s">
        <v>28</v>
      </c>
      <c r="C76" s="173" t="s">
        <v>121</v>
      </c>
      <c r="D76" s="185" t="s">
        <v>80</v>
      </c>
      <c r="E76" s="186"/>
      <c r="F76" s="182"/>
      <c r="G76" s="182"/>
      <c r="H76" s="187">
        <f>SUM(H77+H80)</f>
        <v>1170</v>
      </c>
    </row>
    <row r="77" spans="2:9" ht="32.25" thickBot="1" x14ac:dyDescent="0.25">
      <c r="B77" s="172" t="s">
        <v>29</v>
      </c>
      <c r="C77" s="188" t="s">
        <v>121</v>
      </c>
      <c r="D77" s="188" t="s">
        <v>80</v>
      </c>
      <c r="E77" s="188" t="s">
        <v>80</v>
      </c>
      <c r="F77" s="176"/>
      <c r="G77" s="176"/>
      <c r="H77" s="189">
        <v>100</v>
      </c>
    </row>
    <row r="78" spans="2:9" ht="32.25" thickBot="1" x14ac:dyDescent="0.25">
      <c r="B78" s="162" t="s">
        <v>30</v>
      </c>
      <c r="C78" s="143" t="s">
        <v>121</v>
      </c>
      <c r="D78" s="163" t="s">
        <v>80</v>
      </c>
      <c r="E78" s="163" t="s">
        <v>80</v>
      </c>
      <c r="F78" s="156">
        <v>3310199000</v>
      </c>
      <c r="G78" s="160"/>
      <c r="H78" s="156">
        <v>100</v>
      </c>
    </row>
    <row r="79" spans="2:9" ht="32.25" thickBot="1" x14ac:dyDescent="0.25">
      <c r="B79" s="21" t="s">
        <v>13</v>
      </c>
      <c r="C79" s="143" t="s">
        <v>121</v>
      </c>
      <c r="D79" s="163" t="s">
        <v>80</v>
      </c>
      <c r="E79" s="163" t="s">
        <v>80</v>
      </c>
      <c r="F79" s="156">
        <v>3310199000</v>
      </c>
      <c r="G79" s="156">
        <v>244</v>
      </c>
      <c r="H79" s="156">
        <v>100</v>
      </c>
    </row>
    <row r="80" spans="2:9" ht="14.25" customHeight="1" thickBot="1" x14ac:dyDescent="0.25">
      <c r="B80" s="172" t="s">
        <v>31</v>
      </c>
      <c r="C80" s="188" t="s">
        <v>121</v>
      </c>
      <c r="D80" s="188" t="s">
        <v>80</v>
      </c>
      <c r="E80" s="188" t="s">
        <v>117</v>
      </c>
      <c r="F80" s="176"/>
      <c r="G80" s="176"/>
      <c r="H80" s="137">
        <f>SUM(H81)</f>
        <v>1070</v>
      </c>
    </row>
    <row r="81" spans="2:8" ht="63.75" customHeight="1" thickBot="1" x14ac:dyDescent="0.25">
      <c r="B81" s="159" t="s">
        <v>32</v>
      </c>
      <c r="C81" s="143" t="s">
        <v>121</v>
      </c>
      <c r="D81" s="163" t="s">
        <v>80</v>
      </c>
      <c r="E81" s="163" t="s">
        <v>117</v>
      </c>
      <c r="F81" s="137">
        <v>9980077740</v>
      </c>
      <c r="G81" s="160"/>
      <c r="H81" s="137">
        <f>SUM(H82:H84)</f>
        <v>1070</v>
      </c>
    </row>
    <row r="82" spans="2:8" ht="47.25" customHeight="1" thickBot="1" x14ac:dyDescent="0.25">
      <c r="B82" s="162" t="s">
        <v>9</v>
      </c>
      <c r="C82" s="143" t="s">
        <v>121</v>
      </c>
      <c r="D82" s="163" t="s">
        <v>80</v>
      </c>
      <c r="E82" s="163" t="s">
        <v>117</v>
      </c>
      <c r="F82" s="156">
        <v>9980077740</v>
      </c>
      <c r="G82" s="156">
        <v>121</v>
      </c>
      <c r="H82" s="156">
        <v>821</v>
      </c>
    </row>
    <row r="83" spans="2:8" ht="64.5" customHeight="1" thickBot="1" x14ac:dyDescent="0.25">
      <c r="B83" s="21" t="s">
        <v>10</v>
      </c>
      <c r="C83" s="143" t="s">
        <v>121</v>
      </c>
      <c r="D83" s="163" t="s">
        <v>80</v>
      </c>
      <c r="E83" s="163" t="s">
        <v>117</v>
      </c>
      <c r="F83" s="156">
        <v>9980077740</v>
      </c>
      <c r="G83" s="156">
        <v>129</v>
      </c>
      <c r="H83" s="156">
        <v>249</v>
      </c>
    </row>
    <row r="84" spans="2:8" ht="32.25" thickBot="1" x14ac:dyDescent="0.25">
      <c r="B84" s="21" t="s">
        <v>13</v>
      </c>
      <c r="C84" s="143" t="s">
        <v>121</v>
      </c>
      <c r="D84" s="163" t="s">
        <v>80</v>
      </c>
      <c r="E84" s="163" t="s">
        <v>117</v>
      </c>
      <c r="F84" s="156">
        <v>9980077740</v>
      </c>
      <c r="G84" s="156">
        <v>244</v>
      </c>
      <c r="H84" s="156"/>
    </row>
    <row r="85" spans="2:8" ht="16.5" thickBot="1" x14ac:dyDescent="0.25">
      <c r="B85" s="181" t="s">
        <v>34</v>
      </c>
      <c r="C85" s="173" t="s">
        <v>121</v>
      </c>
      <c r="D85" s="173">
        <v>10</v>
      </c>
      <c r="E85" s="186"/>
      <c r="F85" s="182"/>
      <c r="G85" s="182"/>
      <c r="H85" s="190">
        <f>SUM(H86+H89)</f>
        <v>8658.9220000000005</v>
      </c>
    </row>
    <row r="86" spans="2:8" ht="16.5" thickBot="1" x14ac:dyDescent="0.25">
      <c r="B86" s="159" t="s">
        <v>35</v>
      </c>
      <c r="C86" s="143" t="s">
        <v>121</v>
      </c>
      <c r="D86" s="163">
        <v>10</v>
      </c>
      <c r="E86" s="163" t="s">
        <v>81</v>
      </c>
      <c r="F86" s="160"/>
      <c r="G86" s="160"/>
      <c r="H86" s="137">
        <v>600</v>
      </c>
    </row>
    <row r="87" spans="2:8" ht="32.25" thickBot="1" x14ac:dyDescent="0.25">
      <c r="B87" s="159" t="s">
        <v>36</v>
      </c>
      <c r="C87" s="143" t="s">
        <v>121</v>
      </c>
      <c r="D87" s="163">
        <v>10</v>
      </c>
      <c r="E87" s="163" t="s">
        <v>81</v>
      </c>
      <c r="F87" s="137">
        <v>2210728960</v>
      </c>
      <c r="G87" s="160"/>
      <c r="H87" s="137">
        <v>600</v>
      </c>
    </row>
    <row r="88" spans="2:8" ht="29.25" customHeight="1" thickBot="1" x14ac:dyDescent="0.25">
      <c r="B88" s="162" t="s">
        <v>37</v>
      </c>
      <c r="C88" s="143" t="s">
        <v>121</v>
      </c>
      <c r="D88" s="155">
        <v>10</v>
      </c>
      <c r="E88" s="155" t="s">
        <v>81</v>
      </c>
      <c r="F88" s="156">
        <v>2210728960</v>
      </c>
      <c r="G88" s="156">
        <v>312</v>
      </c>
      <c r="H88" s="156">
        <v>600</v>
      </c>
    </row>
    <row r="89" spans="2:8" ht="16.5" thickBot="1" x14ac:dyDescent="0.25">
      <c r="B89" s="159" t="s">
        <v>38</v>
      </c>
      <c r="C89" s="143" t="s">
        <v>121</v>
      </c>
      <c r="D89" s="163">
        <v>10</v>
      </c>
      <c r="E89" s="163" t="s">
        <v>78</v>
      </c>
      <c r="F89" s="160"/>
      <c r="G89" s="160"/>
      <c r="H89" s="137">
        <f>SUM(H91+H93+H95)</f>
        <v>8058.9220000000005</v>
      </c>
    </row>
    <row r="90" spans="2:8" ht="51" customHeight="1" thickBot="1" x14ac:dyDescent="0.25">
      <c r="B90" s="159" t="s">
        <v>278</v>
      </c>
      <c r="C90" s="143" t="s">
        <v>121</v>
      </c>
      <c r="D90" s="163" t="s">
        <v>279</v>
      </c>
      <c r="E90" s="163" t="s">
        <v>78</v>
      </c>
      <c r="F90" s="137">
        <v>2230752600</v>
      </c>
      <c r="G90" s="160"/>
      <c r="H90" s="137">
        <v>369.47</v>
      </c>
    </row>
    <row r="91" spans="2:8" ht="32.25" thickBot="1" x14ac:dyDescent="0.25">
      <c r="B91" s="162" t="s">
        <v>37</v>
      </c>
      <c r="C91" s="143" t="s">
        <v>121</v>
      </c>
      <c r="D91" s="163" t="s">
        <v>279</v>
      </c>
      <c r="E91" s="163" t="s">
        <v>78</v>
      </c>
      <c r="F91" s="137">
        <v>2230752600</v>
      </c>
      <c r="G91" s="156">
        <v>313</v>
      </c>
      <c r="H91" s="137">
        <v>369.47</v>
      </c>
    </row>
    <row r="92" spans="2:8" ht="48" thickBot="1" x14ac:dyDescent="0.25">
      <c r="B92" s="159" t="s">
        <v>39</v>
      </c>
      <c r="C92" s="143" t="s">
        <v>121</v>
      </c>
      <c r="D92" s="163">
        <v>10</v>
      </c>
      <c r="E92" s="163" t="s">
        <v>78</v>
      </c>
      <c r="F92" s="137">
        <v>2230771510</v>
      </c>
      <c r="G92" s="160"/>
      <c r="H92" s="137">
        <v>5444</v>
      </c>
    </row>
    <row r="93" spans="2:8" ht="32.25" thickBot="1" x14ac:dyDescent="0.25">
      <c r="B93" s="162" t="s">
        <v>37</v>
      </c>
      <c r="C93" s="143" t="s">
        <v>121</v>
      </c>
      <c r="D93" s="155">
        <v>10</v>
      </c>
      <c r="E93" s="155" t="s">
        <v>78</v>
      </c>
      <c r="F93" s="156">
        <v>2230771510</v>
      </c>
      <c r="G93" s="156">
        <v>313</v>
      </c>
      <c r="H93" s="156">
        <v>5444</v>
      </c>
    </row>
    <row r="94" spans="2:8" ht="81.75" customHeight="1" thickBot="1" x14ac:dyDescent="0.25">
      <c r="B94" s="159" t="s">
        <v>40</v>
      </c>
      <c r="C94" s="143" t="s">
        <v>121</v>
      </c>
      <c r="D94" s="163">
        <v>10</v>
      </c>
      <c r="E94" s="163" t="s">
        <v>78</v>
      </c>
      <c r="F94" s="137">
        <v>2250050820</v>
      </c>
      <c r="G94" s="160"/>
      <c r="H94" s="137">
        <v>2245.4520000000002</v>
      </c>
    </row>
    <row r="95" spans="2:8" ht="32.25" thickBot="1" x14ac:dyDescent="0.25">
      <c r="B95" s="162" t="s">
        <v>37</v>
      </c>
      <c r="C95" s="143" t="s">
        <v>121</v>
      </c>
      <c r="D95" s="155">
        <v>10</v>
      </c>
      <c r="E95" s="155" t="s">
        <v>78</v>
      </c>
      <c r="F95" s="156">
        <v>2250050820</v>
      </c>
      <c r="G95" s="156">
        <v>412</v>
      </c>
      <c r="H95" s="156">
        <v>2245.4520000000002</v>
      </c>
    </row>
    <row r="96" spans="2:8" ht="20.25" customHeight="1" thickBot="1" x14ac:dyDescent="0.25">
      <c r="B96" s="172" t="s">
        <v>41</v>
      </c>
      <c r="C96" s="173" t="s">
        <v>121</v>
      </c>
      <c r="D96" s="188">
        <v>11</v>
      </c>
      <c r="E96" s="175"/>
      <c r="F96" s="176"/>
      <c r="G96" s="176"/>
      <c r="H96" s="189">
        <v>420</v>
      </c>
    </row>
    <row r="97" spans="2:8" ht="16.5" thickBot="1" x14ac:dyDescent="0.25">
      <c r="B97" s="142" t="s">
        <v>42</v>
      </c>
      <c r="C97" s="143" t="s">
        <v>121</v>
      </c>
      <c r="D97" s="143">
        <v>11</v>
      </c>
      <c r="E97" s="143" t="s">
        <v>79</v>
      </c>
      <c r="F97" s="145"/>
      <c r="G97" s="145"/>
      <c r="H97" s="169">
        <v>420</v>
      </c>
    </row>
    <row r="98" spans="2:8" ht="32.25" thickBot="1" x14ac:dyDescent="0.25">
      <c r="B98" s="142" t="s">
        <v>43</v>
      </c>
      <c r="C98" s="143" t="s">
        <v>121</v>
      </c>
      <c r="D98" s="143">
        <v>11</v>
      </c>
      <c r="E98" s="143" t="s">
        <v>79</v>
      </c>
      <c r="F98" s="146">
        <v>2460120000</v>
      </c>
      <c r="G98" s="145"/>
      <c r="H98" s="146">
        <v>420</v>
      </c>
    </row>
    <row r="99" spans="2:8" ht="32.25" thickBot="1" x14ac:dyDescent="0.25">
      <c r="B99" s="191" t="s">
        <v>13</v>
      </c>
      <c r="C99" s="143" t="s">
        <v>121</v>
      </c>
      <c r="D99" s="161">
        <v>11</v>
      </c>
      <c r="E99" s="161" t="s">
        <v>79</v>
      </c>
      <c r="F99" s="169">
        <v>2460120000</v>
      </c>
      <c r="G99" s="169">
        <v>244</v>
      </c>
      <c r="H99" s="169">
        <v>420</v>
      </c>
    </row>
    <row r="100" spans="2:8" ht="32.25" thickBot="1" x14ac:dyDescent="0.25">
      <c r="B100" s="181" t="s">
        <v>44</v>
      </c>
      <c r="C100" s="173" t="s">
        <v>121</v>
      </c>
      <c r="D100" s="185">
        <v>12</v>
      </c>
      <c r="E100" s="186"/>
      <c r="F100" s="182"/>
      <c r="G100" s="182"/>
      <c r="H100" s="187">
        <v>2423</v>
      </c>
    </row>
    <row r="101" spans="2:8" ht="16.5" thickBot="1" x14ac:dyDescent="0.25">
      <c r="B101" s="142" t="s">
        <v>45</v>
      </c>
      <c r="C101" s="143" t="s">
        <v>121</v>
      </c>
      <c r="D101" s="143">
        <v>12</v>
      </c>
      <c r="E101" s="143" t="s">
        <v>122</v>
      </c>
      <c r="F101" s="146">
        <v>2520200190</v>
      </c>
      <c r="G101" s="145"/>
      <c r="H101" s="146">
        <v>2423</v>
      </c>
    </row>
    <row r="102" spans="2:8" ht="32.25" thickBot="1" x14ac:dyDescent="0.25">
      <c r="B102" s="192" t="s">
        <v>46</v>
      </c>
      <c r="C102" s="143" t="s">
        <v>121</v>
      </c>
      <c r="D102" s="161">
        <v>12</v>
      </c>
      <c r="E102" s="161" t="s">
        <v>122</v>
      </c>
      <c r="F102" s="169">
        <v>2520200190</v>
      </c>
      <c r="G102" s="169">
        <v>611</v>
      </c>
      <c r="H102" s="169">
        <v>2423</v>
      </c>
    </row>
    <row r="103" spans="2:8" ht="48" thickBot="1" x14ac:dyDescent="0.25">
      <c r="B103" s="181" t="s">
        <v>47</v>
      </c>
      <c r="C103" s="173" t="s">
        <v>121</v>
      </c>
      <c r="D103" s="173">
        <v>13</v>
      </c>
      <c r="E103" s="186"/>
      <c r="F103" s="182"/>
      <c r="G103" s="182"/>
      <c r="H103" s="183">
        <v>64.099999999999994</v>
      </c>
    </row>
    <row r="104" spans="2:8" ht="23.25" customHeight="1" thickBot="1" x14ac:dyDescent="0.25">
      <c r="B104" s="142" t="s">
        <v>48</v>
      </c>
      <c r="C104" s="143" t="s">
        <v>121</v>
      </c>
      <c r="D104" s="143">
        <v>13</v>
      </c>
      <c r="E104" s="143" t="s">
        <v>81</v>
      </c>
      <c r="F104" s="146">
        <v>2610227880</v>
      </c>
      <c r="G104" s="145"/>
      <c r="H104" s="146">
        <v>64.099999999999994</v>
      </c>
    </row>
    <row r="105" spans="2:8" ht="32.25" thickBot="1" x14ac:dyDescent="0.25">
      <c r="B105" s="192" t="s">
        <v>49</v>
      </c>
      <c r="C105" s="143" t="s">
        <v>121</v>
      </c>
      <c r="D105" s="161">
        <v>13</v>
      </c>
      <c r="E105" s="161" t="s">
        <v>81</v>
      </c>
      <c r="F105" s="169">
        <v>2610227880</v>
      </c>
      <c r="G105" s="169">
        <v>730</v>
      </c>
      <c r="H105" s="169">
        <v>64.099999999999994</v>
      </c>
    </row>
    <row r="106" spans="2:8" ht="48" thickBot="1" x14ac:dyDescent="0.25">
      <c r="B106" s="181" t="s">
        <v>120</v>
      </c>
      <c r="C106" s="185" t="s">
        <v>118</v>
      </c>
      <c r="D106" s="185" t="s">
        <v>81</v>
      </c>
      <c r="E106" s="185" t="s">
        <v>119</v>
      </c>
      <c r="F106" s="187">
        <v>9980020000</v>
      </c>
      <c r="G106" s="182"/>
      <c r="H106" s="187">
        <f>SUM(H107:H111)</f>
        <v>4810</v>
      </c>
    </row>
    <row r="107" spans="2:8" ht="48" customHeight="1" thickBot="1" x14ac:dyDescent="0.25">
      <c r="B107" s="162" t="s">
        <v>9</v>
      </c>
      <c r="C107" s="178" t="s">
        <v>118</v>
      </c>
      <c r="D107" s="178" t="s">
        <v>81</v>
      </c>
      <c r="E107" s="178" t="s">
        <v>119</v>
      </c>
      <c r="F107" s="137">
        <v>9980020000</v>
      </c>
      <c r="G107" s="137">
        <v>121</v>
      </c>
      <c r="H107" s="137">
        <v>3100</v>
      </c>
    </row>
    <row r="108" spans="2:8" ht="30" customHeight="1" thickBot="1" x14ac:dyDescent="0.25">
      <c r="B108" s="21" t="s">
        <v>50</v>
      </c>
      <c r="C108" s="178" t="s">
        <v>118</v>
      </c>
      <c r="D108" s="178" t="s">
        <v>81</v>
      </c>
      <c r="E108" s="178" t="s">
        <v>119</v>
      </c>
      <c r="F108" s="137">
        <v>9980020000</v>
      </c>
      <c r="G108" s="137">
        <v>122</v>
      </c>
      <c r="H108" s="137">
        <v>30</v>
      </c>
    </row>
    <row r="109" spans="2:8" ht="68.25" customHeight="1" thickBot="1" x14ac:dyDescent="0.25">
      <c r="B109" s="21" t="s">
        <v>10</v>
      </c>
      <c r="C109" s="178" t="s">
        <v>118</v>
      </c>
      <c r="D109" s="178" t="s">
        <v>81</v>
      </c>
      <c r="E109" s="178" t="s">
        <v>119</v>
      </c>
      <c r="F109" s="137">
        <v>9980020000</v>
      </c>
      <c r="G109" s="137">
        <v>129</v>
      </c>
      <c r="H109" s="137">
        <v>937</v>
      </c>
    </row>
    <row r="110" spans="2:8" ht="32.25" customHeight="1" thickBot="1" x14ac:dyDescent="0.25">
      <c r="B110" s="21" t="s">
        <v>13</v>
      </c>
      <c r="C110" s="178" t="s">
        <v>118</v>
      </c>
      <c r="D110" s="178" t="s">
        <v>81</v>
      </c>
      <c r="E110" s="178" t="s">
        <v>119</v>
      </c>
      <c r="F110" s="137">
        <v>9980020000</v>
      </c>
      <c r="G110" s="137">
        <v>244</v>
      </c>
      <c r="H110" s="137">
        <v>710</v>
      </c>
    </row>
    <row r="111" spans="2:8" ht="22.5" customHeight="1" thickBot="1" x14ac:dyDescent="0.25">
      <c r="B111" s="162" t="s">
        <v>51</v>
      </c>
      <c r="C111" s="178" t="s">
        <v>118</v>
      </c>
      <c r="D111" s="178" t="s">
        <v>81</v>
      </c>
      <c r="E111" s="178" t="s">
        <v>119</v>
      </c>
      <c r="F111" s="137">
        <v>9980020000</v>
      </c>
      <c r="G111" s="137">
        <v>850</v>
      </c>
      <c r="H111" s="137">
        <v>33</v>
      </c>
    </row>
    <row r="112" spans="2:8" ht="53.25" customHeight="1" thickBot="1" x14ac:dyDescent="0.25">
      <c r="B112" s="193" t="s">
        <v>22</v>
      </c>
      <c r="C112" s="194" t="s">
        <v>76</v>
      </c>
      <c r="D112" s="194" t="s">
        <v>116</v>
      </c>
      <c r="E112" s="194"/>
      <c r="F112" s="195"/>
      <c r="G112" s="196"/>
      <c r="H112" s="197">
        <f>SUM(H113)</f>
        <v>3057</v>
      </c>
    </row>
    <row r="113" spans="2:8" ht="65.25" customHeight="1" thickBot="1" x14ac:dyDescent="0.25">
      <c r="B113" s="198" t="s">
        <v>52</v>
      </c>
      <c r="C113" s="163" t="s">
        <v>76</v>
      </c>
      <c r="D113" s="163" t="s">
        <v>116</v>
      </c>
      <c r="E113" s="163" t="s">
        <v>117</v>
      </c>
      <c r="F113" s="163">
        <v>740120000</v>
      </c>
      <c r="G113" s="163"/>
      <c r="H113" s="199">
        <f>SUM(H114:H117)</f>
        <v>3057</v>
      </c>
    </row>
    <row r="114" spans="2:8" ht="51.75" customHeight="1" thickBot="1" x14ac:dyDescent="0.25">
      <c r="B114" s="200" t="s">
        <v>33</v>
      </c>
      <c r="C114" s="155" t="s">
        <v>76</v>
      </c>
      <c r="D114" s="155" t="s">
        <v>116</v>
      </c>
      <c r="E114" s="155" t="s">
        <v>117</v>
      </c>
      <c r="F114" s="155">
        <v>740120000</v>
      </c>
      <c r="G114" s="155">
        <v>111</v>
      </c>
      <c r="H114" s="201">
        <v>2100</v>
      </c>
    </row>
    <row r="115" spans="2:8" ht="67.5" customHeight="1" thickBot="1" x14ac:dyDescent="0.25">
      <c r="B115" s="154" t="s">
        <v>10</v>
      </c>
      <c r="C115" s="155" t="s">
        <v>76</v>
      </c>
      <c r="D115" s="155" t="s">
        <v>116</v>
      </c>
      <c r="E115" s="155" t="s">
        <v>117</v>
      </c>
      <c r="F115" s="156">
        <v>740120000</v>
      </c>
      <c r="G115" s="156">
        <v>119</v>
      </c>
      <c r="H115" s="156">
        <v>634</v>
      </c>
    </row>
    <row r="116" spans="2:8" ht="32.25" thickBot="1" x14ac:dyDescent="0.25">
      <c r="B116" s="21" t="s">
        <v>13</v>
      </c>
      <c r="C116" s="155" t="s">
        <v>76</v>
      </c>
      <c r="D116" s="155" t="s">
        <v>116</v>
      </c>
      <c r="E116" s="155" t="s">
        <v>117</v>
      </c>
      <c r="F116" s="156">
        <v>740120000</v>
      </c>
      <c r="G116" s="156">
        <v>244</v>
      </c>
      <c r="H116" s="156">
        <v>318</v>
      </c>
    </row>
    <row r="117" spans="2:8" ht="16.5" thickBot="1" x14ac:dyDescent="0.25">
      <c r="B117" s="162" t="s">
        <v>51</v>
      </c>
      <c r="C117" s="155" t="s">
        <v>76</v>
      </c>
      <c r="D117" s="155" t="s">
        <v>116</v>
      </c>
      <c r="E117" s="155" t="s">
        <v>117</v>
      </c>
      <c r="F117" s="156">
        <v>740120000</v>
      </c>
      <c r="G117" s="156">
        <v>850</v>
      </c>
      <c r="H117" s="156">
        <v>5</v>
      </c>
    </row>
    <row r="118" spans="2:8" ht="22.5" customHeight="1" thickBot="1" x14ac:dyDescent="0.25">
      <c r="B118" s="193" t="s">
        <v>25</v>
      </c>
      <c r="C118" s="194" t="s">
        <v>77</v>
      </c>
      <c r="D118" s="194" t="s">
        <v>78</v>
      </c>
      <c r="E118" s="194"/>
      <c r="F118" s="194"/>
      <c r="G118" s="194"/>
      <c r="H118" s="197">
        <f>SUM(H120)</f>
        <v>1755</v>
      </c>
    </row>
    <row r="119" spans="2:8" ht="22.5" customHeight="1" thickBot="1" x14ac:dyDescent="0.25">
      <c r="B119" s="159" t="s">
        <v>53</v>
      </c>
      <c r="C119" s="163" t="s">
        <v>77</v>
      </c>
      <c r="D119" s="163" t="s">
        <v>78</v>
      </c>
      <c r="E119" s="163" t="s">
        <v>79</v>
      </c>
      <c r="F119" s="163"/>
      <c r="G119" s="163"/>
      <c r="H119" s="199">
        <f>SUM(H120)</f>
        <v>1755</v>
      </c>
    </row>
    <row r="120" spans="2:8" ht="23.25" customHeight="1" thickBot="1" x14ac:dyDescent="0.25">
      <c r="B120" s="159" t="s">
        <v>54</v>
      </c>
      <c r="C120" s="163" t="s">
        <v>77</v>
      </c>
      <c r="D120" s="163" t="s">
        <v>78</v>
      </c>
      <c r="E120" s="163" t="s">
        <v>79</v>
      </c>
      <c r="F120" s="163">
        <v>1410211000</v>
      </c>
      <c r="G120" s="163"/>
      <c r="H120" s="199">
        <f>SUM(H121+H122+H123+H124)</f>
        <v>1755</v>
      </c>
    </row>
    <row r="121" spans="2:8" ht="53.25" customHeight="1" thickBot="1" x14ac:dyDescent="0.25">
      <c r="B121" s="21" t="s">
        <v>9</v>
      </c>
      <c r="C121" s="155" t="s">
        <v>77</v>
      </c>
      <c r="D121" s="155" t="s">
        <v>78</v>
      </c>
      <c r="E121" s="155" t="s">
        <v>79</v>
      </c>
      <c r="F121" s="155">
        <v>1410211000</v>
      </c>
      <c r="G121" s="155">
        <v>121</v>
      </c>
      <c r="H121" s="155" t="s">
        <v>590</v>
      </c>
    </row>
    <row r="122" spans="2:8" ht="66.75" customHeight="1" thickBot="1" x14ac:dyDescent="0.25">
      <c r="B122" s="21" t="s">
        <v>10</v>
      </c>
      <c r="C122" s="155" t="s">
        <v>77</v>
      </c>
      <c r="D122" s="155" t="s">
        <v>78</v>
      </c>
      <c r="E122" s="155" t="s">
        <v>79</v>
      </c>
      <c r="F122" s="155">
        <v>1410211000</v>
      </c>
      <c r="G122" s="155">
        <v>129</v>
      </c>
      <c r="H122" s="155" t="s">
        <v>591</v>
      </c>
    </row>
    <row r="123" spans="2:8" ht="32.25" thickBot="1" x14ac:dyDescent="0.25">
      <c r="B123" s="21" t="s">
        <v>13</v>
      </c>
      <c r="C123" s="155" t="s">
        <v>77</v>
      </c>
      <c r="D123" s="155" t="s">
        <v>78</v>
      </c>
      <c r="E123" s="155" t="s">
        <v>79</v>
      </c>
      <c r="F123" s="155">
        <v>1410211000</v>
      </c>
      <c r="G123" s="155">
        <v>244</v>
      </c>
      <c r="H123" s="155" t="s">
        <v>592</v>
      </c>
    </row>
    <row r="124" spans="2:8" ht="22.5" customHeight="1" thickBot="1" x14ac:dyDescent="0.25">
      <c r="B124" s="162" t="s">
        <v>51</v>
      </c>
      <c r="C124" s="155" t="s">
        <v>77</v>
      </c>
      <c r="D124" s="155" t="s">
        <v>78</v>
      </c>
      <c r="E124" s="155" t="s">
        <v>79</v>
      </c>
      <c r="F124" s="155">
        <v>1410211000</v>
      </c>
      <c r="G124" s="155">
        <v>850</v>
      </c>
      <c r="H124" s="155" t="s">
        <v>281</v>
      </c>
    </row>
    <row r="125" spans="2:8" ht="16.5" thickBot="1" x14ac:dyDescent="0.25">
      <c r="B125" s="193" t="s">
        <v>28</v>
      </c>
      <c r="C125" s="194" t="s">
        <v>187</v>
      </c>
      <c r="D125" s="194" t="s">
        <v>80</v>
      </c>
      <c r="E125" s="194"/>
      <c r="F125" s="194"/>
      <c r="G125" s="194"/>
      <c r="H125" s="202">
        <f>SUM(H126+H415+H643+H666)</f>
        <v>446263.8</v>
      </c>
    </row>
    <row r="126" spans="2:8" ht="16.5" thickBot="1" x14ac:dyDescent="0.25">
      <c r="B126" s="193" t="s">
        <v>55</v>
      </c>
      <c r="C126" s="194" t="s">
        <v>187</v>
      </c>
      <c r="D126" s="194" t="s">
        <v>80</v>
      </c>
      <c r="E126" s="194"/>
      <c r="F126" s="194"/>
      <c r="G126" s="194"/>
      <c r="H126" s="202">
        <f>SUM(H127+H143+H159+H175+H191+H207+H223+H239+H255+H271+H287+H303+H319+H335+H351+H367+H383+H399)</f>
        <v>103828.8</v>
      </c>
    </row>
    <row r="127" spans="2:8" ht="16.5" thickBot="1" x14ac:dyDescent="0.25">
      <c r="B127" s="203" t="s">
        <v>56</v>
      </c>
      <c r="C127" s="194" t="s">
        <v>82</v>
      </c>
      <c r="D127" s="194"/>
      <c r="E127" s="194"/>
      <c r="F127" s="194"/>
      <c r="G127" s="194"/>
      <c r="H127" s="197">
        <f>SUM(H128+H139)</f>
        <v>12578.7</v>
      </c>
    </row>
    <row r="128" spans="2:8" ht="16.5" thickBot="1" x14ac:dyDescent="0.25">
      <c r="B128" s="159" t="s">
        <v>55</v>
      </c>
      <c r="C128" s="143" t="s">
        <v>82</v>
      </c>
      <c r="D128" s="143" t="s">
        <v>80</v>
      </c>
      <c r="E128" s="143" t="s">
        <v>81</v>
      </c>
      <c r="F128" s="143"/>
      <c r="G128" s="143"/>
      <c r="H128" s="204">
        <f>SUM(H129+H134)</f>
        <v>12151.7</v>
      </c>
    </row>
    <row r="129" spans="2:11" ht="48.75" customHeight="1" thickBot="1" x14ac:dyDescent="0.25">
      <c r="B129" s="159" t="s">
        <v>57</v>
      </c>
      <c r="C129" s="163" t="s">
        <v>82</v>
      </c>
      <c r="D129" s="163" t="s">
        <v>80</v>
      </c>
      <c r="E129" s="163" t="s">
        <v>81</v>
      </c>
      <c r="F129" s="205">
        <v>1910101590</v>
      </c>
      <c r="G129" s="163"/>
      <c r="H129" s="199">
        <f>SUM(H130+H131+H132+H133)</f>
        <v>5317</v>
      </c>
    </row>
    <row r="130" spans="2:11" ht="52.5" customHeight="1" thickBot="1" x14ac:dyDescent="0.25">
      <c r="B130" s="162" t="s">
        <v>33</v>
      </c>
      <c r="C130" s="155" t="s">
        <v>82</v>
      </c>
      <c r="D130" s="155" t="s">
        <v>80</v>
      </c>
      <c r="E130" s="155" t="s">
        <v>81</v>
      </c>
      <c r="F130" s="206">
        <v>1910101590</v>
      </c>
      <c r="G130" s="155">
        <v>111</v>
      </c>
      <c r="H130" s="155" t="s">
        <v>593</v>
      </c>
    </row>
    <row r="131" spans="2:11" ht="65.25" customHeight="1" thickBot="1" x14ac:dyDescent="0.25">
      <c r="B131" s="154" t="s">
        <v>10</v>
      </c>
      <c r="C131" s="155" t="s">
        <v>82</v>
      </c>
      <c r="D131" s="155" t="s">
        <v>80</v>
      </c>
      <c r="E131" s="155" t="s">
        <v>81</v>
      </c>
      <c r="F131" s="206">
        <v>1910101590</v>
      </c>
      <c r="G131" s="155">
        <v>119</v>
      </c>
      <c r="H131" s="155" t="s">
        <v>594</v>
      </c>
    </row>
    <row r="132" spans="2:11" ht="32.25" thickBot="1" x14ac:dyDescent="0.25">
      <c r="B132" s="21" t="s">
        <v>13</v>
      </c>
      <c r="C132" s="155" t="s">
        <v>82</v>
      </c>
      <c r="D132" s="155" t="s">
        <v>80</v>
      </c>
      <c r="E132" s="155" t="s">
        <v>81</v>
      </c>
      <c r="F132" s="206">
        <v>1910101590</v>
      </c>
      <c r="G132" s="155">
        <v>244</v>
      </c>
      <c r="H132" s="155" t="s">
        <v>595</v>
      </c>
    </row>
    <row r="133" spans="2:11" ht="22.5" customHeight="1" thickBot="1" x14ac:dyDescent="0.25">
      <c r="B133" s="180" t="s">
        <v>51</v>
      </c>
      <c r="C133" s="155" t="s">
        <v>82</v>
      </c>
      <c r="D133" s="155" t="s">
        <v>80</v>
      </c>
      <c r="E133" s="155" t="s">
        <v>81</v>
      </c>
      <c r="F133" s="206">
        <v>1910101590</v>
      </c>
      <c r="G133" s="155">
        <v>850</v>
      </c>
      <c r="H133" s="155" t="s">
        <v>596</v>
      </c>
    </row>
    <row r="134" spans="2:11" ht="143.25" customHeight="1" thickBot="1" x14ac:dyDescent="0.25">
      <c r="B134" s="159" t="s">
        <v>58</v>
      </c>
      <c r="C134" s="163" t="s">
        <v>82</v>
      </c>
      <c r="D134" s="163" t="s">
        <v>80</v>
      </c>
      <c r="E134" s="163" t="s">
        <v>81</v>
      </c>
      <c r="F134" s="205">
        <v>1910106590</v>
      </c>
      <c r="G134" s="163"/>
      <c r="H134" s="199">
        <f>SUM(H135+H137+H138+H136)</f>
        <v>6834.7</v>
      </c>
      <c r="K134" s="34"/>
    </row>
    <row r="135" spans="2:11" ht="49.5" customHeight="1" thickBot="1" x14ac:dyDescent="0.25">
      <c r="B135" s="180" t="s">
        <v>59</v>
      </c>
      <c r="C135" s="155" t="s">
        <v>82</v>
      </c>
      <c r="D135" s="155" t="s">
        <v>80</v>
      </c>
      <c r="E135" s="155" t="s">
        <v>81</v>
      </c>
      <c r="F135" s="206">
        <v>1910106590</v>
      </c>
      <c r="G135" s="155">
        <v>111</v>
      </c>
      <c r="H135" s="155" t="s">
        <v>597</v>
      </c>
    </row>
    <row r="136" spans="2:11" ht="32.25" customHeight="1" thickBot="1" x14ac:dyDescent="0.25">
      <c r="B136" s="180" t="s">
        <v>50</v>
      </c>
      <c r="C136" s="155" t="s">
        <v>82</v>
      </c>
      <c r="D136" s="155" t="s">
        <v>80</v>
      </c>
      <c r="E136" s="155" t="s">
        <v>81</v>
      </c>
      <c r="F136" s="206" t="s">
        <v>432</v>
      </c>
      <c r="G136" s="155" t="s">
        <v>128</v>
      </c>
      <c r="H136" s="155" t="s">
        <v>598</v>
      </c>
    </row>
    <row r="137" spans="2:11" ht="64.5" customHeight="1" thickBot="1" x14ac:dyDescent="0.25">
      <c r="B137" s="154" t="s">
        <v>10</v>
      </c>
      <c r="C137" s="155" t="s">
        <v>82</v>
      </c>
      <c r="D137" s="155" t="s">
        <v>80</v>
      </c>
      <c r="E137" s="155" t="s">
        <v>81</v>
      </c>
      <c r="F137" s="206">
        <v>1910106590</v>
      </c>
      <c r="G137" s="155">
        <v>119</v>
      </c>
      <c r="H137" s="155" t="s">
        <v>599</v>
      </c>
    </row>
    <row r="138" spans="2:11" ht="32.25" customHeight="1" thickBot="1" x14ac:dyDescent="0.25">
      <c r="B138" s="21" t="s">
        <v>13</v>
      </c>
      <c r="C138" s="155" t="s">
        <v>82</v>
      </c>
      <c r="D138" s="155" t="s">
        <v>80</v>
      </c>
      <c r="E138" s="155" t="s">
        <v>81</v>
      </c>
      <c r="F138" s="206">
        <v>1910106590</v>
      </c>
      <c r="G138" s="155">
        <v>244</v>
      </c>
      <c r="H138" s="155" t="s">
        <v>431</v>
      </c>
    </row>
    <row r="139" spans="2:11" ht="16.5" thickBot="1" x14ac:dyDescent="0.25">
      <c r="B139" s="159" t="s">
        <v>34</v>
      </c>
      <c r="C139" s="163" t="s">
        <v>82</v>
      </c>
      <c r="D139" s="163">
        <v>10</v>
      </c>
      <c r="E139" s="163"/>
      <c r="F139" s="163"/>
      <c r="G139" s="163"/>
      <c r="H139" s="163" t="s">
        <v>600</v>
      </c>
    </row>
    <row r="140" spans="2:11" ht="16.5" thickBot="1" x14ac:dyDescent="0.25">
      <c r="B140" s="159" t="s">
        <v>38</v>
      </c>
      <c r="C140" s="163" t="s">
        <v>82</v>
      </c>
      <c r="D140" s="163">
        <v>10</v>
      </c>
      <c r="E140" s="163" t="s">
        <v>78</v>
      </c>
      <c r="F140" s="163"/>
      <c r="G140" s="163"/>
      <c r="H140" s="163" t="s">
        <v>600</v>
      </c>
    </row>
    <row r="141" spans="2:11" ht="44.25" customHeight="1" thickBot="1" x14ac:dyDescent="0.25">
      <c r="B141" s="159" t="s">
        <v>60</v>
      </c>
      <c r="C141" s="163" t="s">
        <v>82</v>
      </c>
      <c r="D141" s="163">
        <v>10</v>
      </c>
      <c r="E141" s="163" t="s">
        <v>78</v>
      </c>
      <c r="F141" s="163">
        <v>2230171540</v>
      </c>
      <c r="G141" s="163"/>
      <c r="H141" s="163" t="s">
        <v>600</v>
      </c>
    </row>
    <row r="142" spans="2:11" ht="32.25" thickBot="1" x14ac:dyDescent="0.25">
      <c r="B142" s="162" t="s">
        <v>37</v>
      </c>
      <c r="C142" s="155" t="s">
        <v>82</v>
      </c>
      <c r="D142" s="155">
        <v>10</v>
      </c>
      <c r="E142" s="155" t="s">
        <v>78</v>
      </c>
      <c r="F142" s="155">
        <v>2230171540</v>
      </c>
      <c r="G142" s="155">
        <v>313</v>
      </c>
      <c r="H142" s="155" t="s">
        <v>600</v>
      </c>
    </row>
    <row r="143" spans="2:11" ht="15.75" customHeight="1" thickBot="1" x14ac:dyDescent="0.25">
      <c r="B143" s="203" t="s">
        <v>61</v>
      </c>
      <c r="C143" s="194" t="s">
        <v>83</v>
      </c>
      <c r="D143" s="194"/>
      <c r="E143" s="194"/>
      <c r="F143" s="194"/>
      <c r="G143" s="194"/>
      <c r="H143" s="197">
        <f>SUM(H144+H155)</f>
        <v>7631.4000000000005</v>
      </c>
    </row>
    <row r="144" spans="2:11" ht="20.25" customHeight="1" thickBot="1" x14ac:dyDescent="0.25">
      <c r="B144" s="159" t="s">
        <v>55</v>
      </c>
      <c r="C144" s="143" t="s">
        <v>83</v>
      </c>
      <c r="D144" s="143" t="s">
        <v>80</v>
      </c>
      <c r="E144" s="143" t="s">
        <v>81</v>
      </c>
      <c r="F144" s="143"/>
      <c r="G144" s="143"/>
      <c r="H144" s="204">
        <f>SUM(H145+H150)</f>
        <v>7331.4000000000005</v>
      </c>
    </row>
    <row r="145" spans="2:8" ht="50.25" customHeight="1" thickBot="1" x14ac:dyDescent="0.25">
      <c r="B145" s="159" t="s">
        <v>62</v>
      </c>
      <c r="C145" s="163" t="s">
        <v>83</v>
      </c>
      <c r="D145" s="163" t="s">
        <v>80</v>
      </c>
      <c r="E145" s="163" t="s">
        <v>81</v>
      </c>
      <c r="F145" s="205">
        <v>1910101590</v>
      </c>
      <c r="G145" s="163"/>
      <c r="H145" s="199">
        <f>SUM(H146+H147+H148+H149)</f>
        <v>2967.8</v>
      </c>
    </row>
    <row r="146" spans="2:8" ht="53.25" customHeight="1" thickBot="1" x14ac:dyDescent="0.25">
      <c r="B146" s="180" t="s">
        <v>33</v>
      </c>
      <c r="C146" s="155" t="s">
        <v>83</v>
      </c>
      <c r="D146" s="155" t="s">
        <v>80</v>
      </c>
      <c r="E146" s="155" t="s">
        <v>81</v>
      </c>
      <c r="F146" s="206">
        <v>1910101590</v>
      </c>
      <c r="G146" s="155">
        <v>111</v>
      </c>
      <c r="H146" s="155" t="s">
        <v>601</v>
      </c>
    </row>
    <row r="147" spans="2:8" ht="61.5" customHeight="1" thickBot="1" x14ac:dyDescent="0.25">
      <c r="B147" s="154" t="s">
        <v>10</v>
      </c>
      <c r="C147" s="155" t="s">
        <v>83</v>
      </c>
      <c r="D147" s="155" t="s">
        <v>80</v>
      </c>
      <c r="E147" s="155" t="s">
        <v>81</v>
      </c>
      <c r="F147" s="206">
        <v>1910101590</v>
      </c>
      <c r="G147" s="155">
        <v>119</v>
      </c>
      <c r="H147" s="155" t="s">
        <v>602</v>
      </c>
    </row>
    <row r="148" spans="2:8" ht="32.25" thickBot="1" x14ac:dyDescent="0.25">
      <c r="B148" s="21" t="s">
        <v>13</v>
      </c>
      <c r="C148" s="155" t="s">
        <v>83</v>
      </c>
      <c r="D148" s="155" t="s">
        <v>80</v>
      </c>
      <c r="E148" s="155" t="s">
        <v>81</v>
      </c>
      <c r="F148" s="206">
        <v>1910101590</v>
      </c>
      <c r="G148" s="155">
        <v>244</v>
      </c>
      <c r="H148" s="155" t="s">
        <v>603</v>
      </c>
    </row>
    <row r="149" spans="2:8" ht="21.75" customHeight="1" thickBot="1" x14ac:dyDescent="0.25">
      <c r="B149" s="180" t="s">
        <v>51</v>
      </c>
      <c r="C149" s="155" t="s">
        <v>83</v>
      </c>
      <c r="D149" s="155" t="s">
        <v>80</v>
      </c>
      <c r="E149" s="155" t="s">
        <v>81</v>
      </c>
      <c r="F149" s="206">
        <v>1910101590</v>
      </c>
      <c r="G149" s="155">
        <v>850</v>
      </c>
      <c r="H149" s="155" t="s">
        <v>433</v>
      </c>
    </row>
    <row r="150" spans="2:8" ht="141" customHeight="1" thickBot="1" x14ac:dyDescent="0.25">
      <c r="B150" s="159" t="s">
        <v>58</v>
      </c>
      <c r="C150" s="163" t="s">
        <v>83</v>
      </c>
      <c r="D150" s="163" t="s">
        <v>80</v>
      </c>
      <c r="E150" s="163" t="s">
        <v>81</v>
      </c>
      <c r="F150" s="205">
        <v>1910106590</v>
      </c>
      <c r="G150" s="163"/>
      <c r="H150" s="199">
        <f>SUM(H151+H153+H154+H152)</f>
        <v>4363.6000000000004</v>
      </c>
    </row>
    <row r="151" spans="2:8" ht="47.25" customHeight="1" thickBot="1" x14ac:dyDescent="0.25">
      <c r="B151" s="180" t="s">
        <v>59</v>
      </c>
      <c r="C151" s="155" t="s">
        <v>83</v>
      </c>
      <c r="D151" s="155" t="s">
        <v>80</v>
      </c>
      <c r="E151" s="155" t="s">
        <v>81</v>
      </c>
      <c r="F151" s="206">
        <v>1910106590</v>
      </c>
      <c r="G151" s="155">
        <v>111</v>
      </c>
      <c r="H151" s="155" t="s">
        <v>604</v>
      </c>
    </row>
    <row r="152" spans="2:8" ht="34.5" customHeight="1" thickBot="1" x14ac:dyDescent="0.25">
      <c r="B152" s="180" t="s">
        <v>50</v>
      </c>
      <c r="C152" s="155" t="s">
        <v>83</v>
      </c>
      <c r="D152" s="155" t="s">
        <v>80</v>
      </c>
      <c r="E152" s="155" t="s">
        <v>81</v>
      </c>
      <c r="F152" s="206">
        <v>1910106590</v>
      </c>
      <c r="G152" s="155" t="s">
        <v>128</v>
      </c>
      <c r="H152" s="155" t="s">
        <v>605</v>
      </c>
    </row>
    <row r="153" spans="2:8" ht="66" customHeight="1" thickBot="1" x14ac:dyDescent="0.25">
      <c r="B153" s="154" t="s">
        <v>10</v>
      </c>
      <c r="C153" s="155" t="s">
        <v>83</v>
      </c>
      <c r="D153" s="155" t="s">
        <v>80</v>
      </c>
      <c r="E153" s="155" t="s">
        <v>81</v>
      </c>
      <c r="F153" s="206">
        <v>1910106590</v>
      </c>
      <c r="G153" s="155">
        <v>119</v>
      </c>
      <c r="H153" s="155" t="s">
        <v>606</v>
      </c>
    </row>
    <row r="154" spans="2:8" ht="32.25" thickBot="1" x14ac:dyDescent="0.25">
      <c r="B154" s="21" t="s">
        <v>13</v>
      </c>
      <c r="C154" s="155" t="s">
        <v>83</v>
      </c>
      <c r="D154" s="155" t="s">
        <v>80</v>
      </c>
      <c r="E154" s="155" t="s">
        <v>81</v>
      </c>
      <c r="F154" s="206">
        <v>1910106590</v>
      </c>
      <c r="G154" s="155">
        <v>244</v>
      </c>
      <c r="H154" s="155" t="s">
        <v>607</v>
      </c>
    </row>
    <row r="155" spans="2:8" ht="16.5" thickBot="1" x14ac:dyDescent="0.25">
      <c r="B155" s="159" t="s">
        <v>34</v>
      </c>
      <c r="C155" s="163" t="s">
        <v>83</v>
      </c>
      <c r="D155" s="163">
        <v>10</v>
      </c>
      <c r="E155" s="163" t="s">
        <v>78</v>
      </c>
      <c r="F155" s="163"/>
      <c r="G155" s="163"/>
      <c r="H155" s="163" t="s">
        <v>608</v>
      </c>
    </row>
    <row r="156" spans="2:8" ht="16.5" thickBot="1" x14ac:dyDescent="0.25">
      <c r="B156" s="159" t="s">
        <v>38</v>
      </c>
      <c r="C156" s="163" t="s">
        <v>83</v>
      </c>
      <c r="D156" s="163">
        <v>10</v>
      </c>
      <c r="E156" s="163" t="s">
        <v>78</v>
      </c>
      <c r="F156" s="163"/>
      <c r="G156" s="163"/>
      <c r="H156" s="163" t="s">
        <v>608</v>
      </c>
    </row>
    <row r="157" spans="2:8" ht="46.5" customHeight="1" thickBot="1" x14ac:dyDescent="0.25">
      <c r="B157" s="159" t="s">
        <v>60</v>
      </c>
      <c r="C157" s="163" t="s">
        <v>83</v>
      </c>
      <c r="D157" s="163">
        <v>10</v>
      </c>
      <c r="E157" s="163" t="s">
        <v>78</v>
      </c>
      <c r="F157" s="163">
        <v>2230171540</v>
      </c>
      <c r="G157" s="163"/>
      <c r="H157" s="163" t="s">
        <v>608</v>
      </c>
    </row>
    <row r="158" spans="2:8" ht="32.25" thickBot="1" x14ac:dyDescent="0.25">
      <c r="B158" s="162" t="s">
        <v>37</v>
      </c>
      <c r="C158" s="155" t="s">
        <v>83</v>
      </c>
      <c r="D158" s="155">
        <v>10</v>
      </c>
      <c r="E158" s="155" t="s">
        <v>78</v>
      </c>
      <c r="F158" s="155">
        <v>2230171540</v>
      </c>
      <c r="G158" s="155">
        <v>313</v>
      </c>
      <c r="H158" s="155" t="s">
        <v>608</v>
      </c>
    </row>
    <row r="159" spans="2:8" ht="15.75" customHeight="1" thickBot="1" x14ac:dyDescent="0.25">
      <c r="B159" s="203" t="s">
        <v>63</v>
      </c>
      <c r="C159" s="194" t="s">
        <v>84</v>
      </c>
      <c r="D159" s="194"/>
      <c r="E159" s="194"/>
      <c r="F159" s="194"/>
      <c r="G159" s="194"/>
      <c r="H159" s="197">
        <f>SUM(H160+H171)</f>
        <v>10399.700000000001</v>
      </c>
    </row>
    <row r="160" spans="2:8" ht="16.5" thickBot="1" x14ac:dyDescent="0.25">
      <c r="B160" s="159" t="s">
        <v>55</v>
      </c>
      <c r="C160" s="143" t="s">
        <v>84</v>
      </c>
      <c r="D160" s="143" t="s">
        <v>80</v>
      </c>
      <c r="E160" s="143" t="s">
        <v>81</v>
      </c>
      <c r="F160" s="143"/>
      <c r="G160" s="143"/>
      <c r="H160" s="204">
        <f>SUM(H161+H166)</f>
        <v>10003.700000000001</v>
      </c>
    </row>
    <row r="161" spans="2:8" ht="47.25" customHeight="1" thickBot="1" x14ac:dyDescent="0.25">
      <c r="B161" s="159" t="s">
        <v>62</v>
      </c>
      <c r="C161" s="163" t="s">
        <v>84</v>
      </c>
      <c r="D161" s="163" t="s">
        <v>80</v>
      </c>
      <c r="E161" s="163" t="s">
        <v>81</v>
      </c>
      <c r="F161" s="205">
        <v>1910101590</v>
      </c>
      <c r="G161" s="163"/>
      <c r="H161" s="199">
        <f>SUM(H162+H163+H164+H165)</f>
        <v>3616.8</v>
      </c>
    </row>
    <row r="162" spans="2:8" ht="46.5" customHeight="1" thickBot="1" x14ac:dyDescent="0.25">
      <c r="B162" s="180" t="s">
        <v>33</v>
      </c>
      <c r="C162" s="155" t="s">
        <v>84</v>
      </c>
      <c r="D162" s="155" t="s">
        <v>80</v>
      </c>
      <c r="E162" s="155" t="s">
        <v>81</v>
      </c>
      <c r="F162" s="206">
        <v>1910101590</v>
      </c>
      <c r="G162" s="155" t="s">
        <v>85</v>
      </c>
      <c r="H162" s="155" t="s">
        <v>601</v>
      </c>
    </row>
    <row r="163" spans="2:8" ht="62.25" customHeight="1" thickBot="1" x14ac:dyDescent="0.25">
      <c r="B163" s="154" t="s">
        <v>10</v>
      </c>
      <c r="C163" s="155" t="s">
        <v>84</v>
      </c>
      <c r="D163" s="155" t="s">
        <v>80</v>
      </c>
      <c r="E163" s="155" t="s">
        <v>81</v>
      </c>
      <c r="F163" s="206">
        <v>1910101590</v>
      </c>
      <c r="G163" s="155">
        <v>119</v>
      </c>
      <c r="H163" s="156">
        <v>306.8</v>
      </c>
    </row>
    <row r="164" spans="2:8" ht="32.25" thickBot="1" x14ac:dyDescent="0.25">
      <c r="B164" s="21" t="s">
        <v>13</v>
      </c>
      <c r="C164" s="155" t="s">
        <v>84</v>
      </c>
      <c r="D164" s="155" t="s">
        <v>80</v>
      </c>
      <c r="E164" s="155" t="s">
        <v>81</v>
      </c>
      <c r="F164" s="206">
        <v>1910101590</v>
      </c>
      <c r="G164" s="155">
        <v>244</v>
      </c>
      <c r="H164" s="156">
        <v>2198</v>
      </c>
    </row>
    <row r="165" spans="2:8" ht="21.75" customHeight="1" thickBot="1" x14ac:dyDescent="0.25">
      <c r="B165" s="180" t="s">
        <v>51</v>
      </c>
      <c r="C165" s="155" t="s">
        <v>84</v>
      </c>
      <c r="D165" s="155" t="s">
        <v>80</v>
      </c>
      <c r="E165" s="155" t="s">
        <v>81</v>
      </c>
      <c r="F165" s="206">
        <v>1910101590</v>
      </c>
      <c r="G165" s="155">
        <v>850</v>
      </c>
      <c r="H165" s="156">
        <v>96</v>
      </c>
    </row>
    <row r="166" spans="2:8" ht="146.25" customHeight="1" thickBot="1" x14ac:dyDescent="0.25">
      <c r="B166" s="159" t="s">
        <v>58</v>
      </c>
      <c r="C166" s="163" t="s">
        <v>84</v>
      </c>
      <c r="D166" s="163" t="s">
        <v>80</v>
      </c>
      <c r="E166" s="163" t="s">
        <v>81</v>
      </c>
      <c r="F166" s="205">
        <v>1910106590</v>
      </c>
      <c r="G166" s="163"/>
      <c r="H166" s="199">
        <f>SUM(H167+H169+H170+H168)</f>
        <v>6386.9</v>
      </c>
    </row>
    <row r="167" spans="2:8" ht="48" customHeight="1" thickBot="1" x14ac:dyDescent="0.25">
      <c r="B167" s="180" t="s">
        <v>59</v>
      </c>
      <c r="C167" s="155" t="s">
        <v>84</v>
      </c>
      <c r="D167" s="155" t="s">
        <v>80</v>
      </c>
      <c r="E167" s="155" t="s">
        <v>81</v>
      </c>
      <c r="F167" s="206">
        <v>1910106590</v>
      </c>
      <c r="G167" s="155">
        <v>111</v>
      </c>
      <c r="H167" s="156">
        <v>4697</v>
      </c>
    </row>
    <row r="168" spans="2:8" ht="32.25" customHeight="1" thickBot="1" x14ac:dyDescent="0.25">
      <c r="B168" s="180" t="s">
        <v>50</v>
      </c>
      <c r="C168" s="155" t="s">
        <v>121</v>
      </c>
      <c r="D168" s="155" t="s">
        <v>80</v>
      </c>
      <c r="E168" s="155" t="s">
        <v>81</v>
      </c>
      <c r="F168" s="206" t="s">
        <v>432</v>
      </c>
      <c r="G168" s="155" t="s">
        <v>128</v>
      </c>
      <c r="H168" s="156">
        <v>39.200000000000003</v>
      </c>
    </row>
    <row r="169" spans="2:8" ht="63.75" thickBot="1" x14ac:dyDescent="0.25">
      <c r="B169" s="154" t="s">
        <v>10</v>
      </c>
      <c r="C169" s="155" t="s">
        <v>84</v>
      </c>
      <c r="D169" s="155" t="s">
        <v>80</v>
      </c>
      <c r="E169" s="155" t="s">
        <v>81</v>
      </c>
      <c r="F169" s="206">
        <v>1910106590</v>
      </c>
      <c r="G169" s="155">
        <v>119</v>
      </c>
      <c r="H169" s="156">
        <v>1418</v>
      </c>
    </row>
    <row r="170" spans="2:8" ht="32.25" thickBot="1" x14ac:dyDescent="0.25">
      <c r="B170" s="21" t="s">
        <v>13</v>
      </c>
      <c r="C170" s="155" t="s">
        <v>84</v>
      </c>
      <c r="D170" s="155" t="s">
        <v>80</v>
      </c>
      <c r="E170" s="155" t="s">
        <v>81</v>
      </c>
      <c r="F170" s="206">
        <v>1910106590</v>
      </c>
      <c r="G170" s="155">
        <v>244</v>
      </c>
      <c r="H170" s="156">
        <v>232.7</v>
      </c>
    </row>
    <row r="171" spans="2:8" ht="16.5" thickBot="1" x14ac:dyDescent="0.25">
      <c r="B171" s="159" t="s">
        <v>34</v>
      </c>
      <c r="C171" s="163" t="s">
        <v>84</v>
      </c>
      <c r="D171" s="163">
        <v>10</v>
      </c>
      <c r="E171" s="163" t="s">
        <v>78</v>
      </c>
      <c r="F171" s="163"/>
      <c r="G171" s="163"/>
      <c r="H171" s="137">
        <v>396</v>
      </c>
    </row>
    <row r="172" spans="2:8" ht="16.5" thickBot="1" x14ac:dyDescent="0.25">
      <c r="B172" s="159" t="s">
        <v>38</v>
      </c>
      <c r="C172" s="163" t="s">
        <v>84</v>
      </c>
      <c r="D172" s="163">
        <v>10</v>
      </c>
      <c r="E172" s="163" t="s">
        <v>78</v>
      </c>
      <c r="F172" s="163"/>
      <c r="G172" s="163"/>
      <c r="H172" s="137">
        <v>396</v>
      </c>
    </row>
    <row r="173" spans="2:8" ht="51.75" customHeight="1" thickBot="1" x14ac:dyDescent="0.25">
      <c r="B173" s="159" t="s">
        <v>60</v>
      </c>
      <c r="C173" s="163" t="s">
        <v>84</v>
      </c>
      <c r="D173" s="163">
        <v>10</v>
      </c>
      <c r="E173" s="163" t="s">
        <v>78</v>
      </c>
      <c r="F173" s="163">
        <v>2230171540</v>
      </c>
      <c r="G173" s="163"/>
      <c r="H173" s="137">
        <v>396</v>
      </c>
    </row>
    <row r="174" spans="2:8" ht="32.25" thickBot="1" x14ac:dyDescent="0.25">
      <c r="B174" s="162" t="s">
        <v>37</v>
      </c>
      <c r="C174" s="155" t="s">
        <v>84</v>
      </c>
      <c r="D174" s="155">
        <v>10</v>
      </c>
      <c r="E174" s="155" t="s">
        <v>78</v>
      </c>
      <c r="F174" s="155">
        <v>2230171540</v>
      </c>
      <c r="G174" s="155">
        <v>313</v>
      </c>
      <c r="H174" s="137">
        <v>396</v>
      </c>
    </row>
    <row r="175" spans="2:8" ht="24" customHeight="1" thickBot="1" x14ac:dyDescent="0.25">
      <c r="B175" s="203" t="s">
        <v>86</v>
      </c>
      <c r="C175" s="207" t="s">
        <v>87</v>
      </c>
      <c r="D175" s="207"/>
      <c r="E175" s="207"/>
      <c r="F175" s="207"/>
      <c r="G175" s="207"/>
      <c r="H175" s="208">
        <f>SUM(H176+H187)</f>
        <v>7904.8</v>
      </c>
    </row>
    <row r="176" spans="2:8" ht="16.5" thickBot="1" x14ac:dyDescent="0.25">
      <c r="B176" s="159" t="s">
        <v>55</v>
      </c>
      <c r="C176" s="163" t="s">
        <v>87</v>
      </c>
      <c r="D176" s="163" t="s">
        <v>80</v>
      </c>
      <c r="E176" s="163" t="s">
        <v>81</v>
      </c>
      <c r="F176" s="163"/>
      <c r="G176" s="163"/>
      <c r="H176" s="204">
        <f>SUM(H177+H182)</f>
        <v>7561.8</v>
      </c>
    </row>
    <row r="177" spans="2:8" ht="51" customHeight="1" thickBot="1" x14ac:dyDescent="0.25">
      <c r="B177" s="159" t="s">
        <v>62</v>
      </c>
      <c r="C177" s="163" t="s">
        <v>87</v>
      </c>
      <c r="D177" s="163" t="s">
        <v>80</v>
      </c>
      <c r="E177" s="163" t="s">
        <v>81</v>
      </c>
      <c r="F177" s="205">
        <v>1910101590</v>
      </c>
      <c r="G177" s="163"/>
      <c r="H177" s="199">
        <f>SUM(H178+H179+H180+H181)</f>
        <v>3068.3</v>
      </c>
    </row>
    <row r="178" spans="2:8" ht="53.25" customHeight="1" thickBot="1" x14ac:dyDescent="0.25">
      <c r="B178" s="180" t="s">
        <v>33</v>
      </c>
      <c r="C178" s="155" t="s">
        <v>87</v>
      </c>
      <c r="D178" s="155" t="s">
        <v>80</v>
      </c>
      <c r="E178" s="155" t="s">
        <v>81</v>
      </c>
      <c r="F178" s="206">
        <v>1910101590</v>
      </c>
      <c r="G178" s="155" t="s">
        <v>85</v>
      </c>
      <c r="H178" s="156">
        <v>948</v>
      </c>
    </row>
    <row r="179" spans="2:8" ht="67.5" customHeight="1" thickBot="1" x14ac:dyDescent="0.25">
      <c r="B179" s="154" t="s">
        <v>10</v>
      </c>
      <c r="C179" s="155" t="s">
        <v>87</v>
      </c>
      <c r="D179" s="155" t="s">
        <v>80</v>
      </c>
      <c r="E179" s="155" t="s">
        <v>81</v>
      </c>
      <c r="F179" s="206">
        <v>1910101590</v>
      </c>
      <c r="G179" s="155">
        <v>119</v>
      </c>
      <c r="H179" s="156">
        <v>286.3</v>
      </c>
    </row>
    <row r="180" spans="2:8" ht="32.25" thickBot="1" x14ac:dyDescent="0.25">
      <c r="B180" s="21" t="s">
        <v>13</v>
      </c>
      <c r="C180" s="155" t="s">
        <v>87</v>
      </c>
      <c r="D180" s="155" t="s">
        <v>80</v>
      </c>
      <c r="E180" s="155" t="s">
        <v>81</v>
      </c>
      <c r="F180" s="206">
        <v>1910101590</v>
      </c>
      <c r="G180" s="155">
        <v>244</v>
      </c>
      <c r="H180" s="156">
        <v>1797</v>
      </c>
    </row>
    <row r="181" spans="2:8" ht="16.5" thickBot="1" x14ac:dyDescent="0.25">
      <c r="B181" s="180" t="s">
        <v>51</v>
      </c>
      <c r="C181" s="155" t="s">
        <v>87</v>
      </c>
      <c r="D181" s="155" t="s">
        <v>80</v>
      </c>
      <c r="E181" s="155" t="s">
        <v>81</v>
      </c>
      <c r="F181" s="206">
        <v>1910101590</v>
      </c>
      <c r="G181" s="155">
        <v>850</v>
      </c>
      <c r="H181" s="156">
        <v>37</v>
      </c>
    </row>
    <row r="182" spans="2:8" ht="142.5" thickBot="1" x14ac:dyDescent="0.25">
      <c r="B182" s="159" t="s">
        <v>58</v>
      </c>
      <c r="C182" s="163" t="s">
        <v>87</v>
      </c>
      <c r="D182" s="163" t="s">
        <v>80</v>
      </c>
      <c r="E182" s="163" t="s">
        <v>81</v>
      </c>
      <c r="F182" s="205">
        <v>1910106590</v>
      </c>
      <c r="G182" s="163"/>
      <c r="H182" s="199">
        <f>SUM(H183+H185+H186+H184)</f>
        <v>4493.5</v>
      </c>
    </row>
    <row r="183" spans="2:8" ht="48" thickBot="1" x14ac:dyDescent="0.25">
      <c r="B183" s="180" t="s">
        <v>59</v>
      </c>
      <c r="C183" s="155" t="s">
        <v>87</v>
      </c>
      <c r="D183" s="155" t="s">
        <v>80</v>
      </c>
      <c r="E183" s="155" t="s">
        <v>81</v>
      </c>
      <c r="F183" s="206">
        <v>1910106590</v>
      </c>
      <c r="G183" s="155">
        <v>111</v>
      </c>
      <c r="H183" s="156">
        <v>3270</v>
      </c>
    </row>
    <row r="184" spans="2:8" ht="32.25" thickBot="1" x14ac:dyDescent="0.25">
      <c r="B184" s="180" t="s">
        <v>50</v>
      </c>
      <c r="C184" s="155" t="s">
        <v>87</v>
      </c>
      <c r="D184" s="155" t="s">
        <v>80</v>
      </c>
      <c r="E184" s="155" t="s">
        <v>81</v>
      </c>
      <c r="F184" s="206">
        <v>1910106590</v>
      </c>
      <c r="G184" s="155" t="s">
        <v>128</v>
      </c>
      <c r="H184" s="156">
        <v>34</v>
      </c>
    </row>
    <row r="185" spans="2:8" ht="63.75" thickBot="1" x14ac:dyDescent="0.25">
      <c r="B185" s="154" t="s">
        <v>10</v>
      </c>
      <c r="C185" s="155" t="s">
        <v>87</v>
      </c>
      <c r="D185" s="155" t="s">
        <v>80</v>
      </c>
      <c r="E185" s="155" t="s">
        <v>81</v>
      </c>
      <c r="F185" s="206">
        <v>1910106590</v>
      </c>
      <c r="G185" s="155">
        <v>119</v>
      </c>
      <c r="H185" s="156">
        <v>988</v>
      </c>
    </row>
    <row r="186" spans="2:8" ht="32.25" thickBot="1" x14ac:dyDescent="0.25">
      <c r="B186" s="21" t="s">
        <v>13</v>
      </c>
      <c r="C186" s="155" t="s">
        <v>87</v>
      </c>
      <c r="D186" s="155" t="s">
        <v>80</v>
      </c>
      <c r="E186" s="155" t="s">
        <v>81</v>
      </c>
      <c r="F186" s="206">
        <v>1910106590</v>
      </c>
      <c r="G186" s="155">
        <v>244</v>
      </c>
      <c r="H186" s="156">
        <v>201.5</v>
      </c>
    </row>
    <row r="187" spans="2:8" ht="16.5" thickBot="1" x14ac:dyDescent="0.25">
      <c r="B187" s="159" t="s">
        <v>34</v>
      </c>
      <c r="C187" s="163" t="s">
        <v>87</v>
      </c>
      <c r="D187" s="163">
        <v>10</v>
      </c>
      <c r="E187" s="163" t="s">
        <v>78</v>
      </c>
      <c r="F187" s="163"/>
      <c r="G187" s="163"/>
      <c r="H187" s="137">
        <v>343</v>
      </c>
    </row>
    <row r="188" spans="2:8" ht="16.5" thickBot="1" x14ac:dyDescent="0.25">
      <c r="B188" s="159" t="s">
        <v>38</v>
      </c>
      <c r="C188" s="163" t="s">
        <v>87</v>
      </c>
      <c r="D188" s="163">
        <v>10</v>
      </c>
      <c r="E188" s="163" t="s">
        <v>78</v>
      </c>
      <c r="F188" s="163"/>
      <c r="G188" s="163"/>
      <c r="H188" s="137">
        <v>343</v>
      </c>
    </row>
    <row r="189" spans="2:8" ht="48" thickBot="1" x14ac:dyDescent="0.25">
      <c r="B189" s="159" t="s">
        <v>60</v>
      </c>
      <c r="C189" s="163" t="s">
        <v>87</v>
      </c>
      <c r="D189" s="163">
        <v>10</v>
      </c>
      <c r="E189" s="163" t="s">
        <v>78</v>
      </c>
      <c r="F189" s="163">
        <v>2230171540</v>
      </c>
      <c r="G189" s="163"/>
      <c r="H189" s="137">
        <v>343</v>
      </c>
    </row>
    <row r="190" spans="2:8" ht="32.25" thickBot="1" x14ac:dyDescent="0.25">
      <c r="B190" s="162" t="s">
        <v>37</v>
      </c>
      <c r="C190" s="155" t="s">
        <v>87</v>
      </c>
      <c r="D190" s="155">
        <v>10</v>
      </c>
      <c r="E190" s="155" t="s">
        <v>78</v>
      </c>
      <c r="F190" s="155">
        <v>2230171540</v>
      </c>
      <c r="G190" s="155">
        <v>313</v>
      </c>
      <c r="H190" s="156">
        <v>343</v>
      </c>
    </row>
    <row r="191" spans="2:8" ht="16.5" thickBot="1" x14ac:dyDescent="0.25">
      <c r="B191" s="203" t="s">
        <v>88</v>
      </c>
      <c r="C191" s="207" t="s">
        <v>89</v>
      </c>
      <c r="D191" s="207"/>
      <c r="E191" s="207"/>
      <c r="F191" s="207"/>
      <c r="G191" s="207"/>
      <c r="H191" s="208">
        <f>SUM(H192+H203)</f>
        <v>2603.6000000000004</v>
      </c>
    </row>
    <row r="192" spans="2:8" ht="16.5" thickBot="1" x14ac:dyDescent="0.25">
      <c r="B192" s="159" t="s">
        <v>55</v>
      </c>
      <c r="C192" s="209" t="s">
        <v>89</v>
      </c>
      <c r="D192" s="209" t="s">
        <v>80</v>
      </c>
      <c r="E192" s="209" t="s">
        <v>81</v>
      </c>
      <c r="F192" s="210"/>
      <c r="G192" s="210"/>
      <c r="H192" s="204">
        <f>SUM(H193+H198)</f>
        <v>2529.6000000000004</v>
      </c>
    </row>
    <row r="193" spans="2:8" ht="48" thickBot="1" x14ac:dyDescent="0.25">
      <c r="B193" s="159" t="s">
        <v>62</v>
      </c>
      <c r="C193" s="209" t="s">
        <v>89</v>
      </c>
      <c r="D193" s="163" t="s">
        <v>80</v>
      </c>
      <c r="E193" s="163" t="s">
        <v>81</v>
      </c>
      <c r="F193" s="205">
        <v>1910101590</v>
      </c>
      <c r="G193" s="163"/>
      <c r="H193" s="199">
        <f>SUM(H194+H195+H196+H197)</f>
        <v>1430</v>
      </c>
    </row>
    <row r="194" spans="2:8" ht="48" thickBot="1" x14ac:dyDescent="0.25">
      <c r="B194" s="180" t="s">
        <v>33</v>
      </c>
      <c r="C194" s="211" t="s">
        <v>89</v>
      </c>
      <c r="D194" s="155" t="s">
        <v>80</v>
      </c>
      <c r="E194" s="155" t="s">
        <v>81</v>
      </c>
      <c r="F194" s="206">
        <v>1910101590</v>
      </c>
      <c r="G194" s="155" t="s">
        <v>85</v>
      </c>
      <c r="H194" s="156">
        <v>552</v>
      </c>
    </row>
    <row r="195" spans="2:8" ht="63.75" thickBot="1" x14ac:dyDescent="0.25">
      <c r="B195" s="154" t="s">
        <v>10</v>
      </c>
      <c r="C195" s="211" t="s">
        <v>89</v>
      </c>
      <c r="D195" s="155" t="s">
        <v>80</v>
      </c>
      <c r="E195" s="155" t="s">
        <v>81</v>
      </c>
      <c r="F195" s="206">
        <v>1910101590</v>
      </c>
      <c r="G195" s="155">
        <v>119</v>
      </c>
      <c r="H195" s="156">
        <v>167</v>
      </c>
    </row>
    <row r="196" spans="2:8" ht="32.25" thickBot="1" x14ac:dyDescent="0.25">
      <c r="B196" s="21" t="s">
        <v>13</v>
      </c>
      <c r="C196" s="211" t="s">
        <v>89</v>
      </c>
      <c r="D196" s="155" t="s">
        <v>80</v>
      </c>
      <c r="E196" s="155" t="s">
        <v>81</v>
      </c>
      <c r="F196" s="206">
        <v>1910101590</v>
      </c>
      <c r="G196" s="155">
        <v>244</v>
      </c>
      <c r="H196" s="156">
        <v>703</v>
      </c>
    </row>
    <row r="197" spans="2:8" ht="16.5" thickBot="1" x14ac:dyDescent="0.25">
      <c r="B197" s="180" t="s">
        <v>51</v>
      </c>
      <c r="C197" s="211" t="s">
        <v>89</v>
      </c>
      <c r="D197" s="155" t="s">
        <v>80</v>
      </c>
      <c r="E197" s="155" t="s">
        <v>81</v>
      </c>
      <c r="F197" s="206">
        <v>1910101590</v>
      </c>
      <c r="G197" s="155">
        <v>850</v>
      </c>
      <c r="H197" s="156">
        <v>8</v>
      </c>
    </row>
    <row r="198" spans="2:8" ht="142.5" thickBot="1" x14ac:dyDescent="0.25">
      <c r="B198" s="159" t="s">
        <v>58</v>
      </c>
      <c r="C198" s="209" t="s">
        <v>89</v>
      </c>
      <c r="D198" s="163" t="s">
        <v>80</v>
      </c>
      <c r="E198" s="163" t="s">
        <v>81</v>
      </c>
      <c r="F198" s="205">
        <v>1910106590</v>
      </c>
      <c r="G198" s="163"/>
      <c r="H198" s="137">
        <f>SUM(H199:H202)</f>
        <v>1099.6000000000001</v>
      </c>
    </row>
    <row r="199" spans="2:8" ht="48" thickBot="1" x14ac:dyDescent="0.25">
      <c r="B199" s="180" t="s">
        <v>59</v>
      </c>
      <c r="C199" s="211" t="s">
        <v>89</v>
      </c>
      <c r="D199" s="155" t="s">
        <v>80</v>
      </c>
      <c r="E199" s="155" t="s">
        <v>81</v>
      </c>
      <c r="F199" s="206">
        <v>1910106590</v>
      </c>
      <c r="G199" s="155">
        <v>111</v>
      </c>
      <c r="H199" s="156">
        <v>805</v>
      </c>
    </row>
    <row r="200" spans="2:8" ht="32.25" thickBot="1" x14ac:dyDescent="0.25">
      <c r="B200" s="180" t="s">
        <v>50</v>
      </c>
      <c r="C200" s="211" t="s">
        <v>89</v>
      </c>
      <c r="D200" s="155" t="s">
        <v>80</v>
      </c>
      <c r="E200" s="155" t="s">
        <v>81</v>
      </c>
      <c r="F200" s="206">
        <v>1910106590</v>
      </c>
      <c r="G200" s="155" t="s">
        <v>128</v>
      </c>
      <c r="H200" s="156">
        <v>7.4</v>
      </c>
    </row>
    <row r="201" spans="2:8" ht="63.75" thickBot="1" x14ac:dyDescent="0.25">
      <c r="B201" s="154" t="s">
        <v>10</v>
      </c>
      <c r="C201" s="211" t="s">
        <v>89</v>
      </c>
      <c r="D201" s="155" t="s">
        <v>80</v>
      </c>
      <c r="E201" s="155" t="s">
        <v>81</v>
      </c>
      <c r="F201" s="206">
        <v>1910106590</v>
      </c>
      <c r="G201" s="155">
        <v>119</v>
      </c>
      <c r="H201" s="156">
        <v>243</v>
      </c>
    </row>
    <row r="202" spans="2:8" ht="32.25" thickBot="1" x14ac:dyDescent="0.25">
      <c r="B202" s="21" t="s">
        <v>13</v>
      </c>
      <c r="C202" s="211" t="s">
        <v>89</v>
      </c>
      <c r="D202" s="155" t="s">
        <v>80</v>
      </c>
      <c r="E202" s="155" t="s">
        <v>81</v>
      </c>
      <c r="F202" s="206">
        <v>1910106590</v>
      </c>
      <c r="G202" s="155">
        <v>244</v>
      </c>
      <c r="H202" s="156">
        <v>44.2</v>
      </c>
    </row>
    <row r="203" spans="2:8" ht="16.5" thickBot="1" x14ac:dyDescent="0.25">
      <c r="B203" s="159" t="s">
        <v>34</v>
      </c>
      <c r="C203" s="209" t="s">
        <v>89</v>
      </c>
      <c r="D203" s="163">
        <v>10</v>
      </c>
      <c r="E203" s="163"/>
      <c r="F203" s="163"/>
      <c r="G203" s="163"/>
      <c r="H203" s="137">
        <v>74</v>
      </c>
    </row>
    <row r="204" spans="2:8" ht="16.5" thickBot="1" x14ac:dyDescent="0.25">
      <c r="B204" s="159" t="s">
        <v>38</v>
      </c>
      <c r="C204" s="209" t="s">
        <v>89</v>
      </c>
      <c r="D204" s="163">
        <v>10</v>
      </c>
      <c r="E204" s="163" t="s">
        <v>78</v>
      </c>
      <c r="F204" s="163"/>
      <c r="G204" s="163"/>
      <c r="H204" s="137">
        <v>74</v>
      </c>
    </row>
    <row r="205" spans="2:8" ht="48" thickBot="1" x14ac:dyDescent="0.25">
      <c r="B205" s="159" t="s">
        <v>60</v>
      </c>
      <c r="C205" s="209" t="s">
        <v>89</v>
      </c>
      <c r="D205" s="163">
        <v>10</v>
      </c>
      <c r="E205" s="163" t="s">
        <v>78</v>
      </c>
      <c r="F205" s="163">
        <v>2230171540</v>
      </c>
      <c r="G205" s="163"/>
      <c r="H205" s="137">
        <v>74</v>
      </c>
    </row>
    <row r="206" spans="2:8" ht="32.25" thickBot="1" x14ac:dyDescent="0.25">
      <c r="B206" s="162" t="s">
        <v>37</v>
      </c>
      <c r="C206" s="211" t="s">
        <v>89</v>
      </c>
      <c r="D206" s="155">
        <v>10</v>
      </c>
      <c r="E206" s="155" t="s">
        <v>78</v>
      </c>
      <c r="F206" s="155">
        <v>2230171540</v>
      </c>
      <c r="G206" s="155">
        <v>313</v>
      </c>
      <c r="H206" s="156">
        <v>74</v>
      </c>
    </row>
    <row r="207" spans="2:8" ht="16.5" thickBot="1" x14ac:dyDescent="0.25">
      <c r="B207" s="203" t="s">
        <v>90</v>
      </c>
      <c r="C207" s="207" t="s">
        <v>91</v>
      </c>
      <c r="D207" s="207"/>
      <c r="E207" s="207"/>
      <c r="F207" s="207"/>
      <c r="G207" s="207"/>
      <c r="H207" s="208">
        <f>SUM(H208+H219)</f>
        <v>9537.4000000000015</v>
      </c>
    </row>
    <row r="208" spans="2:8" ht="16.5" thickBot="1" x14ac:dyDescent="0.25">
      <c r="B208" s="159" t="s">
        <v>55</v>
      </c>
      <c r="C208" s="209" t="s">
        <v>91</v>
      </c>
      <c r="D208" s="163" t="s">
        <v>80</v>
      </c>
      <c r="E208" s="163" t="s">
        <v>81</v>
      </c>
      <c r="F208" s="210"/>
      <c r="G208" s="210"/>
      <c r="H208" s="204">
        <f>SUM(H209+H214)</f>
        <v>9106.4000000000015</v>
      </c>
    </row>
    <row r="209" spans="2:8" ht="48" thickBot="1" x14ac:dyDescent="0.25">
      <c r="B209" s="159" t="s">
        <v>62</v>
      </c>
      <c r="C209" s="209" t="s">
        <v>91</v>
      </c>
      <c r="D209" s="163" t="s">
        <v>80</v>
      </c>
      <c r="E209" s="163" t="s">
        <v>81</v>
      </c>
      <c r="F209" s="205">
        <v>1910101590</v>
      </c>
      <c r="G209" s="163"/>
      <c r="H209" s="199">
        <f>SUM(H210+H211+H212+H213)</f>
        <v>3240</v>
      </c>
    </row>
    <row r="210" spans="2:8" ht="48" thickBot="1" x14ac:dyDescent="0.25">
      <c r="B210" s="180" t="s">
        <v>33</v>
      </c>
      <c r="C210" s="211" t="s">
        <v>91</v>
      </c>
      <c r="D210" s="155" t="s">
        <v>80</v>
      </c>
      <c r="E210" s="155" t="s">
        <v>81</v>
      </c>
      <c r="F210" s="206">
        <v>1910101590</v>
      </c>
      <c r="G210" s="155" t="s">
        <v>85</v>
      </c>
      <c r="H210" s="156">
        <v>1015</v>
      </c>
    </row>
    <row r="211" spans="2:8" ht="63.75" thickBot="1" x14ac:dyDescent="0.25">
      <c r="B211" s="154" t="s">
        <v>10</v>
      </c>
      <c r="C211" s="211" t="s">
        <v>91</v>
      </c>
      <c r="D211" s="155" t="s">
        <v>80</v>
      </c>
      <c r="E211" s="155" t="s">
        <v>81</v>
      </c>
      <c r="F211" s="206">
        <v>1910101590</v>
      </c>
      <c r="G211" s="155">
        <v>119</v>
      </c>
      <c r="H211" s="156">
        <v>307</v>
      </c>
    </row>
    <row r="212" spans="2:8" ht="32.25" thickBot="1" x14ac:dyDescent="0.25">
      <c r="B212" s="21" t="s">
        <v>13</v>
      </c>
      <c r="C212" s="211" t="s">
        <v>91</v>
      </c>
      <c r="D212" s="155" t="s">
        <v>80</v>
      </c>
      <c r="E212" s="155" t="s">
        <v>81</v>
      </c>
      <c r="F212" s="206">
        <v>1910101590</v>
      </c>
      <c r="G212" s="155">
        <v>244</v>
      </c>
      <c r="H212" s="156">
        <v>1864</v>
      </c>
    </row>
    <row r="213" spans="2:8" ht="16.5" thickBot="1" x14ac:dyDescent="0.25">
      <c r="B213" s="180" t="s">
        <v>51</v>
      </c>
      <c r="C213" s="211" t="s">
        <v>91</v>
      </c>
      <c r="D213" s="155" t="s">
        <v>80</v>
      </c>
      <c r="E213" s="155" t="s">
        <v>81</v>
      </c>
      <c r="F213" s="206">
        <v>1910101590</v>
      </c>
      <c r="G213" s="155">
        <v>850</v>
      </c>
      <c r="H213" s="156">
        <v>54</v>
      </c>
    </row>
    <row r="214" spans="2:8" ht="142.5" thickBot="1" x14ac:dyDescent="0.25">
      <c r="B214" s="159" t="s">
        <v>58</v>
      </c>
      <c r="C214" s="209" t="s">
        <v>91</v>
      </c>
      <c r="D214" s="163" t="s">
        <v>80</v>
      </c>
      <c r="E214" s="163" t="s">
        <v>81</v>
      </c>
      <c r="F214" s="205">
        <v>1910106590</v>
      </c>
      <c r="G214" s="163"/>
      <c r="H214" s="137">
        <f>SUM(H215:H218)</f>
        <v>5866.4000000000005</v>
      </c>
    </row>
    <row r="215" spans="2:8" ht="48" thickBot="1" x14ac:dyDescent="0.25">
      <c r="B215" s="180" t="s">
        <v>59</v>
      </c>
      <c r="C215" s="211" t="s">
        <v>91</v>
      </c>
      <c r="D215" s="155" t="s">
        <v>80</v>
      </c>
      <c r="E215" s="155" t="s">
        <v>81</v>
      </c>
      <c r="F215" s="206">
        <v>1910106590</v>
      </c>
      <c r="G215" s="155">
        <v>111</v>
      </c>
      <c r="H215" s="156">
        <v>4282</v>
      </c>
    </row>
    <row r="216" spans="2:8" ht="32.25" thickBot="1" x14ac:dyDescent="0.25">
      <c r="B216" s="180" t="s">
        <v>50</v>
      </c>
      <c r="C216" s="211" t="s">
        <v>91</v>
      </c>
      <c r="D216" s="155" t="s">
        <v>80</v>
      </c>
      <c r="E216" s="155" t="s">
        <v>81</v>
      </c>
      <c r="F216" s="206">
        <v>1910106590</v>
      </c>
      <c r="G216" s="155" t="s">
        <v>128</v>
      </c>
      <c r="H216" s="156">
        <v>37.1</v>
      </c>
    </row>
    <row r="217" spans="2:8" ht="63.75" thickBot="1" x14ac:dyDescent="0.25">
      <c r="B217" s="154" t="s">
        <v>10</v>
      </c>
      <c r="C217" s="211" t="s">
        <v>91</v>
      </c>
      <c r="D217" s="155" t="s">
        <v>80</v>
      </c>
      <c r="E217" s="155" t="s">
        <v>81</v>
      </c>
      <c r="F217" s="206">
        <v>1910106590</v>
      </c>
      <c r="G217" s="155">
        <v>119</v>
      </c>
      <c r="H217" s="156">
        <v>1292</v>
      </c>
    </row>
    <row r="218" spans="2:8" ht="32.25" thickBot="1" x14ac:dyDescent="0.25">
      <c r="B218" s="21" t="s">
        <v>13</v>
      </c>
      <c r="C218" s="211" t="s">
        <v>91</v>
      </c>
      <c r="D218" s="155" t="s">
        <v>80</v>
      </c>
      <c r="E218" s="155" t="s">
        <v>81</v>
      </c>
      <c r="F218" s="206">
        <v>1910106590</v>
      </c>
      <c r="G218" s="155">
        <v>244</v>
      </c>
      <c r="H218" s="156">
        <v>255.3</v>
      </c>
    </row>
    <row r="219" spans="2:8" ht="16.5" thickBot="1" x14ac:dyDescent="0.25">
      <c r="B219" s="159" t="s">
        <v>34</v>
      </c>
      <c r="C219" s="209" t="s">
        <v>91</v>
      </c>
      <c r="D219" s="163">
        <v>10</v>
      </c>
      <c r="E219" s="163"/>
      <c r="F219" s="163"/>
      <c r="G219" s="163"/>
      <c r="H219" s="137">
        <v>431</v>
      </c>
    </row>
    <row r="220" spans="2:8" ht="16.5" thickBot="1" x14ac:dyDescent="0.25">
      <c r="B220" s="159" t="s">
        <v>38</v>
      </c>
      <c r="C220" s="209" t="s">
        <v>91</v>
      </c>
      <c r="D220" s="163">
        <v>10</v>
      </c>
      <c r="E220" s="163" t="s">
        <v>78</v>
      </c>
      <c r="F220" s="163"/>
      <c r="G220" s="163"/>
      <c r="H220" s="137">
        <v>431</v>
      </c>
    </row>
    <row r="221" spans="2:8" ht="48" thickBot="1" x14ac:dyDescent="0.25">
      <c r="B221" s="159" t="s">
        <v>60</v>
      </c>
      <c r="C221" s="209" t="s">
        <v>91</v>
      </c>
      <c r="D221" s="163">
        <v>10</v>
      </c>
      <c r="E221" s="163" t="s">
        <v>78</v>
      </c>
      <c r="F221" s="163">
        <v>2230171540</v>
      </c>
      <c r="G221" s="163"/>
      <c r="H221" s="137">
        <v>431</v>
      </c>
    </row>
    <row r="222" spans="2:8" ht="32.25" thickBot="1" x14ac:dyDescent="0.25">
      <c r="B222" s="162" t="s">
        <v>37</v>
      </c>
      <c r="C222" s="211" t="s">
        <v>91</v>
      </c>
      <c r="D222" s="155">
        <v>10</v>
      </c>
      <c r="E222" s="155" t="s">
        <v>78</v>
      </c>
      <c r="F222" s="155">
        <v>2230171540</v>
      </c>
      <c r="G222" s="155">
        <v>313</v>
      </c>
      <c r="H222" s="156">
        <v>431</v>
      </c>
    </row>
    <row r="223" spans="2:8" ht="32.25" thickBot="1" x14ac:dyDescent="0.25">
      <c r="B223" s="203" t="s">
        <v>92</v>
      </c>
      <c r="C223" s="207" t="s">
        <v>93</v>
      </c>
      <c r="D223" s="207"/>
      <c r="E223" s="207"/>
      <c r="F223" s="207"/>
      <c r="G223" s="207"/>
      <c r="H223" s="208">
        <f>SUM(H224+H235)</f>
        <v>2380</v>
      </c>
    </row>
    <row r="224" spans="2:8" ht="16.5" thickBot="1" x14ac:dyDescent="0.25">
      <c r="B224" s="159" t="s">
        <v>55</v>
      </c>
      <c r="C224" s="209" t="s">
        <v>93</v>
      </c>
      <c r="D224" s="163" t="s">
        <v>80</v>
      </c>
      <c r="E224" s="163" t="s">
        <v>81</v>
      </c>
      <c r="F224" s="210"/>
      <c r="G224" s="210"/>
      <c r="H224" s="204">
        <f>SUM(H225+H230)</f>
        <v>2309</v>
      </c>
    </row>
    <row r="225" spans="2:8" ht="48" thickBot="1" x14ac:dyDescent="0.25">
      <c r="B225" s="159" t="s">
        <v>62</v>
      </c>
      <c r="C225" s="209" t="s">
        <v>93</v>
      </c>
      <c r="D225" s="163" t="s">
        <v>80</v>
      </c>
      <c r="E225" s="163" t="s">
        <v>81</v>
      </c>
      <c r="F225" s="205">
        <v>1910101590</v>
      </c>
      <c r="G225" s="163"/>
      <c r="H225" s="199">
        <f>SUM(H226+H227+H228+H229)</f>
        <v>1273</v>
      </c>
    </row>
    <row r="226" spans="2:8" ht="48" thickBot="1" x14ac:dyDescent="0.25">
      <c r="B226" s="180" t="s">
        <v>33</v>
      </c>
      <c r="C226" s="211" t="s">
        <v>93</v>
      </c>
      <c r="D226" s="155" t="s">
        <v>80</v>
      </c>
      <c r="E226" s="155" t="s">
        <v>81</v>
      </c>
      <c r="F226" s="206">
        <v>1910101590</v>
      </c>
      <c r="G226" s="155" t="s">
        <v>85</v>
      </c>
      <c r="H226" s="156">
        <v>576</v>
      </c>
    </row>
    <row r="227" spans="2:8" ht="63.75" thickBot="1" x14ac:dyDescent="0.25">
      <c r="B227" s="154" t="s">
        <v>10</v>
      </c>
      <c r="C227" s="211" t="s">
        <v>93</v>
      </c>
      <c r="D227" s="155" t="s">
        <v>80</v>
      </c>
      <c r="E227" s="155" t="s">
        <v>81</v>
      </c>
      <c r="F227" s="206">
        <v>1910101590</v>
      </c>
      <c r="G227" s="155">
        <v>119</v>
      </c>
      <c r="H227" s="156">
        <v>174</v>
      </c>
    </row>
    <row r="228" spans="2:8" ht="32.25" thickBot="1" x14ac:dyDescent="0.25">
      <c r="B228" s="21" t="s">
        <v>13</v>
      </c>
      <c r="C228" s="211" t="s">
        <v>93</v>
      </c>
      <c r="D228" s="155" t="s">
        <v>80</v>
      </c>
      <c r="E228" s="155" t="s">
        <v>81</v>
      </c>
      <c r="F228" s="206">
        <v>1910101590</v>
      </c>
      <c r="G228" s="155">
        <v>244</v>
      </c>
      <c r="H228" s="156">
        <v>494</v>
      </c>
    </row>
    <row r="229" spans="2:8" ht="16.5" thickBot="1" x14ac:dyDescent="0.25">
      <c r="B229" s="180" t="s">
        <v>51</v>
      </c>
      <c r="C229" s="211" t="s">
        <v>93</v>
      </c>
      <c r="D229" s="155" t="s">
        <v>80</v>
      </c>
      <c r="E229" s="155" t="s">
        <v>81</v>
      </c>
      <c r="F229" s="206">
        <v>1910101590</v>
      </c>
      <c r="G229" s="155">
        <v>850</v>
      </c>
      <c r="H229" s="156">
        <v>29</v>
      </c>
    </row>
    <row r="230" spans="2:8" ht="142.5" thickBot="1" x14ac:dyDescent="0.25">
      <c r="B230" s="159" t="s">
        <v>58</v>
      </c>
      <c r="C230" s="209" t="s">
        <v>93</v>
      </c>
      <c r="D230" s="163" t="s">
        <v>80</v>
      </c>
      <c r="E230" s="163" t="s">
        <v>81</v>
      </c>
      <c r="F230" s="205">
        <v>1910106590</v>
      </c>
      <c r="G230" s="163"/>
      <c r="H230" s="137">
        <f>SUM(H231:H234)</f>
        <v>1036</v>
      </c>
    </row>
    <row r="231" spans="2:8" ht="48" thickBot="1" x14ac:dyDescent="0.25">
      <c r="B231" s="180" t="s">
        <v>59</v>
      </c>
      <c r="C231" s="211" t="s">
        <v>93</v>
      </c>
      <c r="D231" s="155" t="s">
        <v>80</v>
      </c>
      <c r="E231" s="155" t="s">
        <v>81</v>
      </c>
      <c r="F231" s="206">
        <v>1910106590</v>
      </c>
      <c r="G231" s="155">
        <v>111</v>
      </c>
      <c r="H231" s="156">
        <v>758</v>
      </c>
    </row>
    <row r="232" spans="2:8" ht="32.25" thickBot="1" x14ac:dyDescent="0.25">
      <c r="B232" s="180" t="s">
        <v>50</v>
      </c>
      <c r="C232" s="211" t="s">
        <v>93</v>
      </c>
      <c r="D232" s="155" t="s">
        <v>80</v>
      </c>
      <c r="E232" s="155" t="s">
        <v>81</v>
      </c>
      <c r="F232" s="206">
        <v>1910106590</v>
      </c>
      <c r="G232" s="155" t="s">
        <v>128</v>
      </c>
      <c r="H232" s="156">
        <v>7</v>
      </c>
    </row>
    <row r="233" spans="2:8" ht="63.75" thickBot="1" x14ac:dyDescent="0.25">
      <c r="B233" s="154" t="s">
        <v>10</v>
      </c>
      <c r="C233" s="211" t="s">
        <v>93</v>
      </c>
      <c r="D233" s="155" t="s">
        <v>80</v>
      </c>
      <c r="E233" s="155" t="s">
        <v>81</v>
      </c>
      <c r="F233" s="206">
        <v>1910106590</v>
      </c>
      <c r="G233" s="155">
        <v>119</v>
      </c>
      <c r="H233" s="156">
        <v>229</v>
      </c>
    </row>
    <row r="234" spans="2:8" ht="32.25" thickBot="1" x14ac:dyDescent="0.25">
      <c r="B234" s="21" t="s">
        <v>13</v>
      </c>
      <c r="C234" s="211" t="s">
        <v>93</v>
      </c>
      <c r="D234" s="155" t="s">
        <v>80</v>
      </c>
      <c r="E234" s="155" t="s">
        <v>81</v>
      </c>
      <c r="F234" s="206">
        <v>1910106590</v>
      </c>
      <c r="G234" s="155">
        <v>244</v>
      </c>
      <c r="H234" s="156">
        <v>42</v>
      </c>
    </row>
    <row r="235" spans="2:8" ht="16.5" thickBot="1" x14ac:dyDescent="0.25">
      <c r="B235" s="159" t="s">
        <v>34</v>
      </c>
      <c r="C235" s="209" t="s">
        <v>93</v>
      </c>
      <c r="D235" s="163">
        <v>10</v>
      </c>
      <c r="E235" s="163" t="s">
        <v>78</v>
      </c>
      <c r="F235" s="163"/>
      <c r="G235" s="163"/>
      <c r="H235" s="137">
        <v>71</v>
      </c>
    </row>
    <row r="236" spans="2:8" ht="16.5" thickBot="1" x14ac:dyDescent="0.25">
      <c r="B236" s="159" t="s">
        <v>38</v>
      </c>
      <c r="C236" s="209" t="s">
        <v>93</v>
      </c>
      <c r="D236" s="163">
        <v>10</v>
      </c>
      <c r="E236" s="163" t="s">
        <v>78</v>
      </c>
      <c r="F236" s="163"/>
      <c r="G236" s="163"/>
      <c r="H236" s="137">
        <v>71</v>
      </c>
    </row>
    <row r="237" spans="2:8" ht="48" thickBot="1" x14ac:dyDescent="0.25">
      <c r="B237" s="159" t="s">
        <v>60</v>
      </c>
      <c r="C237" s="209" t="s">
        <v>93</v>
      </c>
      <c r="D237" s="163">
        <v>10</v>
      </c>
      <c r="E237" s="163" t="s">
        <v>78</v>
      </c>
      <c r="F237" s="163">
        <v>2230171540</v>
      </c>
      <c r="G237" s="163"/>
      <c r="H237" s="137">
        <v>71</v>
      </c>
    </row>
    <row r="238" spans="2:8" ht="32.25" thickBot="1" x14ac:dyDescent="0.25">
      <c r="B238" s="162" t="s">
        <v>37</v>
      </c>
      <c r="C238" s="211" t="s">
        <v>93</v>
      </c>
      <c r="D238" s="155">
        <v>10</v>
      </c>
      <c r="E238" s="155" t="s">
        <v>78</v>
      </c>
      <c r="F238" s="155">
        <v>2230171540</v>
      </c>
      <c r="G238" s="155">
        <v>313</v>
      </c>
      <c r="H238" s="156">
        <v>71</v>
      </c>
    </row>
    <row r="239" spans="2:8" ht="16.5" thickBot="1" x14ac:dyDescent="0.25">
      <c r="B239" s="203" t="s">
        <v>94</v>
      </c>
      <c r="C239" s="207" t="s">
        <v>95</v>
      </c>
      <c r="D239" s="207"/>
      <c r="E239" s="207"/>
      <c r="F239" s="207"/>
      <c r="G239" s="207"/>
      <c r="H239" s="208">
        <f>SUM(H240+H251)</f>
        <v>2550.4</v>
      </c>
    </row>
    <row r="240" spans="2:8" ht="16.5" thickBot="1" x14ac:dyDescent="0.25">
      <c r="B240" s="159" t="s">
        <v>55</v>
      </c>
      <c r="C240" s="209" t="s">
        <v>95</v>
      </c>
      <c r="D240" s="163" t="s">
        <v>80</v>
      </c>
      <c r="E240" s="163" t="s">
        <v>81</v>
      </c>
      <c r="F240" s="210"/>
      <c r="G240" s="210"/>
      <c r="H240" s="204">
        <f>SUM(H241+H246)</f>
        <v>2469.4</v>
      </c>
    </row>
    <row r="241" spans="2:8" ht="48" thickBot="1" x14ac:dyDescent="0.25">
      <c r="B241" s="159" t="s">
        <v>62</v>
      </c>
      <c r="C241" s="209" t="s">
        <v>95</v>
      </c>
      <c r="D241" s="163" t="s">
        <v>80</v>
      </c>
      <c r="E241" s="163" t="s">
        <v>81</v>
      </c>
      <c r="F241" s="205">
        <v>1910101590</v>
      </c>
      <c r="G241" s="163"/>
      <c r="H241" s="199">
        <f>SUM(H242+H243+H244+H245)</f>
        <v>1357</v>
      </c>
    </row>
    <row r="242" spans="2:8" ht="48" thickBot="1" x14ac:dyDescent="0.25">
      <c r="B242" s="180" t="s">
        <v>33</v>
      </c>
      <c r="C242" s="211" t="s">
        <v>95</v>
      </c>
      <c r="D242" s="155" t="s">
        <v>80</v>
      </c>
      <c r="E242" s="155" t="s">
        <v>81</v>
      </c>
      <c r="F242" s="206">
        <v>1910101590</v>
      </c>
      <c r="G242" s="155" t="s">
        <v>85</v>
      </c>
      <c r="H242" s="156">
        <v>576</v>
      </c>
    </row>
    <row r="243" spans="2:8" ht="63.75" thickBot="1" x14ac:dyDescent="0.25">
      <c r="B243" s="154" t="s">
        <v>10</v>
      </c>
      <c r="C243" s="211" t="s">
        <v>95</v>
      </c>
      <c r="D243" s="155" t="s">
        <v>80</v>
      </c>
      <c r="E243" s="155" t="s">
        <v>81</v>
      </c>
      <c r="F243" s="206">
        <v>1910101590</v>
      </c>
      <c r="G243" s="155">
        <v>119</v>
      </c>
      <c r="H243" s="156">
        <v>174</v>
      </c>
    </row>
    <row r="244" spans="2:8" ht="32.25" thickBot="1" x14ac:dyDescent="0.25">
      <c r="B244" s="21" t="s">
        <v>13</v>
      </c>
      <c r="C244" s="211" t="s">
        <v>95</v>
      </c>
      <c r="D244" s="155" t="s">
        <v>80</v>
      </c>
      <c r="E244" s="155" t="s">
        <v>81</v>
      </c>
      <c r="F244" s="206">
        <v>1910101590</v>
      </c>
      <c r="G244" s="155">
        <v>244</v>
      </c>
      <c r="H244" s="156">
        <v>592</v>
      </c>
    </row>
    <row r="245" spans="2:8" ht="16.5" thickBot="1" x14ac:dyDescent="0.25">
      <c r="B245" s="180" t="s">
        <v>51</v>
      </c>
      <c r="C245" s="211" t="s">
        <v>95</v>
      </c>
      <c r="D245" s="155" t="s">
        <v>80</v>
      </c>
      <c r="E245" s="155" t="s">
        <v>81</v>
      </c>
      <c r="F245" s="206">
        <v>1910101590</v>
      </c>
      <c r="G245" s="155">
        <v>850</v>
      </c>
      <c r="H245" s="156">
        <v>15</v>
      </c>
    </row>
    <row r="246" spans="2:8" ht="142.5" thickBot="1" x14ac:dyDescent="0.25">
      <c r="B246" s="159" t="s">
        <v>58</v>
      </c>
      <c r="C246" s="209" t="s">
        <v>95</v>
      </c>
      <c r="D246" s="163" t="s">
        <v>80</v>
      </c>
      <c r="E246" s="163" t="s">
        <v>81</v>
      </c>
      <c r="F246" s="205">
        <v>1910106590</v>
      </c>
      <c r="G246" s="163"/>
      <c r="H246" s="137">
        <f>SUM(H247:H250)</f>
        <v>1112.4000000000001</v>
      </c>
    </row>
    <row r="247" spans="2:8" ht="48" thickBot="1" x14ac:dyDescent="0.25">
      <c r="B247" s="180" t="s">
        <v>59</v>
      </c>
      <c r="C247" s="211" t="s">
        <v>95</v>
      </c>
      <c r="D247" s="155" t="s">
        <v>80</v>
      </c>
      <c r="E247" s="155" t="s">
        <v>81</v>
      </c>
      <c r="F247" s="206">
        <v>1910106590</v>
      </c>
      <c r="G247" s="155">
        <v>111</v>
      </c>
      <c r="H247" s="156">
        <v>811</v>
      </c>
    </row>
    <row r="248" spans="2:8" ht="32.25" thickBot="1" x14ac:dyDescent="0.25">
      <c r="B248" s="180" t="s">
        <v>50</v>
      </c>
      <c r="C248" s="211" t="s">
        <v>95</v>
      </c>
      <c r="D248" s="155" t="s">
        <v>80</v>
      </c>
      <c r="E248" s="155" t="s">
        <v>81</v>
      </c>
      <c r="F248" s="206">
        <v>1910106590</v>
      </c>
      <c r="G248" s="155" t="s">
        <v>128</v>
      </c>
      <c r="H248" s="156">
        <v>8</v>
      </c>
    </row>
    <row r="249" spans="2:8" ht="63.75" thickBot="1" x14ac:dyDescent="0.25">
      <c r="B249" s="154" t="s">
        <v>10</v>
      </c>
      <c r="C249" s="211" t="s">
        <v>95</v>
      </c>
      <c r="D249" s="155" t="s">
        <v>80</v>
      </c>
      <c r="E249" s="155" t="s">
        <v>81</v>
      </c>
      <c r="F249" s="206">
        <v>1910106590</v>
      </c>
      <c r="G249" s="155">
        <v>119</v>
      </c>
      <c r="H249" s="156">
        <v>245</v>
      </c>
    </row>
    <row r="250" spans="2:8" ht="32.25" thickBot="1" x14ac:dyDescent="0.25">
      <c r="B250" s="21" t="s">
        <v>13</v>
      </c>
      <c r="C250" s="211" t="s">
        <v>95</v>
      </c>
      <c r="D250" s="155" t="s">
        <v>80</v>
      </c>
      <c r="E250" s="155" t="s">
        <v>81</v>
      </c>
      <c r="F250" s="206">
        <v>1910106590</v>
      </c>
      <c r="G250" s="155">
        <v>244</v>
      </c>
      <c r="H250" s="156">
        <v>48.4</v>
      </c>
    </row>
    <row r="251" spans="2:8" ht="16.5" thickBot="1" x14ac:dyDescent="0.25">
      <c r="B251" s="159" t="s">
        <v>34</v>
      </c>
      <c r="C251" s="209" t="s">
        <v>95</v>
      </c>
      <c r="D251" s="163">
        <v>10</v>
      </c>
      <c r="E251" s="163" t="s">
        <v>78</v>
      </c>
      <c r="F251" s="163"/>
      <c r="G251" s="163"/>
      <c r="H251" s="137">
        <v>81</v>
      </c>
    </row>
    <row r="252" spans="2:8" ht="16.5" thickBot="1" x14ac:dyDescent="0.25">
      <c r="B252" s="159" t="s">
        <v>38</v>
      </c>
      <c r="C252" s="209" t="s">
        <v>95</v>
      </c>
      <c r="D252" s="163">
        <v>10</v>
      </c>
      <c r="E252" s="163" t="s">
        <v>78</v>
      </c>
      <c r="F252" s="163"/>
      <c r="G252" s="163"/>
      <c r="H252" s="137">
        <v>81</v>
      </c>
    </row>
    <row r="253" spans="2:8" ht="48" thickBot="1" x14ac:dyDescent="0.25">
      <c r="B253" s="159" t="s">
        <v>60</v>
      </c>
      <c r="C253" s="209" t="s">
        <v>95</v>
      </c>
      <c r="D253" s="163">
        <v>10</v>
      </c>
      <c r="E253" s="163" t="s">
        <v>78</v>
      </c>
      <c r="F253" s="163">
        <v>2230171540</v>
      </c>
      <c r="G253" s="163"/>
      <c r="H253" s="137">
        <v>81</v>
      </c>
    </row>
    <row r="254" spans="2:8" ht="32.25" thickBot="1" x14ac:dyDescent="0.25">
      <c r="B254" s="162" t="s">
        <v>37</v>
      </c>
      <c r="C254" s="211" t="s">
        <v>95</v>
      </c>
      <c r="D254" s="155">
        <v>10</v>
      </c>
      <c r="E254" s="155" t="s">
        <v>78</v>
      </c>
      <c r="F254" s="155">
        <v>2230171540</v>
      </c>
      <c r="G254" s="155">
        <v>313</v>
      </c>
      <c r="H254" s="156">
        <v>81</v>
      </c>
    </row>
    <row r="255" spans="2:8" ht="16.5" thickBot="1" x14ac:dyDescent="0.25">
      <c r="B255" s="203" t="s">
        <v>96</v>
      </c>
      <c r="C255" s="207" t="s">
        <v>97</v>
      </c>
      <c r="D255" s="207"/>
      <c r="E255" s="207"/>
      <c r="F255" s="207"/>
      <c r="G255" s="207"/>
      <c r="H255" s="208">
        <f>SUM(H256+H267)</f>
        <v>2775.2</v>
      </c>
    </row>
    <row r="256" spans="2:8" ht="16.5" thickBot="1" x14ac:dyDescent="0.25">
      <c r="B256" s="159" t="s">
        <v>55</v>
      </c>
      <c r="C256" s="209" t="s">
        <v>97</v>
      </c>
      <c r="D256" s="163" t="s">
        <v>80</v>
      </c>
      <c r="E256" s="163" t="s">
        <v>81</v>
      </c>
      <c r="F256" s="210"/>
      <c r="G256" s="210"/>
      <c r="H256" s="204">
        <f>SUM(H257+H262)</f>
        <v>2711.2</v>
      </c>
    </row>
    <row r="257" spans="2:8" ht="48" thickBot="1" x14ac:dyDescent="0.25">
      <c r="B257" s="159" t="s">
        <v>62</v>
      </c>
      <c r="C257" s="209" t="s">
        <v>97</v>
      </c>
      <c r="D257" s="163" t="s">
        <v>80</v>
      </c>
      <c r="E257" s="163" t="s">
        <v>81</v>
      </c>
      <c r="F257" s="205">
        <v>1910101590</v>
      </c>
      <c r="G257" s="163"/>
      <c r="H257" s="199">
        <f>SUM(H258+H259+H260+H261)</f>
        <v>1573.2</v>
      </c>
    </row>
    <row r="258" spans="2:8" ht="48" thickBot="1" x14ac:dyDescent="0.25">
      <c r="B258" s="180" t="s">
        <v>33</v>
      </c>
      <c r="C258" s="211" t="s">
        <v>97</v>
      </c>
      <c r="D258" s="155" t="s">
        <v>80</v>
      </c>
      <c r="E258" s="155" t="s">
        <v>81</v>
      </c>
      <c r="F258" s="206">
        <v>1910101590</v>
      </c>
      <c r="G258" s="155" t="s">
        <v>85</v>
      </c>
      <c r="H258" s="156">
        <v>610</v>
      </c>
    </row>
    <row r="259" spans="2:8" ht="63.75" thickBot="1" x14ac:dyDescent="0.25">
      <c r="B259" s="154" t="s">
        <v>10</v>
      </c>
      <c r="C259" s="211" t="s">
        <v>97</v>
      </c>
      <c r="D259" s="155" t="s">
        <v>80</v>
      </c>
      <c r="E259" s="155" t="s">
        <v>81</v>
      </c>
      <c r="F259" s="206">
        <v>1910101590</v>
      </c>
      <c r="G259" s="155">
        <v>119</v>
      </c>
      <c r="H259" s="156">
        <v>184.2</v>
      </c>
    </row>
    <row r="260" spans="2:8" ht="32.25" thickBot="1" x14ac:dyDescent="0.25">
      <c r="B260" s="21" t="s">
        <v>13</v>
      </c>
      <c r="C260" s="211" t="s">
        <v>97</v>
      </c>
      <c r="D260" s="155" t="s">
        <v>80</v>
      </c>
      <c r="E260" s="155" t="s">
        <v>81</v>
      </c>
      <c r="F260" s="206">
        <v>1910101590</v>
      </c>
      <c r="G260" s="155">
        <v>244</v>
      </c>
      <c r="H260" s="156">
        <v>765</v>
      </c>
    </row>
    <row r="261" spans="2:8" ht="16.5" thickBot="1" x14ac:dyDescent="0.25">
      <c r="B261" s="180" t="s">
        <v>51</v>
      </c>
      <c r="C261" s="211" t="s">
        <v>97</v>
      </c>
      <c r="D261" s="155" t="s">
        <v>80</v>
      </c>
      <c r="E261" s="155" t="s">
        <v>81</v>
      </c>
      <c r="F261" s="206">
        <v>1910101590</v>
      </c>
      <c r="G261" s="155">
        <v>850</v>
      </c>
      <c r="H261" s="156">
        <v>14</v>
      </c>
    </row>
    <row r="262" spans="2:8" ht="142.5" thickBot="1" x14ac:dyDescent="0.25">
      <c r="B262" s="159" t="s">
        <v>58</v>
      </c>
      <c r="C262" s="209" t="s">
        <v>97</v>
      </c>
      <c r="D262" s="163" t="s">
        <v>80</v>
      </c>
      <c r="E262" s="163" t="s">
        <v>81</v>
      </c>
      <c r="F262" s="205">
        <v>1910106590</v>
      </c>
      <c r="G262" s="163"/>
      <c r="H262" s="137">
        <f>SUM(H263:H266)</f>
        <v>1138</v>
      </c>
    </row>
    <row r="263" spans="2:8" ht="48" thickBot="1" x14ac:dyDescent="0.25">
      <c r="B263" s="180" t="s">
        <v>59</v>
      </c>
      <c r="C263" s="211" t="s">
        <v>97</v>
      </c>
      <c r="D263" s="155" t="s">
        <v>80</v>
      </c>
      <c r="E263" s="155" t="s">
        <v>81</v>
      </c>
      <c r="F263" s="206">
        <v>1910106590</v>
      </c>
      <c r="G263" s="155">
        <v>111</v>
      </c>
      <c r="H263" s="156">
        <v>840</v>
      </c>
    </row>
    <row r="264" spans="2:8" ht="32.25" thickBot="1" x14ac:dyDescent="0.25">
      <c r="B264" s="180" t="s">
        <v>50</v>
      </c>
      <c r="C264" s="211" t="s">
        <v>97</v>
      </c>
      <c r="D264" s="155" t="s">
        <v>80</v>
      </c>
      <c r="E264" s="155" t="s">
        <v>81</v>
      </c>
      <c r="F264" s="206">
        <v>1910106590</v>
      </c>
      <c r="G264" s="155" t="s">
        <v>128</v>
      </c>
      <c r="H264" s="156">
        <v>6.3</v>
      </c>
    </row>
    <row r="265" spans="2:8" ht="63.75" thickBot="1" x14ac:dyDescent="0.25">
      <c r="B265" s="154" t="s">
        <v>10</v>
      </c>
      <c r="C265" s="211" t="s">
        <v>97</v>
      </c>
      <c r="D265" s="155" t="s">
        <v>80</v>
      </c>
      <c r="E265" s="155" t="s">
        <v>81</v>
      </c>
      <c r="F265" s="206">
        <v>1910106590</v>
      </c>
      <c r="G265" s="155">
        <v>119</v>
      </c>
      <c r="H265" s="156">
        <v>254</v>
      </c>
    </row>
    <row r="266" spans="2:8" ht="32.25" thickBot="1" x14ac:dyDescent="0.25">
      <c r="B266" s="21" t="s">
        <v>13</v>
      </c>
      <c r="C266" s="211" t="s">
        <v>97</v>
      </c>
      <c r="D266" s="155" t="s">
        <v>80</v>
      </c>
      <c r="E266" s="155" t="s">
        <v>81</v>
      </c>
      <c r="F266" s="206">
        <v>1910106590</v>
      </c>
      <c r="G266" s="155">
        <v>244</v>
      </c>
      <c r="H266" s="156">
        <v>37.700000000000003</v>
      </c>
    </row>
    <row r="267" spans="2:8" ht="16.5" thickBot="1" x14ac:dyDescent="0.25">
      <c r="B267" s="159" t="s">
        <v>34</v>
      </c>
      <c r="C267" s="209" t="s">
        <v>97</v>
      </c>
      <c r="D267" s="163">
        <v>10</v>
      </c>
      <c r="E267" s="163" t="s">
        <v>78</v>
      </c>
      <c r="F267" s="163"/>
      <c r="G267" s="163"/>
      <c r="H267" s="137">
        <v>64</v>
      </c>
    </row>
    <row r="268" spans="2:8" ht="16.5" thickBot="1" x14ac:dyDescent="0.25">
      <c r="B268" s="159" t="s">
        <v>38</v>
      </c>
      <c r="C268" s="209" t="s">
        <v>97</v>
      </c>
      <c r="D268" s="163">
        <v>10</v>
      </c>
      <c r="E268" s="163" t="s">
        <v>78</v>
      </c>
      <c r="F268" s="163"/>
      <c r="G268" s="163"/>
      <c r="H268" s="137">
        <v>64</v>
      </c>
    </row>
    <row r="269" spans="2:8" ht="48" thickBot="1" x14ac:dyDescent="0.25">
      <c r="B269" s="159" t="s">
        <v>60</v>
      </c>
      <c r="C269" s="209" t="s">
        <v>97</v>
      </c>
      <c r="D269" s="163">
        <v>10</v>
      </c>
      <c r="E269" s="163" t="s">
        <v>78</v>
      </c>
      <c r="F269" s="163">
        <v>2230171540</v>
      </c>
      <c r="G269" s="163"/>
      <c r="H269" s="137">
        <v>64</v>
      </c>
    </row>
    <row r="270" spans="2:8" ht="32.25" thickBot="1" x14ac:dyDescent="0.25">
      <c r="B270" s="162" t="s">
        <v>37</v>
      </c>
      <c r="C270" s="211" t="s">
        <v>97</v>
      </c>
      <c r="D270" s="155">
        <v>10</v>
      </c>
      <c r="E270" s="155" t="s">
        <v>78</v>
      </c>
      <c r="F270" s="155">
        <v>2230171540</v>
      </c>
      <c r="G270" s="155">
        <v>313</v>
      </c>
      <c r="H270" s="156">
        <v>64</v>
      </c>
    </row>
    <row r="271" spans="2:8" ht="32.25" thickBot="1" x14ac:dyDescent="0.25">
      <c r="B271" s="203" t="s">
        <v>98</v>
      </c>
      <c r="C271" s="207" t="s">
        <v>99</v>
      </c>
      <c r="D271" s="207"/>
      <c r="E271" s="207"/>
      <c r="F271" s="207"/>
      <c r="G271" s="207"/>
      <c r="H271" s="208">
        <f>SUM(H272+H283)</f>
        <v>3691.7</v>
      </c>
    </row>
    <row r="272" spans="2:8" ht="16.5" thickBot="1" x14ac:dyDescent="0.25">
      <c r="B272" s="159" t="s">
        <v>55</v>
      </c>
      <c r="C272" s="209" t="s">
        <v>99</v>
      </c>
      <c r="D272" s="163" t="s">
        <v>80</v>
      </c>
      <c r="E272" s="163" t="s">
        <v>81</v>
      </c>
      <c r="F272" s="210"/>
      <c r="G272" s="210"/>
      <c r="H272" s="204">
        <f>SUM(H273+H278)</f>
        <v>3596.7</v>
      </c>
    </row>
    <row r="273" spans="2:8" ht="48" thickBot="1" x14ac:dyDescent="0.25">
      <c r="B273" s="159" t="s">
        <v>62</v>
      </c>
      <c r="C273" s="209" t="s">
        <v>99</v>
      </c>
      <c r="D273" s="163" t="s">
        <v>80</v>
      </c>
      <c r="E273" s="163" t="s">
        <v>81</v>
      </c>
      <c r="F273" s="205">
        <v>1910101590</v>
      </c>
      <c r="G273" s="163"/>
      <c r="H273" s="199">
        <f>SUM(H274+H275+H276+H277)</f>
        <v>1661.3</v>
      </c>
    </row>
    <row r="274" spans="2:8" ht="48" thickBot="1" x14ac:dyDescent="0.25">
      <c r="B274" s="180" t="s">
        <v>33</v>
      </c>
      <c r="C274" s="211" t="s">
        <v>99</v>
      </c>
      <c r="D274" s="155" t="s">
        <v>80</v>
      </c>
      <c r="E274" s="155" t="s">
        <v>81</v>
      </c>
      <c r="F274" s="206">
        <v>1910101590</v>
      </c>
      <c r="G274" s="155" t="s">
        <v>85</v>
      </c>
      <c r="H274" s="156">
        <v>779</v>
      </c>
    </row>
    <row r="275" spans="2:8" ht="63.75" thickBot="1" x14ac:dyDescent="0.25">
      <c r="B275" s="154" t="s">
        <v>10</v>
      </c>
      <c r="C275" s="211" t="s">
        <v>99</v>
      </c>
      <c r="D275" s="155" t="s">
        <v>80</v>
      </c>
      <c r="E275" s="155" t="s">
        <v>81</v>
      </c>
      <c r="F275" s="206">
        <v>1910101590</v>
      </c>
      <c r="G275" s="155">
        <v>119</v>
      </c>
      <c r="H275" s="156">
        <v>235.3</v>
      </c>
    </row>
    <row r="276" spans="2:8" ht="32.25" thickBot="1" x14ac:dyDescent="0.25">
      <c r="B276" s="21" t="s">
        <v>13</v>
      </c>
      <c r="C276" s="211" t="s">
        <v>99</v>
      </c>
      <c r="D276" s="155" t="s">
        <v>80</v>
      </c>
      <c r="E276" s="155" t="s">
        <v>81</v>
      </c>
      <c r="F276" s="206">
        <v>1910101590</v>
      </c>
      <c r="G276" s="155">
        <v>244</v>
      </c>
      <c r="H276" s="156">
        <v>636</v>
      </c>
    </row>
    <row r="277" spans="2:8" ht="16.5" thickBot="1" x14ac:dyDescent="0.25">
      <c r="B277" s="180" t="s">
        <v>51</v>
      </c>
      <c r="C277" s="211" t="s">
        <v>99</v>
      </c>
      <c r="D277" s="155" t="s">
        <v>80</v>
      </c>
      <c r="E277" s="155" t="s">
        <v>81</v>
      </c>
      <c r="F277" s="206">
        <v>1910101590</v>
      </c>
      <c r="G277" s="155">
        <v>850</v>
      </c>
      <c r="H277" s="156">
        <v>11</v>
      </c>
    </row>
    <row r="278" spans="2:8" ht="142.5" thickBot="1" x14ac:dyDescent="0.25">
      <c r="B278" s="159" t="s">
        <v>58</v>
      </c>
      <c r="C278" s="209" t="s">
        <v>99</v>
      </c>
      <c r="D278" s="163" t="s">
        <v>80</v>
      </c>
      <c r="E278" s="163" t="s">
        <v>81</v>
      </c>
      <c r="F278" s="205">
        <v>1910106590</v>
      </c>
      <c r="G278" s="163"/>
      <c r="H278" s="137">
        <f>SUM(H279:H282)</f>
        <v>1935.4</v>
      </c>
    </row>
    <row r="279" spans="2:8" ht="48" thickBot="1" x14ac:dyDescent="0.25">
      <c r="B279" s="180" t="s">
        <v>59</v>
      </c>
      <c r="C279" s="211" t="s">
        <v>99</v>
      </c>
      <c r="D279" s="155" t="s">
        <v>80</v>
      </c>
      <c r="E279" s="155" t="s">
        <v>81</v>
      </c>
      <c r="F279" s="206">
        <v>1910106590</v>
      </c>
      <c r="G279" s="155">
        <v>111</v>
      </c>
      <c r="H279" s="156">
        <v>1436</v>
      </c>
    </row>
    <row r="280" spans="2:8" ht="32.25" thickBot="1" x14ac:dyDescent="0.25">
      <c r="B280" s="180" t="s">
        <v>50</v>
      </c>
      <c r="C280" s="211" t="s">
        <v>99</v>
      </c>
      <c r="D280" s="155" t="s">
        <v>80</v>
      </c>
      <c r="E280" s="155" t="s">
        <v>81</v>
      </c>
      <c r="F280" s="206">
        <v>1910106590</v>
      </c>
      <c r="G280" s="155" t="s">
        <v>128</v>
      </c>
      <c r="H280" s="156">
        <v>9.4</v>
      </c>
    </row>
    <row r="281" spans="2:8" ht="63.75" thickBot="1" x14ac:dyDescent="0.25">
      <c r="B281" s="154" t="s">
        <v>10</v>
      </c>
      <c r="C281" s="211" t="s">
        <v>99</v>
      </c>
      <c r="D281" s="155" t="s">
        <v>80</v>
      </c>
      <c r="E281" s="155" t="s">
        <v>81</v>
      </c>
      <c r="F281" s="206">
        <v>1910106590</v>
      </c>
      <c r="G281" s="155">
        <v>119</v>
      </c>
      <c r="H281" s="156">
        <v>434</v>
      </c>
    </row>
    <row r="282" spans="2:8" ht="32.25" thickBot="1" x14ac:dyDescent="0.25">
      <c r="B282" s="21" t="s">
        <v>13</v>
      </c>
      <c r="C282" s="211" t="s">
        <v>99</v>
      </c>
      <c r="D282" s="155" t="s">
        <v>80</v>
      </c>
      <c r="E282" s="155" t="s">
        <v>81</v>
      </c>
      <c r="F282" s="206">
        <v>1910106590</v>
      </c>
      <c r="G282" s="155">
        <v>244</v>
      </c>
      <c r="H282" s="156">
        <v>56</v>
      </c>
    </row>
    <row r="283" spans="2:8" ht="16.5" thickBot="1" x14ac:dyDescent="0.25">
      <c r="B283" s="159" t="s">
        <v>34</v>
      </c>
      <c r="C283" s="209" t="s">
        <v>99</v>
      </c>
      <c r="D283" s="163">
        <v>10</v>
      </c>
      <c r="E283" s="163" t="s">
        <v>78</v>
      </c>
      <c r="F283" s="163"/>
      <c r="G283" s="163"/>
      <c r="H283" s="137">
        <v>95</v>
      </c>
    </row>
    <row r="284" spans="2:8" ht="16.5" thickBot="1" x14ac:dyDescent="0.25">
      <c r="B284" s="159" t="s">
        <v>38</v>
      </c>
      <c r="C284" s="209" t="s">
        <v>99</v>
      </c>
      <c r="D284" s="163">
        <v>10</v>
      </c>
      <c r="E284" s="163" t="s">
        <v>78</v>
      </c>
      <c r="F284" s="163"/>
      <c r="G284" s="163"/>
      <c r="H284" s="137">
        <v>95</v>
      </c>
    </row>
    <row r="285" spans="2:8" ht="48" thickBot="1" x14ac:dyDescent="0.25">
      <c r="B285" s="159" t="s">
        <v>60</v>
      </c>
      <c r="C285" s="209" t="s">
        <v>99</v>
      </c>
      <c r="D285" s="163">
        <v>10</v>
      </c>
      <c r="E285" s="163" t="s">
        <v>78</v>
      </c>
      <c r="F285" s="163">
        <v>2230171540</v>
      </c>
      <c r="G285" s="163"/>
      <c r="H285" s="137">
        <v>95</v>
      </c>
    </row>
    <row r="286" spans="2:8" ht="32.25" thickBot="1" x14ac:dyDescent="0.25">
      <c r="B286" s="162" t="s">
        <v>37</v>
      </c>
      <c r="C286" s="211" t="s">
        <v>99</v>
      </c>
      <c r="D286" s="155">
        <v>10</v>
      </c>
      <c r="E286" s="155" t="s">
        <v>78</v>
      </c>
      <c r="F286" s="155">
        <v>2230171540</v>
      </c>
      <c r="G286" s="155">
        <v>313</v>
      </c>
      <c r="H286" s="156">
        <v>95</v>
      </c>
    </row>
    <row r="287" spans="2:8" ht="16.5" thickBot="1" x14ac:dyDescent="0.25">
      <c r="B287" s="203" t="s">
        <v>101</v>
      </c>
      <c r="C287" s="207" t="s">
        <v>100</v>
      </c>
      <c r="D287" s="207"/>
      <c r="E287" s="207"/>
      <c r="F287" s="207"/>
      <c r="G287" s="207"/>
      <c r="H287" s="208">
        <f>SUM(H288+H299)</f>
        <v>3610</v>
      </c>
    </row>
    <row r="288" spans="2:8" ht="16.5" thickBot="1" x14ac:dyDescent="0.25">
      <c r="B288" s="159" t="s">
        <v>55</v>
      </c>
      <c r="C288" s="209" t="s">
        <v>100</v>
      </c>
      <c r="D288" s="163" t="s">
        <v>80</v>
      </c>
      <c r="E288" s="163" t="s">
        <v>81</v>
      </c>
      <c r="F288" s="210"/>
      <c r="G288" s="210"/>
      <c r="H288" s="204">
        <f>SUM(H289+H294)</f>
        <v>3501</v>
      </c>
    </row>
    <row r="289" spans="2:8" ht="48" thickBot="1" x14ac:dyDescent="0.25">
      <c r="B289" s="159" t="s">
        <v>62</v>
      </c>
      <c r="C289" s="209" t="s">
        <v>100</v>
      </c>
      <c r="D289" s="163" t="s">
        <v>80</v>
      </c>
      <c r="E289" s="163" t="s">
        <v>81</v>
      </c>
      <c r="F289" s="205">
        <v>1910101590</v>
      </c>
      <c r="G289" s="163"/>
      <c r="H289" s="199">
        <f>SUM(H290+H291+H292+H293)</f>
        <v>1697.3</v>
      </c>
    </row>
    <row r="290" spans="2:8" ht="48" thickBot="1" x14ac:dyDescent="0.25">
      <c r="B290" s="180" t="s">
        <v>33</v>
      </c>
      <c r="C290" s="211" t="s">
        <v>100</v>
      </c>
      <c r="D290" s="155" t="s">
        <v>80</v>
      </c>
      <c r="E290" s="155" t="s">
        <v>81</v>
      </c>
      <c r="F290" s="206">
        <v>1910101590</v>
      </c>
      <c r="G290" s="155" t="s">
        <v>85</v>
      </c>
      <c r="H290" s="156">
        <v>756</v>
      </c>
    </row>
    <row r="291" spans="2:8" ht="63.75" thickBot="1" x14ac:dyDescent="0.25">
      <c r="B291" s="154" t="s">
        <v>10</v>
      </c>
      <c r="C291" s="211" t="s">
        <v>100</v>
      </c>
      <c r="D291" s="155" t="s">
        <v>80</v>
      </c>
      <c r="E291" s="155" t="s">
        <v>81</v>
      </c>
      <c r="F291" s="206">
        <v>1910101590</v>
      </c>
      <c r="G291" s="155">
        <v>119</v>
      </c>
      <c r="H291" s="156">
        <v>228.3</v>
      </c>
    </row>
    <row r="292" spans="2:8" ht="32.25" thickBot="1" x14ac:dyDescent="0.25">
      <c r="B292" s="21" t="s">
        <v>13</v>
      </c>
      <c r="C292" s="211" t="s">
        <v>100</v>
      </c>
      <c r="D292" s="155" t="s">
        <v>80</v>
      </c>
      <c r="E292" s="155" t="s">
        <v>81</v>
      </c>
      <c r="F292" s="206">
        <v>1910101590</v>
      </c>
      <c r="G292" s="155">
        <v>244</v>
      </c>
      <c r="H292" s="156">
        <v>687</v>
      </c>
    </row>
    <row r="293" spans="2:8" ht="16.5" thickBot="1" x14ac:dyDescent="0.25">
      <c r="B293" s="180" t="s">
        <v>51</v>
      </c>
      <c r="C293" s="211" t="s">
        <v>100</v>
      </c>
      <c r="D293" s="155" t="s">
        <v>80</v>
      </c>
      <c r="E293" s="155" t="s">
        <v>81</v>
      </c>
      <c r="F293" s="206">
        <v>1910101590</v>
      </c>
      <c r="G293" s="155">
        <v>850</v>
      </c>
      <c r="H293" s="156">
        <v>26</v>
      </c>
    </row>
    <row r="294" spans="2:8" ht="142.5" thickBot="1" x14ac:dyDescent="0.25">
      <c r="B294" s="159" t="s">
        <v>58</v>
      </c>
      <c r="C294" s="209" t="s">
        <v>100</v>
      </c>
      <c r="D294" s="163" t="s">
        <v>80</v>
      </c>
      <c r="E294" s="163" t="s">
        <v>81</v>
      </c>
      <c r="F294" s="205">
        <v>1910106590</v>
      </c>
      <c r="G294" s="163"/>
      <c r="H294" s="137">
        <f>SUM(H295:H298)</f>
        <v>1803.7</v>
      </c>
    </row>
    <row r="295" spans="2:8" ht="48" thickBot="1" x14ac:dyDescent="0.25">
      <c r="B295" s="180" t="s">
        <v>59</v>
      </c>
      <c r="C295" s="211" t="s">
        <v>100</v>
      </c>
      <c r="D295" s="155" t="s">
        <v>80</v>
      </c>
      <c r="E295" s="155" t="s">
        <v>81</v>
      </c>
      <c r="F295" s="206">
        <v>1910106590</v>
      </c>
      <c r="G295" s="155">
        <v>111</v>
      </c>
      <c r="H295" s="156">
        <v>1327</v>
      </c>
    </row>
    <row r="296" spans="2:8" ht="32.25" thickBot="1" x14ac:dyDescent="0.25">
      <c r="B296" s="180" t="s">
        <v>50</v>
      </c>
      <c r="C296" s="211" t="s">
        <v>100</v>
      </c>
      <c r="D296" s="155" t="s">
        <v>80</v>
      </c>
      <c r="E296" s="155" t="s">
        <v>81</v>
      </c>
      <c r="F296" s="206">
        <v>1910106590</v>
      </c>
      <c r="G296" s="155" t="s">
        <v>128</v>
      </c>
      <c r="H296" s="156">
        <v>9</v>
      </c>
    </row>
    <row r="297" spans="2:8" ht="63.75" thickBot="1" x14ac:dyDescent="0.25">
      <c r="B297" s="154" t="s">
        <v>10</v>
      </c>
      <c r="C297" s="211" t="s">
        <v>100</v>
      </c>
      <c r="D297" s="155" t="s">
        <v>80</v>
      </c>
      <c r="E297" s="155" t="s">
        <v>81</v>
      </c>
      <c r="F297" s="206">
        <v>1910106590</v>
      </c>
      <c r="G297" s="155">
        <v>119</v>
      </c>
      <c r="H297" s="156">
        <v>401</v>
      </c>
    </row>
    <row r="298" spans="2:8" ht="32.25" thickBot="1" x14ac:dyDescent="0.25">
      <c r="B298" s="21" t="s">
        <v>13</v>
      </c>
      <c r="C298" s="211" t="s">
        <v>100</v>
      </c>
      <c r="D298" s="155" t="s">
        <v>80</v>
      </c>
      <c r="E298" s="155" t="s">
        <v>81</v>
      </c>
      <c r="F298" s="206">
        <v>1910106590</v>
      </c>
      <c r="G298" s="155">
        <v>244</v>
      </c>
      <c r="H298" s="156">
        <v>66.7</v>
      </c>
    </row>
    <row r="299" spans="2:8" ht="16.5" thickBot="1" x14ac:dyDescent="0.25">
      <c r="B299" s="159" t="s">
        <v>34</v>
      </c>
      <c r="C299" s="209" t="s">
        <v>100</v>
      </c>
      <c r="D299" s="163">
        <v>10</v>
      </c>
      <c r="E299" s="163" t="s">
        <v>78</v>
      </c>
      <c r="F299" s="163"/>
      <c r="G299" s="163"/>
      <c r="H299" s="137">
        <v>109</v>
      </c>
    </row>
    <row r="300" spans="2:8" ht="16.5" thickBot="1" x14ac:dyDescent="0.25">
      <c r="B300" s="159" t="s">
        <v>38</v>
      </c>
      <c r="C300" s="209" t="s">
        <v>100</v>
      </c>
      <c r="D300" s="163">
        <v>10</v>
      </c>
      <c r="E300" s="163" t="s">
        <v>78</v>
      </c>
      <c r="F300" s="163"/>
      <c r="G300" s="163"/>
      <c r="H300" s="137">
        <v>109</v>
      </c>
    </row>
    <row r="301" spans="2:8" ht="48" thickBot="1" x14ac:dyDescent="0.25">
      <c r="B301" s="159" t="s">
        <v>60</v>
      </c>
      <c r="C301" s="209" t="s">
        <v>100</v>
      </c>
      <c r="D301" s="163">
        <v>10</v>
      </c>
      <c r="E301" s="163" t="s">
        <v>78</v>
      </c>
      <c r="F301" s="163">
        <v>2230171540</v>
      </c>
      <c r="G301" s="163"/>
      <c r="H301" s="137">
        <v>109</v>
      </c>
    </row>
    <row r="302" spans="2:8" ht="32.25" thickBot="1" x14ac:dyDescent="0.25">
      <c r="B302" s="162" t="s">
        <v>37</v>
      </c>
      <c r="C302" s="211" t="s">
        <v>100</v>
      </c>
      <c r="D302" s="155">
        <v>10</v>
      </c>
      <c r="E302" s="155" t="s">
        <v>78</v>
      </c>
      <c r="F302" s="155">
        <v>2230171540</v>
      </c>
      <c r="G302" s="155">
        <v>313</v>
      </c>
      <c r="H302" s="156">
        <v>109</v>
      </c>
    </row>
    <row r="303" spans="2:8" ht="16.5" thickBot="1" x14ac:dyDescent="0.25">
      <c r="B303" s="203" t="s">
        <v>102</v>
      </c>
      <c r="C303" s="207" t="s">
        <v>103</v>
      </c>
      <c r="D303" s="207"/>
      <c r="E303" s="207"/>
      <c r="F303" s="207"/>
      <c r="G303" s="207"/>
      <c r="H303" s="208">
        <f>SUM(H304+H315)</f>
        <v>2549.6000000000004</v>
      </c>
    </row>
    <row r="304" spans="2:8" ht="16.5" thickBot="1" x14ac:dyDescent="0.25">
      <c r="B304" s="159" t="s">
        <v>55</v>
      </c>
      <c r="C304" s="209" t="s">
        <v>103</v>
      </c>
      <c r="D304" s="163" t="s">
        <v>80</v>
      </c>
      <c r="E304" s="163" t="s">
        <v>81</v>
      </c>
      <c r="F304" s="210"/>
      <c r="G304" s="210"/>
      <c r="H304" s="204">
        <f>SUM(H305+H310)</f>
        <v>2468.6000000000004</v>
      </c>
    </row>
    <row r="305" spans="2:8" ht="48" thickBot="1" x14ac:dyDescent="0.25">
      <c r="B305" s="159" t="s">
        <v>62</v>
      </c>
      <c r="C305" s="209" t="s">
        <v>103</v>
      </c>
      <c r="D305" s="163" t="s">
        <v>80</v>
      </c>
      <c r="E305" s="163" t="s">
        <v>81</v>
      </c>
      <c r="F305" s="205">
        <v>1910101590</v>
      </c>
      <c r="G305" s="163"/>
      <c r="H305" s="199">
        <f>SUM(H306+H307+H308+H309)</f>
        <v>1437.2</v>
      </c>
    </row>
    <row r="306" spans="2:8" ht="48" thickBot="1" x14ac:dyDescent="0.25">
      <c r="B306" s="180" t="s">
        <v>33</v>
      </c>
      <c r="C306" s="211" t="s">
        <v>103</v>
      </c>
      <c r="D306" s="155" t="s">
        <v>80</v>
      </c>
      <c r="E306" s="155" t="s">
        <v>81</v>
      </c>
      <c r="F306" s="206">
        <v>1910101590</v>
      </c>
      <c r="G306" s="155" t="s">
        <v>85</v>
      </c>
      <c r="H306" s="156">
        <v>610</v>
      </c>
    </row>
    <row r="307" spans="2:8" ht="63.75" thickBot="1" x14ac:dyDescent="0.25">
      <c r="B307" s="154" t="s">
        <v>10</v>
      </c>
      <c r="C307" s="211" t="s">
        <v>103</v>
      </c>
      <c r="D307" s="155" t="s">
        <v>80</v>
      </c>
      <c r="E307" s="155" t="s">
        <v>81</v>
      </c>
      <c r="F307" s="206">
        <v>1910101590</v>
      </c>
      <c r="G307" s="155">
        <v>119</v>
      </c>
      <c r="H307" s="156">
        <v>184.2</v>
      </c>
    </row>
    <row r="308" spans="2:8" ht="32.25" thickBot="1" x14ac:dyDescent="0.25">
      <c r="B308" s="21" t="s">
        <v>13</v>
      </c>
      <c r="C308" s="211" t="s">
        <v>103</v>
      </c>
      <c r="D308" s="155" t="s">
        <v>80</v>
      </c>
      <c r="E308" s="155" t="s">
        <v>81</v>
      </c>
      <c r="F308" s="206">
        <v>1910101590</v>
      </c>
      <c r="G308" s="155">
        <v>244</v>
      </c>
      <c r="H308" s="156">
        <v>635</v>
      </c>
    </row>
    <row r="309" spans="2:8" ht="16.5" thickBot="1" x14ac:dyDescent="0.25">
      <c r="B309" s="180" t="s">
        <v>51</v>
      </c>
      <c r="C309" s="211" t="s">
        <v>103</v>
      </c>
      <c r="D309" s="155" t="s">
        <v>80</v>
      </c>
      <c r="E309" s="155" t="s">
        <v>81</v>
      </c>
      <c r="F309" s="206">
        <v>1910101590</v>
      </c>
      <c r="G309" s="155">
        <v>850</v>
      </c>
      <c r="H309" s="156">
        <v>8</v>
      </c>
    </row>
    <row r="310" spans="2:8" ht="142.5" thickBot="1" x14ac:dyDescent="0.25">
      <c r="B310" s="159" t="s">
        <v>58</v>
      </c>
      <c r="C310" s="209" t="s">
        <v>103</v>
      </c>
      <c r="D310" s="163" t="s">
        <v>80</v>
      </c>
      <c r="E310" s="163" t="s">
        <v>81</v>
      </c>
      <c r="F310" s="205">
        <v>1910106590</v>
      </c>
      <c r="G310" s="163"/>
      <c r="H310" s="137">
        <f>SUM(H311:H314)</f>
        <v>1031.4000000000001</v>
      </c>
    </row>
    <row r="311" spans="2:8" ht="48" thickBot="1" x14ac:dyDescent="0.25">
      <c r="B311" s="180" t="s">
        <v>59</v>
      </c>
      <c r="C311" s="211" t="s">
        <v>103</v>
      </c>
      <c r="D311" s="155" t="s">
        <v>80</v>
      </c>
      <c r="E311" s="155" t="s">
        <v>81</v>
      </c>
      <c r="F311" s="206">
        <v>1910106590</v>
      </c>
      <c r="G311" s="155">
        <v>111</v>
      </c>
      <c r="H311" s="156">
        <v>750</v>
      </c>
    </row>
    <row r="312" spans="2:8" ht="32.25" thickBot="1" x14ac:dyDescent="0.25">
      <c r="B312" s="180" t="s">
        <v>50</v>
      </c>
      <c r="C312" s="211" t="s">
        <v>103</v>
      </c>
      <c r="D312" s="155" t="s">
        <v>80</v>
      </c>
      <c r="E312" s="155" t="s">
        <v>81</v>
      </c>
      <c r="F312" s="206">
        <v>1910106590</v>
      </c>
      <c r="G312" s="155" t="s">
        <v>128</v>
      </c>
      <c r="H312" s="156">
        <v>8</v>
      </c>
    </row>
    <row r="313" spans="2:8" ht="63.75" thickBot="1" x14ac:dyDescent="0.25">
      <c r="B313" s="154" t="s">
        <v>10</v>
      </c>
      <c r="C313" s="211" t="s">
        <v>103</v>
      </c>
      <c r="D313" s="155" t="s">
        <v>80</v>
      </c>
      <c r="E313" s="155" t="s">
        <v>81</v>
      </c>
      <c r="F313" s="206">
        <v>1910106590</v>
      </c>
      <c r="G313" s="155">
        <v>119</v>
      </c>
      <c r="H313" s="156">
        <v>226</v>
      </c>
    </row>
    <row r="314" spans="2:8" ht="32.25" thickBot="1" x14ac:dyDescent="0.25">
      <c r="B314" s="21" t="s">
        <v>13</v>
      </c>
      <c r="C314" s="211" t="s">
        <v>103</v>
      </c>
      <c r="D314" s="155" t="s">
        <v>80</v>
      </c>
      <c r="E314" s="155" t="s">
        <v>81</v>
      </c>
      <c r="F314" s="206">
        <v>1910106590</v>
      </c>
      <c r="G314" s="155">
        <v>244</v>
      </c>
      <c r="H314" s="156">
        <v>47.4</v>
      </c>
    </row>
    <row r="315" spans="2:8" ht="16.5" thickBot="1" x14ac:dyDescent="0.25">
      <c r="B315" s="159" t="s">
        <v>34</v>
      </c>
      <c r="C315" s="209" t="s">
        <v>103</v>
      </c>
      <c r="D315" s="163">
        <v>10</v>
      </c>
      <c r="E315" s="163" t="s">
        <v>78</v>
      </c>
      <c r="F315" s="163"/>
      <c r="G315" s="163"/>
      <c r="H315" s="137">
        <v>81</v>
      </c>
    </row>
    <row r="316" spans="2:8" ht="16.5" thickBot="1" x14ac:dyDescent="0.25">
      <c r="B316" s="159" t="s">
        <v>38</v>
      </c>
      <c r="C316" s="209" t="s">
        <v>103</v>
      </c>
      <c r="D316" s="163">
        <v>10</v>
      </c>
      <c r="E316" s="163" t="s">
        <v>78</v>
      </c>
      <c r="F316" s="163"/>
      <c r="G316" s="163"/>
      <c r="H316" s="137">
        <v>81</v>
      </c>
    </row>
    <row r="317" spans="2:8" ht="48" thickBot="1" x14ac:dyDescent="0.25">
      <c r="B317" s="159" t="s">
        <v>60</v>
      </c>
      <c r="C317" s="209" t="s">
        <v>103</v>
      </c>
      <c r="D317" s="163">
        <v>10</v>
      </c>
      <c r="E317" s="163" t="s">
        <v>78</v>
      </c>
      <c r="F317" s="163">
        <v>2230171540</v>
      </c>
      <c r="G317" s="163"/>
      <c r="H317" s="137">
        <v>81</v>
      </c>
    </row>
    <row r="318" spans="2:8" ht="32.25" thickBot="1" x14ac:dyDescent="0.25">
      <c r="B318" s="162" t="s">
        <v>37</v>
      </c>
      <c r="C318" s="211" t="s">
        <v>103</v>
      </c>
      <c r="D318" s="155">
        <v>10</v>
      </c>
      <c r="E318" s="155" t="s">
        <v>78</v>
      </c>
      <c r="F318" s="155">
        <v>2230171540</v>
      </c>
      <c r="G318" s="155">
        <v>313</v>
      </c>
      <c r="H318" s="156">
        <v>81</v>
      </c>
    </row>
    <row r="319" spans="2:8" ht="16.5" thickBot="1" x14ac:dyDescent="0.25">
      <c r="B319" s="203" t="s">
        <v>104</v>
      </c>
      <c r="C319" s="207" t="s">
        <v>105</v>
      </c>
      <c r="D319" s="207"/>
      <c r="E319" s="207"/>
      <c r="F319" s="207"/>
      <c r="G319" s="207"/>
      <c r="H319" s="208">
        <f>SUM(H320+H331)</f>
        <v>5095.1000000000004</v>
      </c>
    </row>
    <row r="320" spans="2:8" ht="16.5" thickBot="1" x14ac:dyDescent="0.25">
      <c r="B320" s="159" t="s">
        <v>55</v>
      </c>
      <c r="C320" s="209" t="s">
        <v>105</v>
      </c>
      <c r="D320" s="163" t="s">
        <v>80</v>
      </c>
      <c r="E320" s="163" t="s">
        <v>81</v>
      </c>
      <c r="F320" s="210"/>
      <c r="G320" s="210"/>
      <c r="H320" s="204">
        <f>SUM(H321+H326)</f>
        <v>4915.1000000000004</v>
      </c>
    </row>
    <row r="321" spans="2:8" ht="48" thickBot="1" x14ac:dyDescent="0.25">
      <c r="B321" s="159" t="s">
        <v>62</v>
      </c>
      <c r="C321" s="209" t="s">
        <v>105</v>
      </c>
      <c r="D321" s="163" t="s">
        <v>80</v>
      </c>
      <c r="E321" s="163" t="s">
        <v>81</v>
      </c>
      <c r="F321" s="205">
        <v>1910101590</v>
      </c>
      <c r="G321" s="163"/>
      <c r="H321" s="199">
        <f>SUM(H322+H323+H324+H325)</f>
        <v>1881.5</v>
      </c>
    </row>
    <row r="322" spans="2:8" ht="48" thickBot="1" x14ac:dyDescent="0.25">
      <c r="B322" s="180" t="s">
        <v>33</v>
      </c>
      <c r="C322" s="211" t="s">
        <v>105</v>
      </c>
      <c r="D322" s="155" t="s">
        <v>80</v>
      </c>
      <c r="E322" s="155" t="s">
        <v>81</v>
      </c>
      <c r="F322" s="206">
        <v>1910101590</v>
      </c>
      <c r="G322" s="155" t="s">
        <v>85</v>
      </c>
      <c r="H322" s="156">
        <v>677</v>
      </c>
    </row>
    <row r="323" spans="2:8" ht="63.75" thickBot="1" x14ac:dyDescent="0.25">
      <c r="B323" s="154" t="s">
        <v>10</v>
      </c>
      <c r="C323" s="211" t="s">
        <v>105</v>
      </c>
      <c r="D323" s="155" t="s">
        <v>80</v>
      </c>
      <c r="E323" s="155" t="s">
        <v>81</v>
      </c>
      <c r="F323" s="206">
        <v>1910101590</v>
      </c>
      <c r="G323" s="155">
        <v>119</v>
      </c>
      <c r="H323" s="156">
        <v>204.5</v>
      </c>
    </row>
    <row r="324" spans="2:8" ht="32.25" thickBot="1" x14ac:dyDescent="0.25">
      <c r="B324" s="21" t="s">
        <v>13</v>
      </c>
      <c r="C324" s="211" t="s">
        <v>105</v>
      </c>
      <c r="D324" s="155" t="s">
        <v>80</v>
      </c>
      <c r="E324" s="155" t="s">
        <v>81</v>
      </c>
      <c r="F324" s="206">
        <v>1910101590</v>
      </c>
      <c r="G324" s="155">
        <v>244</v>
      </c>
      <c r="H324" s="156">
        <v>986</v>
      </c>
    </row>
    <row r="325" spans="2:8" ht="16.5" thickBot="1" x14ac:dyDescent="0.25">
      <c r="B325" s="180" t="s">
        <v>51</v>
      </c>
      <c r="C325" s="211" t="s">
        <v>105</v>
      </c>
      <c r="D325" s="155" t="s">
        <v>80</v>
      </c>
      <c r="E325" s="155" t="s">
        <v>81</v>
      </c>
      <c r="F325" s="206">
        <v>1910101590</v>
      </c>
      <c r="G325" s="155">
        <v>850</v>
      </c>
      <c r="H325" s="156">
        <v>14</v>
      </c>
    </row>
    <row r="326" spans="2:8" ht="142.5" thickBot="1" x14ac:dyDescent="0.25">
      <c r="B326" s="159" t="s">
        <v>58</v>
      </c>
      <c r="C326" s="209" t="s">
        <v>105</v>
      </c>
      <c r="D326" s="163" t="s">
        <v>80</v>
      </c>
      <c r="E326" s="163" t="s">
        <v>81</v>
      </c>
      <c r="F326" s="205">
        <v>1910106590</v>
      </c>
      <c r="G326" s="163"/>
      <c r="H326" s="137">
        <f>SUM(H327:H330)</f>
        <v>3033.6</v>
      </c>
    </row>
    <row r="327" spans="2:8" ht="48" thickBot="1" x14ac:dyDescent="0.25">
      <c r="B327" s="180" t="s">
        <v>59</v>
      </c>
      <c r="C327" s="211" t="s">
        <v>105</v>
      </c>
      <c r="D327" s="155" t="s">
        <v>80</v>
      </c>
      <c r="E327" s="155" t="s">
        <v>81</v>
      </c>
      <c r="F327" s="206">
        <v>1910106590</v>
      </c>
      <c r="G327" s="155">
        <v>111</v>
      </c>
      <c r="H327" s="156">
        <v>2235</v>
      </c>
    </row>
    <row r="328" spans="2:8" ht="32.25" thickBot="1" x14ac:dyDescent="0.25">
      <c r="B328" s="180" t="s">
        <v>50</v>
      </c>
      <c r="C328" s="211" t="s">
        <v>105</v>
      </c>
      <c r="D328" s="155" t="s">
        <v>80</v>
      </c>
      <c r="E328" s="155" t="s">
        <v>81</v>
      </c>
      <c r="F328" s="206">
        <v>1910106590</v>
      </c>
      <c r="G328" s="155" t="s">
        <v>128</v>
      </c>
      <c r="H328" s="156">
        <v>17</v>
      </c>
    </row>
    <row r="329" spans="2:8" ht="63.75" thickBot="1" x14ac:dyDescent="0.25">
      <c r="B329" s="154" t="s">
        <v>10</v>
      </c>
      <c r="C329" s="211" t="s">
        <v>105</v>
      </c>
      <c r="D329" s="155" t="s">
        <v>80</v>
      </c>
      <c r="E329" s="155" t="s">
        <v>81</v>
      </c>
      <c r="F329" s="206">
        <v>1910106590</v>
      </c>
      <c r="G329" s="155">
        <v>119</v>
      </c>
      <c r="H329" s="156">
        <v>675</v>
      </c>
    </row>
    <row r="330" spans="2:8" ht="32.25" thickBot="1" x14ac:dyDescent="0.25">
      <c r="B330" s="21" t="s">
        <v>13</v>
      </c>
      <c r="C330" s="211" t="s">
        <v>105</v>
      </c>
      <c r="D330" s="155" t="s">
        <v>80</v>
      </c>
      <c r="E330" s="155" t="s">
        <v>81</v>
      </c>
      <c r="F330" s="206">
        <v>1910106590</v>
      </c>
      <c r="G330" s="155">
        <v>244</v>
      </c>
      <c r="H330" s="156">
        <v>106.6</v>
      </c>
    </row>
    <row r="331" spans="2:8" ht="16.5" thickBot="1" x14ac:dyDescent="0.25">
      <c r="B331" s="159" t="s">
        <v>34</v>
      </c>
      <c r="C331" s="209" t="s">
        <v>105</v>
      </c>
      <c r="D331" s="163">
        <v>10</v>
      </c>
      <c r="E331" s="163" t="s">
        <v>78</v>
      </c>
      <c r="F331" s="163"/>
      <c r="G331" s="163"/>
      <c r="H331" s="137">
        <v>180</v>
      </c>
    </row>
    <row r="332" spans="2:8" ht="16.5" thickBot="1" x14ac:dyDescent="0.25">
      <c r="B332" s="159" t="s">
        <v>38</v>
      </c>
      <c r="C332" s="209" t="s">
        <v>105</v>
      </c>
      <c r="D332" s="163">
        <v>10</v>
      </c>
      <c r="E332" s="163" t="s">
        <v>78</v>
      </c>
      <c r="F332" s="163"/>
      <c r="G332" s="163"/>
      <c r="H332" s="137">
        <v>180</v>
      </c>
    </row>
    <row r="333" spans="2:8" ht="48" thickBot="1" x14ac:dyDescent="0.25">
      <c r="B333" s="159" t="s">
        <v>60</v>
      </c>
      <c r="C333" s="209" t="s">
        <v>105</v>
      </c>
      <c r="D333" s="163">
        <v>10</v>
      </c>
      <c r="E333" s="163" t="s">
        <v>78</v>
      </c>
      <c r="F333" s="163">
        <v>2230171540</v>
      </c>
      <c r="G333" s="163"/>
      <c r="H333" s="137">
        <v>180</v>
      </c>
    </row>
    <row r="334" spans="2:8" ht="32.25" thickBot="1" x14ac:dyDescent="0.25">
      <c r="B334" s="162" t="s">
        <v>37</v>
      </c>
      <c r="C334" s="211" t="s">
        <v>105</v>
      </c>
      <c r="D334" s="155">
        <v>10</v>
      </c>
      <c r="E334" s="155" t="s">
        <v>78</v>
      </c>
      <c r="F334" s="155">
        <v>2230171540</v>
      </c>
      <c r="G334" s="155">
        <v>313</v>
      </c>
      <c r="H334" s="156">
        <v>180</v>
      </c>
    </row>
    <row r="335" spans="2:8" ht="16.5" thickBot="1" x14ac:dyDescent="0.25">
      <c r="B335" s="203" t="s">
        <v>106</v>
      </c>
      <c r="C335" s="212" t="s">
        <v>107</v>
      </c>
      <c r="D335" s="207" t="s">
        <v>80</v>
      </c>
      <c r="E335" s="207"/>
      <c r="F335" s="207"/>
      <c r="G335" s="207"/>
      <c r="H335" s="197">
        <f>SUM(H336+H347)</f>
        <v>2499.8000000000002</v>
      </c>
    </row>
    <row r="336" spans="2:8" ht="16.5" thickBot="1" x14ac:dyDescent="0.25">
      <c r="B336" s="159" t="s">
        <v>55</v>
      </c>
      <c r="C336" s="209" t="s">
        <v>107</v>
      </c>
      <c r="D336" s="163" t="s">
        <v>80</v>
      </c>
      <c r="E336" s="163" t="s">
        <v>81</v>
      </c>
      <c r="F336" s="210"/>
      <c r="G336" s="210"/>
      <c r="H336" s="204">
        <f>SUM(H337+H342)</f>
        <v>2425.8000000000002</v>
      </c>
    </row>
    <row r="337" spans="2:8" ht="48" thickBot="1" x14ac:dyDescent="0.25">
      <c r="B337" s="159" t="s">
        <v>62</v>
      </c>
      <c r="C337" s="209" t="s">
        <v>107</v>
      </c>
      <c r="D337" s="163" t="s">
        <v>80</v>
      </c>
      <c r="E337" s="163" t="s">
        <v>81</v>
      </c>
      <c r="F337" s="205">
        <v>1910101590</v>
      </c>
      <c r="G337" s="163"/>
      <c r="H337" s="199">
        <f>SUM(H338+H339+H340+H341)</f>
        <v>1395.2</v>
      </c>
    </row>
    <row r="338" spans="2:8" ht="48" thickBot="1" x14ac:dyDescent="0.25">
      <c r="B338" s="180" t="s">
        <v>33</v>
      </c>
      <c r="C338" s="211" t="s">
        <v>107</v>
      </c>
      <c r="D338" s="155" t="s">
        <v>80</v>
      </c>
      <c r="E338" s="155" t="s">
        <v>81</v>
      </c>
      <c r="F338" s="206">
        <v>1910101590</v>
      </c>
      <c r="G338" s="155" t="s">
        <v>85</v>
      </c>
      <c r="H338" s="156">
        <v>643</v>
      </c>
    </row>
    <row r="339" spans="2:8" ht="63.75" thickBot="1" x14ac:dyDescent="0.25">
      <c r="B339" s="154" t="s">
        <v>10</v>
      </c>
      <c r="C339" s="211" t="s">
        <v>107</v>
      </c>
      <c r="D339" s="155" t="s">
        <v>80</v>
      </c>
      <c r="E339" s="155" t="s">
        <v>81</v>
      </c>
      <c r="F339" s="206">
        <v>1910101590</v>
      </c>
      <c r="G339" s="155">
        <v>119</v>
      </c>
      <c r="H339" s="156">
        <v>194.2</v>
      </c>
    </row>
    <row r="340" spans="2:8" ht="32.25" thickBot="1" x14ac:dyDescent="0.25">
      <c r="B340" s="21" t="s">
        <v>13</v>
      </c>
      <c r="C340" s="211" t="s">
        <v>107</v>
      </c>
      <c r="D340" s="155" t="s">
        <v>80</v>
      </c>
      <c r="E340" s="155" t="s">
        <v>81</v>
      </c>
      <c r="F340" s="206">
        <v>1910101590</v>
      </c>
      <c r="G340" s="155">
        <v>244</v>
      </c>
      <c r="H340" s="156">
        <v>553</v>
      </c>
    </row>
    <row r="341" spans="2:8" ht="16.5" thickBot="1" x14ac:dyDescent="0.25">
      <c r="B341" s="180" t="s">
        <v>51</v>
      </c>
      <c r="C341" s="211" t="s">
        <v>107</v>
      </c>
      <c r="D341" s="155" t="s">
        <v>80</v>
      </c>
      <c r="E341" s="155" t="s">
        <v>81</v>
      </c>
      <c r="F341" s="206">
        <v>1910101590</v>
      </c>
      <c r="G341" s="155">
        <v>850</v>
      </c>
      <c r="H341" s="156">
        <v>5</v>
      </c>
    </row>
    <row r="342" spans="2:8" ht="142.5" thickBot="1" x14ac:dyDescent="0.25">
      <c r="B342" s="159" t="s">
        <v>58</v>
      </c>
      <c r="C342" s="209" t="s">
        <v>107</v>
      </c>
      <c r="D342" s="163" t="s">
        <v>80</v>
      </c>
      <c r="E342" s="163" t="s">
        <v>81</v>
      </c>
      <c r="F342" s="205">
        <v>1910106590</v>
      </c>
      <c r="G342" s="163"/>
      <c r="H342" s="137">
        <f>SUM(H343:H346)</f>
        <v>1030.5999999999999</v>
      </c>
    </row>
    <row r="343" spans="2:8" ht="48" thickBot="1" x14ac:dyDescent="0.25">
      <c r="B343" s="180" t="s">
        <v>59</v>
      </c>
      <c r="C343" s="211" t="s">
        <v>107</v>
      </c>
      <c r="D343" s="155" t="s">
        <v>80</v>
      </c>
      <c r="E343" s="155" t="s">
        <v>81</v>
      </c>
      <c r="F343" s="206">
        <v>1910106590</v>
      </c>
      <c r="G343" s="155">
        <v>111</v>
      </c>
      <c r="H343" s="156">
        <v>752</v>
      </c>
    </row>
    <row r="344" spans="2:8" ht="32.25" thickBot="1" x14ac:dyDescent="0.25">
      <c r="B344" s="180" t="s">
        <v>50</v>
      </c>
      <c r="C344" s="211" t="s">
        <v>107</v>
      </c>
      <c r="D344" s="155" t="s">
        <v>80</v>
      </c>
      <c r="E344" s="155" t="s">
        <v>81</v>
      </c>
      <c r="F344" s="206">
        <v>1910106590</v>
      </c>
      <c r="G344" s="155" t="s">
        <v>128</v>
      </c>
      <c r="H344" s="156">
        <v>7.4</v>
      </c>
    </row>
    <row r="345" spans="2:8" ht="63.75" thickBot="1" x14ac:dyDescent="0.25">
      <c r="B345" s="154" t="s">
        <v>10</v>
      </c>
      <c r="C345" s="211" t="s">
        <v>107</v>
      </c>
      <c r="D345" s="155" t="s">
        <v>80</v>
      </c>
      <c r="E345" s="155" t="s">
        <v>81</v>
      </c>
      <c r="F345" s="206">
        <v>1910106590</v>
      </c>
      <c r="G345" s="155">
        <v>119</v>
      </c>
      <c r="H345" s="156">
        <v>227</v>
      </c>
    </row>
    <row r="346" spans="2:8" ht="32.25" thickBot="1" x14ac:dyDescent="0.25">
      <c r="B346" s="21" t="s">
        <v>13</v>
      </c>
      <c r="C346" s="211" t="s">
        <v>107</v>
      </c>
      <c r="D346" s="155" t="s">
        <v>80</v>
      </c>
      <c r="E346" s="155" t="s">
        <v>81</v>
      </c>
      <c r="F346" s="206">
        <v>1910106590</v>
      </c>
      <c r="G346" s="155">
        <v>244</v>
      </c>
      <c r="H346" s="156">
        <v>44.2</v>
      </c>
    </row>
    <row r="347" spans="2:8" ht="16.5" thickBot="1" x14ac:dyDescent="0.25">
      <c r="B347" s="159" t="s">
        <v>34</v>
      </c>
      <c r="C347" s="209" t="s">
        <v>107</v>
      </c>
      <c r="D347" s="163">
        <v>10</v>
      </c>
      <c r="E347" s="163" t="s">
        <v>78</v>
      </c>
      <c r="F347" s="163"/>
      <c r="G347" s="163"/>
      <c r="H347" s="137">
        <v>74</v>
      </c>
    </row>
    <row r="348" spans="2:8" ht="16.5" thickBot="1" x14ac:dyDescent="0.25">
      <c r="B348" s="159" t="s">
        <v>38</v>
      </c>
      <c r="C348" s="209" t="s">
        <v>107</v>
      </c>
      <c r="D348" s="163">
        <v>10</v>
      </c>
      <c r="E348" s="163" t="s">
        <v>78</v>
      </c>
      <c r="F348" s="163"/>
      <c r="G348" s="163"/>
      <c r="H348" s="137">
        <v>74</v>
      </c>
    </row>
    <row r="349" spans="2:8" ht="48" thickBot="1" x14ac:dyDescent="0.25">
      <c r="B349" s="159" t="s">
        <v>60</v>
      </c>
      <c r="C349" s="209" t="s">
        <v>107</v>
      </c>
      <c r="D349" s="163">
        <v>10</v>
      </c>
      <c r="E349" s="163" t="s">
        <v>78</v>
      </c>
      <c r="F349" s="163">
        <v>2230171540</v>
      </c>
      <c r="G349" s="163"/>
      <c r="H349" s="137">
        <v>74</v>
      </c>
    </row>
    <row r="350" spans="2:8" ht="32.25" thickBot="1" x14ac:dyDescent="0.25">
      <c r="B350" s="162" t="s">
        <v>37</v>
      </c>
      <c r="C350" s="211" t="s">
        <v>107</v>
      </c>
      <c r="D350" s="155">
        <v>10</v>
      </c>
      <c r="E350" s="155" t="s">
        <v>78</v>
      </c>
      <c r="F350" s="155">
        <v>2230171540</v>
      </c>
      <c r="G350" s="155">
        <v>313</v>
      </c>
      <c r="H350" s="156">
        <v>74</v>
      </c>
    </row>
    <row r="351" spans="2:8" ht="16.5" thickBot="1" x14ac:dyDescent="0.25">
      <c r="B351" s="203" t="s">
        <v>108</v>
      </c>
      <c r="C351" s="207" t="s">
        <v>109</v>
      </c>
      <c r="D351" s="207" t="s">
        <v>80</v>
      </c>
      <c r="E351" s="207"/>
      <c r="F351" s="207"/>
      <c r="G351" s="207"/>
      <c r="H351" s="208">
        <f>SUM(H352+H363)</f>
        <v>3839.9000000000005</v>
      </c>
    </row>
    <row r="352" spans="2:8" ht="16.5" thickBot="1" x14ac:dyDescent="0.25">
      <c r="B352" s="159" t="s">
        <v>55</v>
      </c>
      <c r="C352" s="209" t="s">
        <v>109</v>
      </c>
      <c r="D352" s="163" t="s">
        <v>80</v>
      </c>
      <c r="E352" s="163" t="s">
        <v>81</v>
      </c>
      <c r="F352" s="210"/>
      <c r="G352" s="210"/>
      <c r="H352" s="204">
        <f>SUM(H353+H358)</f>
        <v>3751.9000000000005</v>
      </c>
    </row>
    <row r="353" spans="2:8" ht="48" thickBot="1" x14ac:dyDescent="0.25">
      <c r="B353" s="159" t="s">
        <v>62</v>
      </c>
      <c r="C353" s="209" t="s">
        <v>109</v>
      </c>
      <c r="D353" s="163" t="s">
        <v>80</v>
      </c>
      <c r="E353" s="163" t="s">
        <v>81</v>
      </c>
      <c r="F353" s="205">
        <v>1910101590</v>
      </c>
      <c r="G353" s="163"/>
      <c r="H353" s="199">
        <f>SUM(H354+H355+H356+H357)</f>
        <v>1644.3</v>
      </c>
    </row>
    <row r="354" spans="2:8" ht="48" thickBot="1" x14ac:dyDescent="0.25">
      <c r="B354" s="180" t="s">
        <v>33</v>
      </c>
      <c r="C354" s="211" t="s">
        <v>109</v>
      </c>
      <c r="D354" s="155" t="s">
        <v>80</v>
      </c>
      <c r="E354" s="155" t="s">
        <v>81</v>
      </c>
      <c r="F354" s="206">
        <v>1910101590</v>
      </c>
      <c r="G354" s="155" t="s">
        <v>85</v>
      </c>
      <c r="H354" s="156">
        <v>779</v>
      </c>
    </row>
    <row r="355" spans="2:8" ht="63.75" thickBot="1" x14ac:dyDescent="0.25">
      <c r="B355" s="154" t="s">
        <v>10</v>
      </c>
      <c r="C355" s="211" t="s">
        <v>109</v>
      </c>
      <c r="D355" s="155" t="s">
        <v>80</v>
      </c>
      <c r="E355" s="155" t="s">
        <v>81</v>
      </c>
      <c r="F355" s="206">
        <v>1910101590</v>
      </c>
      <c r="G355" s="155">
        <v>119</v>
      </c>
      <c r="H355" s="156">
        <v>235.3</v>
      </c>
    </row>
    <row r="356" spans="2:8" ht="32.25" thickBot="1" x14ac:dyDescent="0.25">
      <c r="B356" s="21" t="s">
        <v>13</v>
      </c>
      <c r="C356" s="211" t="s">
        <v>109</v>
      </c>
      <c r="D356" s="155" t="s">
        <v>80</v>
      </c>
      <c r="E356" s="155" t="s">
        <v>81</v>
      </c>
      <c r="F356" s="206">
        <v>1910101590</v>
      </c>
      <c r="G356" s="155">
        <v>244</v>
      </c>
      <c r="H356" s="156">
        <v>601</v>
      </c>
    </row>
    <row r="357" spans="2:8" ht="16.5" thickBot="1" x14ac:dyDescent="0.25">
      <c r="B357" s="180" t="s">
        <v>51</v>
      </c>
      <c r="C357" s="211" t="s">
        <v>109</v>
      </c>
      <c r="D357" s="155" t="s">
        <v>80</v>
      </c>
      <c r="E357" s="155" t="s">
        <v>81</v>
      </c>
      <c r="F357" s="206">
        <v>1910101590</v>
      </c>
      <c r="G357" s="155">
        <v>850</v>
      </c>
      <c r="H357" s="156">
        <v>29</v>
      </c>
    </row>
    <row r="358" spans="2:8" ht="142.5" thickBot="1" x14ac:dyDescent="0.25">
      <c r="B358" s="159" t="s">
        <v>58</v>
      </c>
      <c r="C358" s="209" t="s">
        <v>109</v>
      </c>
      <c r="D358" s="163" t="s">
        <v>80</v>
      </c>
      <c r="E358" s="163" t="s">
        <v>81</v>
      </c>
      <c r="F358" s="205">
        <v>1910106590</v>
      </c>
      <c r="G358" s="163"/>
      <c r="H358" s="137">
        <f>SUM(H359:H362)</f>
        <v>2107.6000000000004</v>
      </c>
    </row>
    <row r="359" spans="2:8" ht="48" thickBot="1" x14ac:dyDescent="0.25">
      <c r="B359" s="180" t="s">
        <v>59</v>
      </c>
      <c r="C359" s="211" t="s">
        <v>109</v>
      </c>
      <c r="D359" s="155" t="s">
        <v>80</v>
      </c>
      <c r="E359" s="155" t="s">
        <v>81</v>
      </c>
      <c r="F359" s="206">
        <v>1910106590</v>
      </c>
      <c r="G359" s="155">
        <v>111</v>
      </c>
      <c r="H359" s="156">
        <v>1572</v>
      </c>
    </row>
    <row r="360" spans="2:8" ht="32.25" thickBot="1" x14ac:dyDescent="0.25">
      <c r="B360" s="180" t="s">
        <v>50</v>
      </c>
      <c r="C360" s="211" t="s">
        <v>109</v>
      </c>
      <c r="D360" s="155" t="s">
        <v>80</v>
      </c>
      <c r="E360" s="155" t="s">
        <v>81</v>
      </c>
      <c r="F360" s="206">
        <v>1910106590</v>
      </c>
      <c r="G360" s="155" t="s">
        <v>128</v>
      </c>
      <c r="H360" s="156">
        <v>8.8000000000000007</v>
      </c>
    </row>
    <row r="361" spans="2:8" ht="63.75" thickBot="1" x14ac:dyDescent="0.25">
      <c r="B361" s="154" t="s">
        <v>10</v>
      </c>
      <c r="C361" s="211" t="s">
        <v>109</v>
      </c>
      <c r="D361" s="155" t="s">
        <v>80</v>
      </c>
      <c r="E361" s="155" t="s">
        <v>81</v>
      </c>
      <c r="F361" s="206">
        <v>1910106590</v>
      </c>
      <c r="G361" s="155">
        <v>119</v>
      </c>
      <c r="H361" s="156">
        <v>475</v>
      </c>
    </row>
    <row r="362" spans="2:8" ht="32.25" thickBot="1" x14ac:dyDescent="0.25">
      <c r="B362" s="21" t="s">
        <v>13</v>
      </c>
      <c r="C362" s="211" t="s">
        <v>109</v>
      </c>
      <c r="D362" s="155" t="s">
        <v>80</v>
      </c>
      <c r="E362" s="155" t="s">
        <v>81</v>
      </c>
      <c r="F362" s="206">
        <v>1910106590</v>
      </c>
      <c r="G362" s="155">
        <v>244</v>
      </c>
      <c r="H362" s="156">
        <v>51.8</v>
      </c>
    </row>
    <row r="363" spans="2:8" ht="16.5" thickBot="1" x14ac:dyDescent="0.25">
      <c r="B363" s="159" t="s">
        <v>34</v>
      </c>
      <c r="C363" s="209" t="s">
        <v>109</v>
      </c>
      <c r="D363" s="163">
        <v>10</v>
      </c>
      <c r="E363" s="163" t="s">
        <v>78</v>
      </c>
      <c r="F363" s="163"/>
      <c r="G363" s="163"/>
      <c r="H363" s="137">
        <v>88</v>
      </c>
    </row>
    <row r="364" spans="2:8" ht="16.5" thickBot="1" x14ac:dyDescent="0.25">
      <c r="B364" s="159" t="s">
        <v>38</v>
      </c>
      <c r="C364" s="209" t="s">
        <v>109</v>
      </c>
      <c r="D364" s="163">
        <v>10</v>
      </c>
      <c r="E364" s="163" t="s">
        <v>78</v>
      </c>
      <c r="F364" s="163"/>
      <c r="G364" s="163"/>
      <c r="H364" s="137">
        <v>88</v>
      </c>
    </row>
    <row r="365" spans="2:8" ht="48" thickBot="1" x14ac:dyDescent="0.25">
      <c r="B365" s="159" t="s">
        <v>60</v>
      </c>
      <c r="C365" s="209" t="s">
        <v>109</v>
      </c>
      <c r="D365" s="163">
        <v>10</v>
      </c>
      <c r="E365" s="163" t="s">
        <v>78</v>
      </c>
      <c r="F365" s="163">
        <v>2230171540</v>
      </c>
      <c r="G365" s="163"/>
      <c r="H365" s="137">
        <v>88</v>
      </c>
    </row>
    <row r="366" spans="2:8" ht="32.25" thickBot="1" x14ac:dyDescent="0.25">
      <c r="B366" s="162" t="s">
        <v>37</v>
      </c>
      <c r="C366" s="211" t="s">
        <v>109</v>
      </c>
      <c r="D366" s="155">
        <v>10</v>
      </c>
      <c r="E366" s="155" t="s">
        <v>78</v>
      </c>
      <c r="F366" s="155">
        <v>2230171540</v>
      </c>
      <c r="G366" s="155">
        <v>313</v>
      </c>
      <c r="H366" s="156">
        <v>88</v>
      </c>
    </row>
    <row r="367" spans="2:8" ht="32.25" thickBot="1" x14ac:dyDescent="0.25">
      <c r="B367" s="203" t="s">
        <v>110</v>
      </c>
      <c r="C367" s="207" t="s">
        <v>111</v>
      </c>
      <c r="D367" s="207" t="s">
        <v>80</v>
      </c>
      <c r="E367" s="207"/>
      <c r="F367" s="207"/>
      <c r="G367" s="207"/>
      <c r="H367" s="208">
        <f>SUM(H368+H379)</f>
        <v>3564.9</v>
      </c>
    </row>
    <row r="368" spans="2:8" ht="16.5" thickBot="1" x14ac:dyDescent="0.25">
      <c r="B368" s="159" t="s">
        <v>55</v>
      </c>
      <c r="C368" s="209" t="s">
        <v>111</v>
      </c>
      <c r="D368" s="163" t="s">
        <v>80</v>
      </c>
      <c r="E368" s="163" t="s">
        <v>81</v>
      </c>
      <c r="F368" s="210"/>
      <c r="G368" s="210"/>
      <c r="H368" s="204">
        <f>SUM(H369+H374)</f>
        <v>3458.9</v>
      </c>
    </row>
    <row r="369" spans="2:8" ht="48" thickBot="1" x14ac:dyDescent="0.25">
      <c r="B369" s="159" t="s">
        <v>62</v>
      </c>
      <c r="C369" s="209" t="s">
        <v>111</v>
      </c>
      <c r="D369" s="163" t="s">
        <v>80</v>
      </c>
      <c r="E369" s="163" t="s">
        <v>81</v>
      </c>
      <c r="F369" s="205">
        <v>1910101590</v>
      </c>
      <c r="G369" s="163"/>
      <c r="H369" s="199">
        <f>SUM(H370+H371+H372+H373)</f>
        <v>1601.4</v>
      </c>
    </row>
    <row r="370" spans="2:8" ht="48" thickBot="1" x14ac:dyDescent="0.25">
      <c r="B370" s="180" t="s">
        <v>33</v>
      </c>
      <c r="C370" s="211" t="s">
        <v>111</v>
      </c>
      <c r="D370" s="155" t="s">
        <v>80</v>
      </c>
      <c r="E370" s="155" t="s">
        <v>81</v>
      </c>
      <c r="F370" s="206">
        <v>1910101590</v>
      </c>
      <c r="G370" s="155" t="s">
        <v>85</v>
      </c>
      <c r="H370" s="156">
        <v>720</v>
      </c>
    </row>
    <row r="371" spans="2:8" ht="63.75" thickBot="1" x14ac:dyDescent="0.25">
      <c r="B371" s="154" t="s">
        <v>10</v>
      </c>
      <c r="C371" s="211" t="s">
        <v>111</v>
      </c>
      <c r="D371" s="155" t="s">
        <v>80</v>
      </c>
      <c r="E371" s="155" t="s">
        <v>81</v>
      </c>
      <c r="F371" s="206">
        <v>1910101590</v>
      </c>
      <c r="G371" s="155">
        <v>119</v>
      </c>
      <c r="H371" s="156">
        <v>217.4</v>
      </c>
    </row>
    <row r="372" spans="2:8" ht="32.25" thickBot="1" x14ac:dyDescent="0.25">
      <c r="B372" s="21" t="s">
        <v>13</v>
      </c>
      <c r="C372" s="211" t="s">
        <v>111</v>
      </c>
      <c r="D372" s="155" t="s">
        <v>80</v>
      </c>
      <c r="E372" s="155" t="s">
        <v>81</v>
      </c>
      <c r="F372" s="206">
        <v>1910101590</v>
      </c>
      <c r="G372" s="155">
        <v>244</v>
      </c>
      <c r="H372" s="156">
        <v>651</v>
      </c>
    </row>
    <row r="373" spans="2:8" ht="16.5" thickBot="1" x14ac:dyDescent="0.25">
      <c r="B373" s="180" t="s">
        <v>51</v>
      </c>
      <c r="C373" s="211" t="s">
        <v>111</v>
      </c>
      <c r="D373" s="155" t="s">
        <v>80</v>
      </c>
      <c r="E373" s="155" t="s">
        <v>81</v>
      </c>
      <c r="F373" s="206">
        <v>1910101590</v>
      </c>
      <c r="G373" s="155">
        <v>850</v>
      </c>
      <c r="H373" s="156">
        <v>13</v>
      </c>
    </row>
    <row r="374" spans="2:8" ht="142.5" thickBot="1" x14ac:dyDescent="0.25">
      <c r="B374" s="159" t="s">
        <v>58</v>
      </c>
      <c r="C374" s="209" t="s">
        <v>111</v>
      </c>
      <c r="D374" s="163" t="s">
        <v>80</v>
      </c>
      <c r="E374" s="163" t="s">
        <v>81</v>
      </c>
      <c r="F374" s="205">
        <v>1910106590</v>
      </c>
      <c r="G374" s="163"/>
      <c r="H374" s="137">
        <f>SUM(H375:H378)</f>
        <v>1857.5</v>
      </c>
    </row>
    <row r="375" spans="2:8" ht="48" thickBot="1" x14ac:dyDescent="0.25">
      <c r="B375" s="180" t="s">
        <v>59</v>
      </c>
      <c r="C375" s="211" t="s">
        <v>111</v>
      </c>
      <c r="D375" s="155" t="s">
        <v>80</v>
      </c>
      <c r="E375" s="155" t="s">
        <v>81</v>
      </c>
      <c r="F375" s="206">
        <v>1910106590</v>
      </c>
      <c r="G375" s="155">
        <v>111</v>
      </c>
      <c r="H375" s="156">
        <v>1371</v>
      </c>
    </row>
    <row r="376" spans="2:8" ht="32.25" thickBot="1" x14ac:dyDescent="0.25">
      <c r="B376" s="180" t="s">
        <v>50</v>
      </c>
      <c r="C376" s="211" t="s">
        <v>111</v>
      </c>
      <c r="D376" s="155" t="s">
        <v>80</v>
      </c>
      <c r="E376" s="155" t="s">
        <v>81</v>
      </c>
      <c r="F376" s="206">
        <v>1910106590</v>
      </c>
      <c r="G376" s="155" t="s">
        <v>128</v>
      </c>
      <c r="H376" s="156">
        <v>10</v>
      </c>
    </row>
    <row r="377" spans="2:8" ht="63.75" thickBot="1" x14ac:dyDescent="0.25">
      <c r="B377" s="154" t="s">
        <v>10</v>
      </c>
      <c r="C377" s="211" t="s">
        <v>111</v>
      </c>
      <c r="D377" s="155" t="s">
        <v>80</v>
      </c>
      <c r="E377" s="155" t="s">
        <v>81</v>
      </c>
      <c r="F377" s="206">
        <v>1910106590</v>
      </c>
      <c r="G377" s="155">
        <v>119</v>
      </c>
      <c r="H377" s="156">
        <v>414</v>
      </c>
    </row>
    <row r="378" spans="2:8" ht="32.25" thickBot="1" x14ac:dyDescent="0.25">
      <c r="B378" s="21" t="s">
        <v>13</v>
      </c>
      <c r="C378" s="211" t="s">
        <v>111</v>
      </c>
      <c r="D378" s="155" t="s">
        <v>80</v>
      </c>
      <c r="E378" s="155" t="s">
        <v>81</v>
      </c>
      <c r="F378" s="206">
        <v>1910106590</v>
      </c>
      <c r="G378" s="155">
        <v>244</v>
      </c>
      <c r="H378" s="156">
        <v>62.5</v>
      </c>
    </row>
    <row r="379" spans="2:8" ht="16.5" thickBot="1" x14ac:dyDescent="0.25">
      <c r="B379" s="159" t="s">
        <v>34</v>
      </c>
      <c r="C379" s="209" t="s">
        <v>111</v>
      </c>
      <c r="D379" s="163">
        <v>10</v>
      </c>
      <c r="E379" s="163" t="s">
        <v>78</v>
      </c>
      <c r="F379" s="163"/>
      <c r="G379" s="163"/>
      <c r="H379" s="137">
        <v>106</v>
      </c>
    </row>
    <row r="380" spans="2:8" ht="16.5" thickBot="1" x14ac:dyDescent="0.25">
      <c r="B380" s="159" t="s">
        <v>38</v>
      </c>
      <c r="C380" s="209" t="s">
        <v>111</v>
      </c>
      <c r="D380" s="163">
        <v>10</v>
      </c>
      <c r="E380" s="163" t="s">
        <v>78</v>
      </c>
      <c r="F380" s="163"/>
      <c r="G380" s="163"/>
      <c r="H380" s="137">
        <v>106</v>
      </c>
    </row>
    <row r="381" spans="2:8" ht="48" thickBot="1" x14ac:dyDescent="0.25">
      <c r="B381" s="159" t="s">
        <v>60</v>
      </c>
      <c r="C381" s="209" t="s">
        <v>111</v>
      </c>
      <c r="D381" s="163">
        <v>10</v>
      </c>
      <c r="E381" s="163" t="s">
        <v>78</v>
      </c>
      <c r="F381" s="163">
        <v>2230171540</v>
      </c>
      <c r="G381" s="163"/>
      <c r="H381" s="137">
        <v>106</v>
      </c>
    </row>
    <row r="382" spans="2:8" ht="32.25" thickBot="1" x14ac:dyDescent="0.25">
      <c r="B382" s="162" t="s">
        <v>37</v>
      </c>
      <c r="C382" s="211" t="s">
        <v>111</v>
      </c>
      <c r="D382" s="155">
        <v>10</v>
      </c>
      <c r="E382" s="155" t="s">
        <v>78</v>
      </c>
      <c r="F382" s="155">
        <v>2230171540</v>
      </c>
      <c r="G382" s="155">
        <v>313</v>
      </c>
      <c r="H382" s="156">
        <v>106</v>
      </c>
    </row>
    <row r="383" spans="2:8" ht="16.5" thickBot="1" x14ac:dyDescent="0.25">
      <c r="B383" s="203" t="s">
        <v>112</v>
      </c>
      <c r="C383" s="207" t="s">
        <v>113</v>
      </c>
      <c r="D383" s="207" t="s">
        <v>80</v>
      </c>
      <c r="E383" s="207"/>
      <c r="F383" s="207"/>
      <c r="G383" s="207"/>
      <c r="H383" s="208">
        <f>SUM(H384+H395)</f>
        <v>3593.1</v>
      </c>
    </row>
    <row r="384" spans="2:8" ht="16.5" thickBot="1" x14ac:dyDescent="0.25">
      <c r="B384" s="159" t="s">
        <v>55</v>
      </c>
      <c r="C384" s="209" t="s">
        <v>113</v>
      </c>
      <c r="D384" s="163" t="s">
        <v>80</v>
      </c>
      <c r="E384" s="163" t="s">
        <v>81</v>
      </c>
      <c r="F384" s="210"/>
      <c r="G384" s="210"/>
      <c r="H384" s="204">
        <f>SUM(H385+H390)</f>
        <v>3487.1</v>
      </c>
    </row>
    <row r="385" spans="2:8" ht="48" thickBot="1" x14ac:dyDescent="0.25">
      <c r="B385" s="159" t="s">
        <v>62</v>
      </c>
      <c r="C385" s="209" t="s">
        <v>113</v>
      </c>
      <c r="D385" s="163" t="s">
        <v>80</v>
      </c>
      <c r="E385" s="163" t="s">
        <v>81</v>
      </c>
      <c r="F385" s="205">
        <v>1910101590</v>
      </c>
      <c r="G385" s="163"/>
      <c r="H385" s="199">
        <f>SUM(H386+H387+H388+H389)</f>
        <v>1606.6</v>
      </c>
    </row>
    <row r="386" spans="2:8" ht="48" thickBot="1" x14ac:dyDescent="0.25">
      <c r="B386" s="180" t="s">
        <v>33</v>
      </c>
      <c r="C386" s="211" t="s">
        <v>113</v>
      </c>
      <c r="D386" s="155" t="s">
        <v>80</v>
      </c>
      <c r="E386" s="155" t="s">
        <v>81</v>
      </c>
      <c r="F386" s="206">
        <v>1910101590</v>
      </c>
      <c r="G386" s="155" t="s">
        <v>85</v>
      </c>
      <c r="H386" s="156">
        <v>684</v>
      </c>
    </row>
    <row r="387" spans="2:8" ht="63.75" thickBot="1" x14ac:dyDescent="0.25">
      <c r="B387" s="154" t="s">
        <v>10</v>
      </c>
      <c r="C387" s="211" t="s">
        <v>113</v>
      </c>
      <c r="D387" s="155" t="s">
        <v>80</v>
      </c>
      <c r="E387" s="155" t="s">
        <v>81</v>
      </c>
      <c r="F387" s="206">
        <v>1910101590</v>
      </c>
      <c r="G387" s="155">
        <v>119</v>
      </c>
      <c r="H387" s="156">
        <v>206.6</v>
      </c>
    </row>
    <row r="388" spans="2:8" ht="32.25" thickBot="1" x14ac:dyDescent="0.25">
      <c r="B388" s="21" t="s">
        <v>13</v>
      </c>
      <c r="C388" s="211" t="s">
        <v>113</v>
      </c>
      <c r="D388" s="155" t="s">
        <v>80</v>
      </c>
      <c r="E388" s="155" t="s">
        <v>81</v>
      </c>
      <c r="F388" s="206">
        <v>1910101590</v>
      </c>
      <c r="G388" s="155">
        <v>244</v>
      </c>
      <c r="H388" s="156">
        <v>701</v>
      </c>
    </row>
    <row r="389" spans="2:8" ht="16.5" thickBot="1" x14ac:dyDescent="0.25">
      <c r="B389" s="180" t="s">
        <v>51</v>
      </c>
      <c r="C389" s="211" t="s">
        <v>113</v>
      </c>
      <c r="D389" s="155" t="s">
        <v>80</v>
      </c>
      <c r="E389" s="155" t="s">
        <v>81</v>
      </c>
      <c r="F389" s="206">
        <v>1910101590</v>
      </c>
      <c r="G389" s="155">
        <v>850</v>
      </c>
      <c r="H389" s="156">
        <v>15</v>
      </c>
    </row>
    <row r="390" spans="2:8" ht="142.5" thickBot="1" x14ac:dyDescent="0.25">
      <c r="B390" s="159" t="s">
        <v>58</v>
      </c>
      <c r="C390" s="209" t="s">
        <v>113</v>
      </c>
      <c r="D390" s="163" t="s">
        <v>80</v>
      </c>
      <c r="E390" s="163" t="s">
        <v>81</v>
      </c>
      <c r="F390" s="205">
        <v>1910106590</v>
      </c>
      <c r="G390" s="163"/>
      <c r="H390" s="137">
        <f>SUM(H391:H394)</f>
        <v>1880.5</v>
      </c>
    </row>
    <row r="391" spans="2:8" ht="48" thickBot="1" x14ac:dyDescent="0.25">
      <c r="B391" s="180" t="s">
        <v>59</v>
      </c>
      <c r="C391" s="211" t="s">
        <v>113</v>
      </c>
      <c r="D391" s="155" t="s">
        <v>80</v>
      </c>
      <c r="E391" s="155" t="s">
        <v>81</v>
      </c>
      <c r="F391" s="206">
        <v>1910106590</v>
      </c>
      <c r="G391" s="155">
        <v>111</v>
      </c>
      <c r="H391" s="156">
        <v>1389</v>
      </c>
    </row>
    <row r="392" spans="2:8" ht="32.25" thickBot="1" x14ac:dyDescent="0.25">
      <c r="B392" s="180" t="s">
        <v>50</v>
      </c>
      <c r="C392" s="211" t="s">
        <v>113</v>
      </c>
      <c r="D392" s="155" t="s">
        <v>80</v>
      </c>
      <c r="E392" s="155" t="s">
        <v>81</v>
      </c>
      <c r="F392" s="206">
        <v>1910106590</v>
      </c>
      <c r="G392" s="155" t="s">
        <v>128</v>
      </c>
      <c r="H392" s="156">
        <v>10</v>
      </c>
    </row>
    <row r="393" spans="2:8" ht="63.75" thickBot="1" x14ac:dyDescent="0.25">
      <c r="B393" s="154" t="s">
        <v>10</v>
      </c>
      <c r="C393" s="211" t="s">
        <v>113</v>
      </c>
      <c r="D393" s="155" t="s">
        <v>80</v>
      </c>
      <c r="E393" s="155" t="s">
        <v>81</v>
      </c>
      <c r="F393" s="206">
        <v>1910106590</v>
      </c>
      <c r="G393" s="155">
        <v>119</v>
      </c>
      <c r="H393" s="156">
        <v>419</v>
      </c>
    </row>
    <row r="394" spans="2:8" ht="32.25" thickBot="1" x14ac:dyDescent="0.25">
      <c r="B394" s="21" t="s">
        <v>13</v>
      </c>
      <c r="C394" s="211" t="s">
        <v>113</v>
      </c>
      <c r="D394" s="155" t="s">
        <v>80</v>
      </c>
      <c r="E394" s="155" t="s">
        <v>81</v>
      </c>
      <c r="F394" s="206">
        <v>1910106590</v>
      </c>
      <c r="G394" s="155">
        <v>244</v>
      </c>
      <c r="H394" s="156">
        <v>62.5</v>
      </c>
    </row>
    <row r="395" spans="2:8" ht="16.5" thickBot="1" x14ac:dyDescent="0.25">
      <c r="B395" s="159" t="s">
        <v>34</v>
      </c>
      <c r="C395" s="209" t="s">
        <v>113</v>
      </c>
      <c r="D395" s="163">
        <v>10</v>
      </c>
      <c r="E395" s="163" t="s">
        <v>78</v>
      </c>
      <c r="F395" s="163"/>
      <c r="G395" s="163"/>
      <c r="H395" s="137">
        <v>106</v>
      </c>
    </row>
    <row r="396" spans="2:8" ht="16.5" thickBot="1" x14ac:dyDescent="0.25">
      <c r="B396" s="159" t="s">
        <v>38</v>
      </c>
      <c r="C396" s="209" t="s">
        <v>113</v>
      </c>
      <c r="D396" s="163">
        <v>10</v>
      </c>
      <c r="E396" s="163" t="s">
        <v>78</v>
      </c>
      <c r="F396" s="163"/>
      <c r="G396" s="163"/>
      <c r="H396" s="137">
        <v>106</v>
      </c>
    </row>
    <row r="397" spans="2:8" ht="48" thickBot="1" x14ac:dyDescent="0.25">
      <c r="B397" s="159" t="s">
        <v>60</v>
      </c>
      <c r="C397" s="209" t="s">
        <v>113</v>
      </c>
      <c r="D397" s="163">
        <v>10</v>
      </c>
      <c r="E397" s="163" t="s">
        <v>78</v>
      </c>
      <c r="F397" s="163">
        <v>2230171540</v>
      </c>
      <c r="G397" s="163"/>
      <c r="H397" s="137">
        <v>106</v>
      </c>
    </row>
    <row r="398" spans="2:8" ht="32.25" thickBot="1" x14ac:dyDescent="0.25">
      <c r="B398" s="162" t="s">
        <v>37</v>
      </c>
      <c r="C398" s="211" t="s">
        <v>113</v>
      </c>
      <c r="D398" s="155">
        <v>10</v>
      </c>
      <c r="E398" s="155" t="s">
        <v>78</v>
      </c>
      <c r="F398" s="155">
        <v>2230171540</v>
      </c>
      <c r="G398" s="155">
        <v>313</v>
      </c>
      <c r="H398" s="156">
        <v>106</v>
      </c>
    </row>
    <row r="399" spans="2:8" ht="16.5" thickBot="1" x14ac:dyDescent="0.25">
      <c r="B399" s="203" t="s">
        <v>114</v>
      </c>
      <c r="C399" s="207" t="s">
        <v>115</v>
      </c>
      <c r="D399" s="207" t="s">
        <v>80</v>
      </c>
      <c r="E399" s="207"/>
      <c r="F399" s="207"/>
      <c r="G399" s="207"/>
      <c r="H399" s="208">
        <f>SUM(H400+H411)</f>
        <v>17023.5</v>
      </c>
    </row>
    <row r="400" spans="2:8" ht="16.5" thickBot="1" x14ac:dyDescent="0.25">
      <c r="B400" s="159" t="s">
        <v>55</v>
      </c>
      <c r="C400" s="209" t="s">
        <v>115</v>
      </c>
      <c r="D400" s="163" t="s">
        <v>80</v>
      </c>
      <c r="E400" s="163" t="s">
        <v>81</v>
      </c>
      <c r="F400" s="210"/>
      <c r="G400" s="210"/>
      <c r="H400" s="204">
        <f>SUM(H401+H406)</f>
        <v>16281.7</v>
      </c>
    </row>
    <row r="401" spans="2:13" ht="48" thickBot="1" x14ac:dyDescent="0.25">
      <c r="B401" s="159" t="s">
        <v>62</v>
      </c>
      <c r="C401" s="209" t="s">
        <v>115</v>
      </c>
      <c r="D401" s="163" t="s">
        <v>80</v>
      </c>
      <c r="E401" s="163" t="s">
        <v>81</v>
      </c>
      <c r="F401" s="205">
        <v>1910101590</v>
      </c>
      <c r="G401" s="163"/>
      <c r="H401" s="199">
        <f>SUM(H402+H403+H404+H405)</f>
        <v>6779.1</v>
      </c>
      <c r="K401" s="34"/>
      <c r="L401" s="34"/>
    </row>
    <row r="402" spans="2:13" ht="48" thickBot="1" x14ac:dyDescent="0.25">
      <c r="B402" s="180" t="s">
        <v>33</v>
      </c>
      <c r="C402" s="211" t="s">
        <v>115</v>
      </c>
      <c r="D402" s="155" t="s">
        <v>80</v>
      </c>
      <c r="E402" s="155" t="s">
        <v>81</v>
      </c>
      <c r="F402" s="206">
        <v>1910101590</v>
      </c>
      <c r="G402" s="155" t="s">
        <v>85</v>
      </c>
      <c r="H402" s="156">
        <v>2040</v>
      </c>
      <c r="M402" s="34"/>
    </row>
    <row r="403" spans="2:13" ht="63.75" thickBot="1" x14ac:dyDescent="0.25">
      <c r="B403" s="154" t="s">
        <v>10</v>
      </c>
      <c r="C403" s="211" t="s">
        <v>115</v>
      </c>
      <c r="D403" s="155" t="s">
        <v>80</v>
      </c>
      <c r="E403" s="155" t="s">
        <v>81</v>
      </c>
      <c r="F403" s="206">
        <v>1910101590</v>
      </c>
      <c r="G403" s="155">
        <v>119</v>
      </c>
      <c r="H403" s="156">
        <v>616.1</v>
      </c>
      <c r="K403" s="34"/>
    </row>
    <row r="404" spans="2:13" ht="32.25" thickBot="1" x14ac:dyDescent="0.25">
      <c r="B404" s="21" t="s">
        <v>13</v>
      </c>
      <c r="C404" s="211" t="s">
        <v>115</v>
      </c>
      <c r="D404" s="155" t="s">
        <v>80</v>
      </c>
      <c r="E404" s="155" t="s">
        <v>81</v>
      </c>
      <c r="F404" s="206">
        <v>1910101590</v>
      </c>
      <c r="G404" s="155">
        <v>244</v>
      </c>
      <c r="H404" s="156">
        <v>3632</v>
      </c>
    </row>
    <row r="405" spans="2:13" ht="16.5" thickBot="1" x14ac:dyDescent="0.25">
      <c r="B405" s="180" t="s">
        <v>51</v>
      </c>
      <c r="C405" s="211" t="s">
        <v>115</v>
      </c>
      <c r="D405" s="155" t="s">
        <v>80</v>
      </c>
      <c r="E405" s="155" t="s">
        <v>81</v>
      </c>
      <c r="F405" s="206">
        <v>1910101590</v>
      </c>
      <c r="G405" s="155">
        <v>850</v>
      </c>
      <c r="H405" s="156">
        <v>491</v>
      </c>
    </row>
    <row r="406" spans="2:13" ht="142.5" thickBot="1" x14ac:dyDescent="0.25">
      <c r="B406" s="159" t="s">
        <v>58</v>
      </c>
      <c r="C406" s="209" t="s">
        <v>115</v>
      </c>
      <c r="D406" s="163" t="s">
        <v>80</v>
      </c>
      <c r="E406" s="163" t="s">
        <v>81</v>
      </c>
      <c r="F406" s="205">
        <v>1910106590</v>
      </c>
      <c r="G406" s="163"/>
      <c r="H406" s="137">
        <f>SUM(H407:H410)</f>
        <v>9502.6</v>
      </c>
    </row>
    <row r="407" spans="2:13" ht="48" thickBot="1" x14ac:dyDescent="0.25">
      <c r="B407" s="180" t="s">
        <v>59</v>
      </c>
      <c r="C407" s="211" t="s">
        <v>115</v>
      </c>
      <c r="D407" s="155" t="s">
        <v>80</v>
      </c>
      <c r="E407" s="155" t="s">
        <v>81</v>
      </c>
      <c r="F407" s="206">
        <v>1910106590</v>
      </c>
      <c r="G407" s="155">
        <v>111</v>
      </c>
      <c r="H407" s="156">
        <v>6920</v>
      </c>
    </row>
    <row r="408" spans="2:13" ht="32.25" thickBot="1" x14ac:dyDescent="0.25">
      <c r="B408" s="180" t="s">
        <v>50</v>
      </c>
      <c r="C408" s="211" t="s">
        <v>115</v>
      </c>
      <c r="D408" s="155" t="s">
        <v>80</v>
      </c>
      <c r="E408" s="155" t="s">
        <v>81</v>
      </c>
      <c r="F408" s="206">
        <v>1910106590</v>
      </c>
      <c r="G408" s="155" t="s">
        <v>128</v>
      </c>
      <c r="H408" s="156">
        <v>65</v>
      </c>
    </row>
    <row r="409" spans="2:13" ht="63.75" thickBot="1" x14ac:dyDescent="0.25">
      <c r="B409" s="154" t="s">
        <v>10</v>
      </c>
      <c r="C409" s="211" t="s">
        <v>115</v>
      </c>
      <c r="D409" s="155" t="s">
        <v>80</v>
      </c>
      <c r="E409" s="155" t="s">
        <v>81</v>
      </c>
      <c r="F409" s="206">
        <v>1910106590</v>
      </c>
      <c r="G409" s="155">
        <v>119</v>
      </c>
      <c r="H409" s="156">
        <v>2089</v>
      </c>
    </row>
    <row r="410" spans="2:13" ht="32.25" thickBot="1" x14ac:dyDescent="0.25">
      <c r="B410" s="21" t="s">
        <v>13</v>
      </c>
      <c r="C410" s="211" t="s">
        <v>115</v>
      </c>
      <c r="D410" s="155" t="s">
        <v>80</v>
      </c>
      <c r="E410" s="155" t="s">
        <v>81</v>
      </c>
      <c r="F410" s="206">
        <v>1910106590</v>
      </c>
      <c r="G410" s="155">
        <v>244</v>
      </c>
      <c r="H410" s="156">
        <v>428.6</v>
      </c>
    </row>
    <row r="411" spans="2:13" ht="16.5" thickBot="1" x14ac:dyDescent="0.25">
      <c r="B411" s="159" t="s">
        <v>34</v>
      </c>
      <c r="C411" s="209" t="s">
        <v>115</v>
      </c>
      <c r="D411" s="163">
        <v>10</v>
      </c>
      <c r="E411" s="163" t="s">
        <v>78</v>
      </c>
      <c r="F411" s="163"/>
      <c r="G411" s="163"/>
      <c r="H411" s="137">
        <v>741.8</v>
      </c>
    </row>
    <row r="412" spans="2:13" ht="16.5" thickBot="1" x14ac:dyDescent="0.25">
      <c r="B412" s="159" t="s">
        <v>38</v>
      </c>
      <c r="C412" s="209" t="s">
        <v>115</v>
      </c>
      <c r="D412" s="163">
        <v>10</v>
      </c>
      <c r="E412" s="163" t="s">
        <v>78</v>
      </c>
      <c r="F412" s="163"/>
      <c r="G412" s="163"/>
      <c r="H412" s="137">
        <v>741.8</v>
      </c>
    </row>
    <row r="413" spans="2:13" ht="48" thickBot="1" x14ac:dyDescent="0.25">
      <c r="B413" s="159" t="s">
        <v>60</v>
      </c>
      <c r="C413" s="209" t="s">
        <v>115</v>
      </c>
      <c r="D413" s="163">
        <v>10</v>
      </c>
      <c r="E413" s="163" t="s">
        <v>78</v>
      </c>
      <c r="F413" s="163">
        <v>2230171540</v>
      </c>
      <c r="G413" s="163"/>
      <c r="H413" s="137">
        <v>741.8</v>
      </c>
    </row>
    <row r="414" spans="2:13" ht="32.25" thickBot="1" x14ac:dyDescent="0.25">
      <c r="B414" s="162" t="s">
        <v>37</v>
      </c>
      <c r="C414" s="211" t="s">
        <v>115</v>
      </c>
      <c r="D414" s="155">
        <v>10</v>
      </c>
      <c r="E414" s="155" t="s">
        <v>78</v>
      </c>
      <c r="F414" s="155">
        <v>2230171540</v>
      </c>
      <c r="G414" s="155">
        <v>313</v>
      </c>
      <c r="H414" s="156">
        <v>741.8</v>
      </c>
    </row>
    <row r="415" spans="2:13" ht="16.5" thickBot="1" x14ac:dyDescent="0.25">
      <c r="B415" s="213" t="s">
        <v>67</v>
      </c>
      <c r="C415" s="207" t="s">
        <v>187</v>
      </c>
      <c r="D415" s="207" t="s">
        <v>80</v>
      </c>
      <c r="E415" s="207" t="s">
        <v>122</v>
      </c>
      <c r="F415" s="207"/>
      <c r="G415" s="207"/>
      <c r="H415" s="208">
        <f>SUM(H416+H427+H437+H447+H458+H468+H478+H488+H498+H509+H519+H530+H541+H551+H562+H573+H583+H593+H603+H613+H623+H633)</f>
        <v>303259</v>
      </c>
    </row>
    <row r="416" spans="2:13" ht="16.5" thickBot="1" x14ac:dyDescent="0.25">
      <c r="B416" s="213" t="s">
        <v>124</v>
      </c>
      <c r="C416" s="207" t="s">
        <v>125</v>
      </c>
      <c r="D416" s="207" t="s">
        <v>80</v>
      </c>
      <c r="E416" s="207" t="s">
        <v>122</v>
      </c>
      <c r="F416" s="207"/>
      <c r="G416" s="207"/>
      <c r="H416" s="208">
        <f>SUM(H425+H421+H417)</f>
        <v>29547.9</v>
      </c>
    </row>
    <row r="417" spans="2:10" ht="16.5" thickBot="1" x14ac:dyDescent="0.25">
      <c r="B417" s="214"/>
      <c r="C417" s="209" t="s">
        <v>125</v>
      </c>
      <c r="D417" s="209" t="s">
        <v>80</v>
      </c>
      <c r="E417" s="209" t="s">
        <v>122</v>
      </c>
      <c r="F417" s="215">
        <v>1920202590</v>
      </c>
      <c r="G417" s="209"/>
      <c r="H417" s="216">
        <f>SUM(H418:H420)</f>
        <v>1705</v>
      </c>
    </row>
    <row r="418" spans="2:10" ht="48" thickBot="1" x14ac:dyDescent="0.25">
      <c r="B418" s="180" t="s">
        <v>589</v>
      </c>
      <c r="C418" s="211" t="s">
        <v>125</v>
      </c>
      <c r="D418" s="155" t="s">
        <v>80</v>
      </c>
      <c r="E418" s="155" t="s">
        <v>122</v>
      </c>
      <c r="F418" s="217">
        <v>1920202590</v>
      </c>
      <c r="G418" s="155" t="s">
        <v>609</v>
      </c>
      <c r="H418" s="218">
        <v>450</v>
      </c>
    </row>
    <row r="419" spans="2:10" ht="32.25" thickBot="1" x14ac:dyDescent="0.25">
      <c r="B419" s="21" t="s">
        <v>13</v>
      </c>
      <c r="C419" s="211" t="s">
        <v>125</v>
      </c>
      <c r="D419" s="155" t="s">
        <v>80</v>
      </c>
      <c r="E419" s="155" t="s">
        <v>122</v>
      </c>
      <c r="F419" s="217">
        <v>1920202590</v>
      </c>
      <c r="G419" s="155" t="s">
        <v>127</v>
      </c>
      <c r="H419" s="156">
        <v>935</v>
      </c>
    </row>
    <row r="420" spans="2:10" ht="16.5" thickBot="1" x14ac:dyDescent="0.25">
      <c r="B420" s="180" t="s">
        <v>51</v>
      </c>
      <c r="C420" s="211" t="s">
        <v>125</v>
      </c>
      <c r="D420" s="155" t="s">
        <v>80</v>
      </c>
      <c r="E420" s="155" t="s">
        <v>122</v>
      </c>
      <c r="F420" s="217">
        <v>1920202590</v>
      </c>
      <c r="G420" s="155" t="s">
        <v>126</v>
      </c>
      <c r="H420" s="156">
        <v>320</v>
      </c>
    </row>
    <row r="421" spans="2:10" ht="126.75" thickBot="1" x14ac:dyDescent="0.25">
      <c r="B421" s="159" t="s">
        <v>68</v>
      </c>
      <c r="C421" s="209" t="s">
        <v>125</v>
      </c>
      <c r="D421" s="163" t="s">
        <v>80</v>
      </c>
      <c r="E421" s="163" t="s">
        <v>122</v>
      </c>
      <c r="F421" s="219">
        <v>1920206590</v>
      </c>
      <c r="G421" s="160"/>
      <c r="H421" s="137">
        <f>SUM(H422:H424)</f>
        <v>27177.9</v>
      </c>
    </row>
    <row r="422" spans="2:10" ht="48" thickBot="1" x14ac:dyDescent="0.25">
      <c r="B422" s="162" t="s">
        <v>59</v>
      </c>
      <c r="C422" s="211" t="s">
        <v>125</v>
      </c>
      <c r="D422" s="155" t="s">
        <v>80</v>
      </c>
      <c r="E422" s="155" t="s">
        <v>122</v>
      </c>
      <c r="F422" s="156">
        <v>1920206590</v>
      </c>
      <c r="G422" s="156">
        <v>111</v>
      </c>
      <c r="H422" s="156">
        <v>20340</v>
      </c>
    </row>
    <row r="423" spans="2:10" ht="63.75" thickBot="1" x14ac:dyDescent="0.25">
      <c r="B423" s="21" t="s">
        <v>10</v>
      </c>
      <c r="C423" s="211" t="s">
        <v>125</v>
      </c>
      <c r="D423" s="155" t="s">
        <v>80</v>
      </c>
      <c r="E423" s="155" t="s">
        <v>122</v>
      </c>
      <c r="F423" s="156">
        <v>1920206590</v>
      </c>
      <c r="G423" s="156">
        <v>119</v>
      </c>
      <c r="H423" s="156">
        <v>6143</v>
      </c>
      <c r="J423" s="23"/>
    </row>
    <row r="424" spans="2:10" ht="32.25" thickBot="1" x14ac:dyDescent="0.25">
      <c r="B424" s="21" t="s">
        <v>13</v>
      </c>
      <c r="C424" s="211" t="s">
        <v>125</v>
      </c>
      <c r="D424" s="155" t="s">
        <v>80</v>
      </c>
      <c r="E424" s="155" t="s">
        <v>122</v>
      </c>
      <c r="F424" s="156">
        <v>1920206590</v>
      </c>
      <c r="G424" s="156">
        <v>244</v>
      </c>
      <c r="H424" s="156">
        <v>694.9</v>
      </c>
    </row>
    <row r="425" spans="2:10" ht="48" thickBot="1" x14ac:dyDescent="0.25">
      <c r="B425" s="159" t="s">
        <v>71</v>
      </c>
      <c r="C425" s="209" t="s">
        <v>125</v>
      </c>
      <c r="D425" s="220" t="s">
        <v>80</v>
      </c>
      <c r="E425" s="220" t="s">
        <v>122</v>
      </c>
      <c r="F425" s="221">
        <v>1920207591</v>
      </c>
      <c r="G425" s="221"/>
      <c r="H425" s="221">
        <v>665</v>
      </c>
    </row>
    <row r="426" spans="2:10" ht="32.25" thickBot="1" x14ac:dyDescent="0.25">
      <c r="B426" s="21" t="s">
        <v>13</v>
      </c>
      <c r="C426" s="211" t="s">
        <v>125</v>
      </c>
      <c r="D426" s="155" t="s">
        <v>80</v>
      </c>
      <c r="E426" s="155" t="s">
        <v>122</v>
      </c>
      <c r="F426" s="156">
        <v>1920207591</v>
      </c>
      <c r="G426" s="156">
        <v>244</v>
      </c>
      <c r="H426" s="156">
        <v>665</v>
      </c>
    </row>
    <row r="427" spans="2:10" ht="16.5" thickBot="1" x14ac:dyDescent="0.25">
      <c r="B427" s="222" t="s">
        <v>129</v>
      </c>
      <c r="C427" s="223" t="s">
        <v>130</v>
      </c>
      <c r="D427" s="223" t="s">
        <v>80</v>
      </c>
      <c r="E427" s="223" t="s">
        <v>122</v>
      </c>
      <c r="F427" s="223"/>
      <c r="G427" s="223"/>
      <c r="H427" s="224">
        <f>SUM(H435+H431+H428)</f>
        <v>42723.8</v>
      </c>
    </row>
    <row r="428" spans="2:10" ht="16.5" thickBot="1" x14ac:dyDescent="0.25">
      <c r="B428" s="214"/>
      <c r="C428" s="209" t="s">
        <v>130</v>
      </c>
      <c r="D428" s="143" t="s">
        <v>80</v>
      </c>
      <c r="E428" s="143" t="s">
        <v>122</v>
      </c>
      <c r="F428" s="225">
        <v>1920202590</v>
      </c>
      <c r="G428" s="226"/>
      <c r="H428" s="216">
        <f>SUM(H429:H430)</f>
        <v>2667</v>
      </c>
    </row>
    <row r="429" spans="2:10" ht="32.25" thickBot="1" x14ac:dyDescent="0.25">
      <c r="B429" s="21" t="s">
        <v>13</v>
      </c>
      <c r="C429" s="211" t="s">
        <v>130</v>
      </c>
      <c r="D429" s="155" t="s">
        <v>80</v>
      </c>
      <c r="E429" s="155" t="s">
        <v>122</v>
      </c>
      <c r="F429" s="217">
        <v>1920202590</v>
      </c>
      <c r="G429" s="155" t="s">
        <v>127</v>
      </c>
      <c r="H429" s="156">
        <v>1912</v>
      </c>
    </row>
    <row r="430" spans="2:10" ht="16.5" thickBot="1" x14ac:dyDescent="0.25">
      <c r="B430" s="180" t="s">
        <v>51</v>
      </c>
      <c r="C430" s="211" t="s">
        <v>130</v>
      </c>
      <c r="D430" s="155" t="s">
        <v>80</v>
      </c>
      <c r="E430" s="155" t="s">
        <v>122</v>
      </c>
      <c r="F430" s="217">
        <v>1920202590</v>
      </c>
      <c r="G430" s="155" t="s">
        <v>126</v>
      </c>
      <c r="H430" s="156">
        <v>755</v>
      </c>
    </row>
    <row r="431" spans="2:10" ht="126.75" thickBot="1" x14ac:dyDescent="0.25">
      <c r="B431" s="159" t="s">
        <v>68</v>
      </c>
      <c r="C431" s="209" t="s">
        <v>130</v>
      </c>
      <c r="D431" s="163" t="s">
        <v>80</v>
      </c>
      <c r="E431" s="163" t="s">
        <v>122</v>
      </c>
      <c r="F431" s="219">
        <v>1920206590</v>
      </c>
      <c r="G431" s="160"/>
      <c r="H431" s="137">
        <f>SUM(H432:H434)</f>
        <v>38934.800000000003</v>
      </c>
    </row>
    <row r="432" spans="2:10" ht="48" thickBot="1" x14ac:dyDescent="0.25">
      <c r="B432" s="162" t="s">
        <v>59</v>
      </c>
      <c r="C432" s="211" t="s">
        <v>130</v>
      </c>
      <c r="D432" s="155" t="s">
        <v>80</v>
      </c>
      <c r="E432" s="155" t="s">
        <v>122</v>
      </c>
      <c r="F432" s="156">
        <v>1920206590</v>
      </c>
      <c r="G432" s="156">
        <v>111</v>
      </c>
      <c r="H432" s="156">
        <v>29017</v>
      </c>
    </row>
    <row r="433" spans="2:8" ht="63.75" thickBot="1" x14ac:dyDescent="0.25">
      <c r="B433" s="21" t="s">
        <v>10</v>
      </c>
      <c r="C433" s="211" t="s">
        <v>130</v>
      </c>
      <c r="D433" s="155" t="s">
        <v>80</v>
      </c>
      <c r="E433" s="155" t="s">
        <v>122</v>
      </c>
      <c r="F433" s="156">
        <v>1920206590</v>
      </c>
      <c r="G433" s="156">
        <v>119</v>
      </c>
      <c r="H433" s="156">
        <v>8763</v>
      </c>
    </row>
    <row r="434" spans="2:8" ht="32.25" thickBot="1" x14ac:dyDescent="0.25">
      <c r="B434" s="21" t="s">
        <v>13</v>
      </c>
      <c r="C434" s="211" t="s">
        <v>130</v>
      </c>
      <c r="D434" s="155" t="s">
        <v>80</v>
      </c>
      <c r="E434" s="155" t="s">
        <v>122</v>
      </c>
      <c r="F434" s="156">
        <v>1920206590</v>
      </c>
      <c r="G434" s="156">
        <v>244</v>
      </c>
      <c r="H434" s="156">
        <v>1154.8</v>
      </c>
    </row>
    <row r="435" spans="2:8" ht="48" thickBot="1" x14ac:dyDescent="0.25">
      <c r="B435" s="159" t="s">
        <v>71</v>
      </c>
      <c r="C435" s="209" t="s">
        <v>130</v>
      </c>
      <c r="D435" s="163" t="s">
        <v>80</v>
      </c>
      <c r="E435" s="163" t="s">
        <v>122</v>
      </c>
      <c r="F435" s="137">
        <v>1920207591</v>
      </c>
      <c r="G435" s="137"/>
      <c r="H435" s="137">
        <v>1122</v>
      </c>
    </row>
    <row r="436" spans="2:8" ht="32.25" thickBot="1" x14ac:dyDescent="0.25">
      <c r="B436" s="21" t="s">
        <v>13</v>
      </c>
      <c r="C436" s="211" t="s">
        <v>130</v>
      </c>
      <c r="D436" s="155" t="s">
        <v>80</v>
      </c>
      <c r="E436" s="155" t="s">
        <v>122</v>
      </c>
      <c r="F436" s="156">
        <v>1920207591</v>
      </c>
      <c r="G436" s="156">
        <v>244</v>
      </c>
      <c r="H436" s="156">
        <v>1122</v>
      </c>
    </row>
    <row r="437" spans="2:8" ht="16.5" thickBot="1" x14ac:dyDescent="0.25">
      <c r="B437" s="222" t="s">
        <v>131</v>
      </c>
      <c r="C437" s="223" t="s">
        <v>132</v>
      </c>
      <c r="D437" s="223" t="s">
        <v>80</v>
      </c>
      <c r="E437" s="223" t="s">
        <v>122</v>
      </c>
      <c r="F437" s="223"/>
      <c r="G437" s="223"/>
      <c r="H437" s="224">
        <f>SUM(H445+H441+H438)</f>
        <v>26663</v>
      </c>
    </row>
    <row r="438" spans="2:8" ht="16.5" thickBot="1" x14ac:dyDescent="0.25">
      <c r="B438" s="214"/>
      <c r="C438" s="209" t="s">
        <v>132</v>
      </c>
      <c r="D438" s="143" t="s">
        <v>80</v>
      </c>
      <c r="E438" s="143" t="s">
        <v>122</v>
      </c>
      <c r="F438" s="225">
        <v>1920202590</v>
      </c>
      <c r="G438" s="226"/>
      <c r="H438" s="216">
        <f>SUM(H439:H440)</f>
        <v>927</v>
      </c>
    </row>
    <row r="439" spans="2:8" ht="32.25" thickBot="1" x14ac:dyDescent="0.25">
      <c r="B439" s="21" t="s">
        <v>13</v>
      </c>
      <c r="C439" s="211" t="s">
        <v>132</v>
      </c>
      <c r="D439" s="155" t="s">
        <v>80</v>
      </c>
      <c r="E439" s="155" t="s">
        <v>122</v>
      </c>
      <c r="F439" s="217">
        <v>1920202590</v>
      </c>
      <c r="G439" s="155" t="s">
        <v>127</v>
      </c>
      <c r="H439" s="156">
        <v>775</v>
      </c>
    </row>
    <row r="440" spans="2:8" ht="16.5" thickBot="1" x14ac:dyDescent="0.25">
      <c r="B440" s="180" t="s">
        <v>51</v>
      </c>
      <c r="C440" s="211" t="s">
        <v>132</v>
      </c>
      <c r="D440" s="155" t="s">
        <v>80</v>
      </c>
      <c r="E440" s="155" t="s">
        <v>122</v>
      </c>
      <c r="F440" s="217">
        <v>1920202590</v>
      </c>
      <c r="G440" s="155" t="s">
        <v>126</v>
      </c>
      <c r="H440" s="156">
        <v>152</v>
      </c>
    </row>
    <row r="441" spans="2:8" ht="126.75" thickBot="1" x14ac:dyDescent="0.25">
      <c r="B441" s="159" t="s">
        <v>68</v>
      </c>
      <c r="C441" s="209" t="s">
        <v>132</v>
      </c>
      <c r="D441" s="163" t="s">
        <v>80</v>
      </c>
      <c r="E441" s="163" t="s">
        <v>122</v>
      </c>
      <c r="F441" s="219">
        <v>1920206590</v>
      </c>
      <c r="G441" s="160"/>
      <c r="H441" s="137">
        <f>SUM(H442:H444)</f>
        <v>25140</v>
      </c>
    </row>
    <row r="442" spans="2:8" ht="48" thickBot="1" x14ac:dyDescent="0.25">
      <c r="B442" s="162" t="s">
        <v>59</v>
      </c>
      <c r="C442" s="211" t="s">
        <v>132</v>
      </c>
      <c r="D442" s="155" t="s">
        <v>80</v>
      </c>
      <c r="E442" s="155" t="s">
        <v>122</v>
      </c>
      <c r="F442" s="156">
        <v>1920206590</v>
      </c>
      <c r="G442" s="156">
        <v>111</v>
      </c>
      <c r="H442" s="156">
        <v>18804</v>
      </c>
    </row>
    <row r="443" spans="2:8" ht="63.75" thickBot="1" x14ac:dyDescent="0.25">
      <c r="B443" s="21" t="s">
        <v>10</v>
      </c>
      <c r="C443" s="211" t="s">
        <v>132</v>
      </c>
      <c r="D443" s="155" t="s">
        <v>80</v>
      </c>
      <c r="E443" s="155" t="s">
        <v>122</v>
      </c>
      <c r="F443" s="156">
        <v>1920206590</v>
      </c>
      <c r="G443" s="156">
        <v>119</v>
      </c>
      <c r="H443" s="156">
        <v>5679</v>
      </c>
    </row>
    <row r="444" spans="2:8" ht="32.25" thickBot="1" x14ac:dyDescent="0.25">
      <c r="B444" s="21" t="s">
        <v>13</v>
      </c>
      <c r="C444" s="211" t="s">
        <v>132</v>
      </c>
      <c r="D444" s="155" t="s">
        <v>80</v>
      </c>
      <c r="E444" s="155" t="s">
        <v>122</v>
      </c>
      <c r="F444" s="156">
        <v>1920206590</v>
      </c>
      <c r="G444" s="156">
        <v>244</v>
      </c>
      <c r="H444" s="156">
        <v>657</v>
      </c>
    </row>
    <row r="445" spans="2:8" ht="48" thickBot="1" x14ac:dyDescent="0.25">
      <c r="B445" s="159" t="s">
        <v>71</v>
      </c>
      <c r="C445" s="209" t="s">
        <v>132</v>
      </c>
      <c r="D445" s="163" t="s">
        <v>80</v>
      </c>
      <c r="E445" s="163" t="s">
        <v>122</v>
      </c>
      <c r="F445" s="156">
        <v>1920207591</v>
      </c>
      <c r="G445" s="156"/>
      <c r="H445" s="137">
        <v>596</v>
      </c>
    </row>
    <row r="446" spans="2:8" ht="32.25" thickBot="1" x14ac:dyDescent="0.25">
      <c r="B446" s="21" t="s">
        <v>13</v>
      </c>
      <c r="C446" s="211" t="s">
        <v>132</v>
      </c>
      <c r="D446" s="155" t="s">
        <v>80</v>
      </c>
      <c r="E446" s="155" t="s">
        <v>122</v>
      </c>
      <c r="F446" s="156">
        <v>1920207591</v>
      </c>
      <c r="G446" s="156">
        <v>244</v>
      </c>
      <c r="H446" s="156">
        <v>596</v>
      </c>
    </row>
    <row r="447" spans="2:8" ht="16.5" thickBot="1" x14ac:dyDescent="0.25">
      <c r="B447" s="222" t="s">
        <v>133</v>
      </c>
      <c r="C447" s="223" t="s">
        <v>134</v>
      </c>
      <c r="D447" s="223" t="s">
        <v>80</v>
      </c>
      <c r="E447" s="223" t="s">
        <v>122</v>
      </c>
      <c r="F447" s="223"/>
      <c r="G447" s="223"/>
      <c r="H447" s="224">
        <f>SUM(H456+H452+H448)</f>
        <v>8900.7000000000007</v>
      </c>
    </row>
    <row r="448" spans="2:8" ht="16.5" thickBot="1" x14ac:dyDescent="0.25">
      <c r="B448" s="214"/>
      <c r="C448" s="209" t="s">
        <v>134</v>
      </c>
      <c r="D448" s="143" t="s">
        <v>80</v>
      </c>
      <c r="E448" s="143" t="s">
        <v>122</v>
      </c>
      <c r="F448" s="225">
        <v>1920202590</v>
      </c>
      <c r="G448" s="226"/>
      <c r="H448" s="216">
        <f>SUM(H449:H451)</f>
        <v>520</v>
      </c>
    </row>
    <row r="449" spans="2:8" ht="48" thickBot="1" x14ac:dyDescent="0.25">
      <c r="B449" s="180" t="s">
        <v>589</v>
      </c>
      <c r="C449" s="211" t="s">
        <v>134</v>
      </c>
      <c r="D449" s="155" t="s">
        <v>80</v>
      </c>
      <c r="E449" s="155" t="s">
        <v>122</v>
      </c>
      <c r="F449" s="217">
        <v>1920202590</v>
      </c>
      <c r="G449" s="155" t="s">
        <v>609</v>
      </c>
      <c r="H449" s="218">
        <v>200</v>
      </c>
    </row>
    <row r="450" spans="2:8" ht="32.25" thickBot="1" x14ac:dyDescent="0.25">
      <c r="B450" s="21" t="s">
        <v>13</v>
      </c>
      <c r="C450" s="211" t="s">
        <v>134</v>
      </c>
      <c r="D450" s="155" t="s">
        <v>80</v>
      </c>
      <c r="E450" s="155" t="s">
        <v>122</v>
      </c>
      <c r="F450" s="217">
        <v>1920202590</v>
      </c>
      <c r="G450" s="155" t="s">
        <v>127</v>
      </c>
      <c r="H450" s="156">
        <v>233</v>
      </c>
    </row>
    <row r="451" spans="2:8" ht="16.5" thickBot="1" x14ac:dyDescent="0.25">
      <c r="B451" s="180" t="s">
        <v>51</v>
      </c>
      <c r="C451" s="211" t="s">
        <v>134</v>
      </c>
      <c r="D451" s="155" t="s">
        <v>80</v>
      </c>
      <c r="E451" s="155" t="s">
        <v>122</v>
      </c>
      <c r="F451" s="217">
        <v>1920202590</v>
      </c>
      <c r="G451" s="155" t="s">
        <v>126</v>
      </c>
      <c r="H451" s="156">
        <v>87</v>
      </c>
    </row>
    <row r="452" spans="2:8" ht="126.75" thickBot="1" x14ac:dyDescent="0.25">
      <c r="B452" s="159" t="s">
        <v>68</v>
      </c>
      <c r="C452" s="209" t="s">
        <v>134</v>
      </c>
      <c r="D452" s="163" t="s">
        <v>80</v>
      </c>
      <c r="E452" s="163" t="s">
        <v>122</v>
      </c>
      <c r="F452" s="219">
        <v>1920206590</v>
      </c>
      <c r="G452" s="160"/>
      <c r="H452" s="137">
        <f>SUM(H453:H455)</f>
        <v>8290.7000000000007</v>
      </c>
    </row>
    <row r="453" spans="2:8" ht="48" thickBot="1" x14ac:dyDescent="0.25">
      <c r="B453" s="162" t="s">
        <v>59</v>
      </c>
      <c r="C453" s="211" t="s">
        <v>134</v>
      </c>
      <c r="D453" s="155" t="s">
        <v>80</v>
      </c>
      <c r="E453" s="155" t="s">
        <v>122</v>
      </c>
      <c r="F453" s="156">
        <v>1920206590</v>
      </c>
      <c r="G453" s="156">
        <v>111</v>
      </c>
      <c r="H453" s="156">
        <v>6302</v>
      </c>
    </row>
    <row r="454" spans="2:8" ht="63.75" thickBot="1" x14ac:dyDescent="0.25">
      <c r="B454" s="21" t="s">
        <v>10</v>
      </c>
      <c r="C454" s="211" t="s">
        <v>134</v>
      </c>
      <c r="D454" s="155" t="s">
        <v>80</v>
      </c>
      <c r="E454" s="155" t="s">
        <v>122</v>
      </c>
      <c r="F454" s="156">
        <v>1920206590</v>
      </c>
      <c r="G454" s="156">
        <v>119</v>
      </c>
      <c r="H454" s="156">
        <v>1903</v>
      </c>
    </row>
    <row r="455" spans="2:8" ht="32.25" thickBot="1" x14ac:dyDescent="0.25">
      <c r="B455" s="21" t="s">
        <v>13</v>
      </c>
      <c r="C455" s="211" t="s">
        <v>134</v>
      </c>
      <c r="D455" s="155" t="s">
        <v>80</v>
      </c>
      <c r="E455" s="155" t="s">
        <v>122</v>
      </c>
      <c r="F455" s="156">
        <v>1920206590</v>
      </c>
      <c r="G455" s="156">
        <v>244</v>
      </c>
      <c r="H455" s="156">
        <v>85.7</v>
      </c>
    </row>
    <row r="456" spans="2:8" ht="48" thickBot="1" x14ac:dyDescent="0.25">
      <c r="B456" s="159" t="s">
        <v>71</v>
      </c>
      <c r="C456" s="209" t="s">
        <v>134</v>
      </c>
      <c r="D456" s="163" t="s">
        <v>80</v>
      </c>
      <c r="E456" s="163" t="s">
        <v>122</v>
      </c>
      <c r="F456" s="221">
        <v>1920207591</v>
      </c>
      <c r="G456" s="156"/>
      <c r="H456" s="137">
        <v>90</v>
      </c>
    </row>
    <row r="457" spans="2:8" ht="32.25" thickBot="1" x14ac:dyDescent="0.25">
      <c r="B457" s="21" t="s">
        <v>13</v>
      </c>
      <c r="C457" s="211" t="s">
        <v>134</v>
      </c>
      <c r="D457" s="155" t="s">
        <v>80</v>
      </c>
      <c r="E457" s="155" t="s">
        <v>122</v>
      </c>
      <c r="F457" s="156">
        <v>1920207591</v>
      </c>
      <c r="G457" s="156">
        <v>244</v>
      </c>
      <c r="H457" s="156">
        <v>90</v>
      </c>
    </row>
    <row r="458" spans="2:8" ht="32.25" thickBot="1" x14ac:dyDescent="0.25">
      <c r="B458" s="222" t="s">
        <v>135</v>
      </c>
      <c r="C458" s="223" t="s">
        <v>136</v>
      </c>
      <c r="D458" s="223" t="s">
        <v>80</v>
      </c>
      <c r="E458" s="223" t="s">
        <v>122</v>
      </c>
      <c r="F458" s="223"/>
      <c r="G458" s="223"/>
      <c r="H458" s="224">
        <f>SUM(H466+H462+H459)</f>
        <v>9886</v>
      </c>
    </row>
    <row r="459" spans="2:8" ht="16.5" thickBot="1" x14ac:dyDescent="0.25">
      <c r="B459" s="214"/>
      <c r="C459" s="209" t="s">
        <v>136</v>
      </c>
      <c r="D459" s="143" t="s">
        <v>80</v>
      </c>
      <c r="E459" s="143" t="s">
        <v>122</v>
      </c>
      <c r="F459" s="225">
        <v>1920202590</v>
      </c>
      <c r="G459" s="226"/>
      <c r="H459" s="216">
        <f>SUM(H460:H461)</f>
        <v>700</v>
      </c>
    </row>
    <row r="460" spans="2:8" ht="32.25" thickBot="1" x14ac:dyDescent="0.25">
      <c r="B460" s="21" t="s">
        <v>13</v>
      </c>
      <c r="C460" s="211" t="s">
        <v>136</v>
      </c>
      <c r="D460" s="155" t="s">
        <v>80</v>
      </c>
      <c r="E460" s="155" t="s">
        <v>122</v>
      </c>
      <c r="F460" s="217">
        <v>1920202590</v>
      </c>
      <c r="G460" s="155" t="s">
        <v>127</v>
      </c>
      <c r="H460" s="156">
        <v>574</v>
      </c>
    </row>
    <row r="461" spans="2:8" ht="16.5" thickBot="1" x14ac:dyDescent="0.25">
      <c r="B461" s="180" t="s">
        <v>51</v>
      </c>
      <c r="C461" s="211" t="s">
        <v>136</v>
      </c>
      <c r="D461" s="155" t="s">
        <v>80</v>
      </c>
      <c r="E461" s="155" t="s">
        <v>122</v>
      </c>
      <c r="F461" s="217">
        <v>1920202590</v>
      </c>
      <c r="G461" s="155" t="s">
        <v>126</v>
      </c>
      <c r="H461" s="156">
        <v>126</v>
      </c>
    </row>
    <row r="462" spans="2:8" ht="126.75" thickBot="1" x14ac:dyDescent="0.25">
      <c r="B462" s="159" t="s">
        <v>68</v>
      </c>
      <c r="C462" s="209" t="s">
        <v>136</v>
      </c>
      <c r="D462" s="163" t="s">
        <v>80</v>
      </c>
      <c r="E462" s="163" t="s">
        <v>122</v>
      </c>
      <c r="F462" s="219">
        <v>1920206590</v>
      </c>
      <c r="G462" s="160"/>
      <c r="H462" s="137">
        <f>SUM(H463:H465)</f>
        <v>9114</v>
      </c>
    </row>
    <row r="463" spans="2:8" ht="48" thickBot="1" x14ac:dyDescent="0.25">
      <c r="B463" s="162" t="s">
        <v>59</v>
      </c>
      <c r="C463" s="211" t="s">
        <v>136</v>
      </c>
      <c r="D463" s="155" t="s">
        <v>80</v>
      </c>
      <c r="E463" s="155" t="s">
        <v>122</v>
      </c>
      <c r="F463" s="156">
        <v>1920206590</v>
      </c>
      <c r="G463" s="156">
        <v>111</v>
      </c>
      <c r="H463" s="156">
        <v>6924</v>
      </c>
    </row>
    <row r="464" spans="2:8" ht="63.75" thickBot="1" x14ac:dyDescent="0.25">
      <c r="B464" s="21" t="s">
        <v>10</v>
      </c>
      <c r="C464" s="211" t="s">
        <v>136</v>
      </c>
      <c r="D464" s="155" t="s">
        <v>80</v>
      </c>
      <c r="E464" s="155" t="s">
        <v>122</v>
      </c>
      <c r="F464" s="156">
        <v>1920206590</v>
      </c>
      <c r="G464" s="156">
        <v>119</v>
      </c>
      <c r="H464" s="156">
        <v>2091</v>
      </c>
    </row>
    <row r="465" spans="2:8" ht="32.25" thickBot="1" x14ac:dyDescent="0.25">
      <c r="B465" s="21" t="s">
        <v>13</v>
      </c>
      <c r="C465" s="211" t="s">
        <v>136</v>
      </c>
      <c r="D465" s="155" t="s">
        <v>80</v>
      </c>
      <c r="E465" s="155" t="s">
        <v>122</v>
      </c>
      <c r="F465" s="156">
        <v>1920206590</v>
      </c>
      <c r="G465" s="156">
        <v>244</v>
      </c>
      <c r="H465" s="156">
        <v>99</v>
      </c>
    </row>
    <row r="466" spans="2:8" ht="48" thickBot="1" x14ac:dyDescent="0.25">
      <c r="B466" s="159" t="s">
        <v>71</v>
      </c>
      <c r="C466" s="209" t="s">
        <v>136</v>
      </c>
      <c r="D466" s="163" t="s">
        <v>80</v>
      </c>
      <c r="E466" s="163" t="s">
        <v>122</v>
      </c>
      <c r="F466" s="156">
        <v>1920207591</v>
      </c>
      <c r="G466" s="156"/>
      <c r="H466" s="137">
        <v>72</v>
      </c>
    </row>
    <row r="467" spans="2:8" ht="32.25" thickBot="1" x14ac:dyDescent="0.25">
      <c r="B467" s="21" t="s">
        <v>13</v>
      </c>
      <c r="C467" s="211" t="s">
        <v>136</v>
      </c>
      <c r="D467" s="155" t="s">
        <v>80</v>
      </c>
      <c r="E467" s="155" t="s">
        <v>122</v>
      </c>
      <c r="F467" s="156">
        <v>1920207591</v>
      </c>
      <c r="G467" s="156">
        <v>244</v>
      </c>
      <c r="H467" s="156">
        <v>72</v>
      </c>
    </row>
    <row r="468" spans="2:8" ht="16.5" thickBot="1" x14ac:dyDescent="0.25">
      <c r="B468" s="222" t="s">
        <v>137</v>
      </c>
      <c r="C468" s="223" t="s">
        <v>138</v>
      </c>
      <c r="D468" s="223" t="s">
        <v>80</v>
      </c>
      <c r="E468" s="223" t="s">
        <v>122</v>
      </c>
      <c r="F468" s="223"/>
      <c r="G468" s="223"/>
      <c r="H468" s="224">
        <f>SUM(H476+H472+H469)</f>
        <v>10371</v>
      </c>
    </row>
    <row r="469" spans="2:8" ht="16.5" thickBot="1" x14ac:dyDescent="0.25">
      <c r="B469" s="214"/>
      <c r="C469" s="209" t="s">
        <v>138</v>
      </c>
      <c r="D469" s="143" t="s">
        <v>80</v>
      </c>
      <c r="E469" s="143" t="s">
        <v>122</v>
      </c>
      <c r="F469" s="225">
        <v>1920202590</v>
      </c>
      <c r="G469" s="226"/>
      <c r="H469" s="216">
        <f>SUM(H470:H471)</f>
        <v>526</v>
      </c>
    </row>
    <row r="470" spans="2:8" ht="32.25" thickBot="1" x14ac:dyDescent="0.25">
      <c r="B470" s="21" t="s">
        <v>13</v>
      </c>
      <c r="C470" s="211" t="s">
        <v>138</v>
      </c>
      <c r="D470" s="155" t="s">
        <v>80</v>
      </c>
      <c r="E470" s="155" t="s">
        <v>122</v>
      </c>
      <c r="F470" s="217">
        <v>1920202590</v>
      </c>
      <c r="G470" s="155" t="s">
        <v>127</v>
      </c>
      <c r="H470" s="156">
        <v>319</v>
      </c>
    </row>
    <row r="471" spans="2:8" ht="16.5" thickBot="1" x14ac:dyDescent="0.25">
      <c r="B471" s="180" t="s">
        <v>51</v>
      </c>
      <c r="C471" s="211" t="s">
        <v>138</v>
      </c>
      <c r="D471" s="155" t="s">
        <v>80</v>
      </c>
      <c r="E471" s="155" t="s">
        <v>122</v>
      </c>
      <c r="F471" s="217">
        <v>1920202590</v>
      </c>
      <c r="G471" s="155" t="s">
        <v>126</v>
      </c>
      <c r="H471" s="156">
        <v>207</v>
      </c>
    </row>
    <row r="472" spans="2:8" ht="126.75" thickBot="1" x14ac:dyDescent="0.25">
      <c r="B472" s="159" t="s">
        <v>68</v>
      </c>
      <c r="C472" s="209" t="s">
        <v>138</v>
      </c>
      <c r="D472" s="163" t="s">
        <v>80</v>
      </c>
      <c r="E472" s="163" t="s">
        <v>122</v>
      </c>
      <c r="F472" s="219">
        <v>1920206590</v>
      </c>
      <c r="G472" s="160"/>
      <c r="H472" s="137">
        <f>SUM(H473:H475)</f>
        <v>9725</v>
      </c>
    </row>
    <row r="473" spans="2:8" ht="48" thickBot="1" x14ac:dyDescent="0.25">
      <c r="B473" s="162" t="s">
        <v>59</v>
      </c>
      <c r="C473" s="211" t="s">
        <v>138</v>
      </c>
      <c r="D473" s="155" t="s">
        <v>80</v>
      </c>
      <c r="E473" s="155" t="s">
        <v>122</v>
      </c>
      <c r="F473" s="156">
        <v>1920206590</v>
      </c>
      <c r="G473" s="156">
        <v>111</v>
      </c>
      <c r="H473" s="156">
        <v>7364</v>
      </c>
    </row>
    <row r="474" spans="2:8" ht="63.75" thickBot="1" x14ac:dyDescent="0.25">
      <c r="B474" s="21" t="s">
        <v>10</v>
      </c>
      <c r="C474" s="211" t="s">
        <v>138</v>
      </c>
      <c r="D474" s="155" t="s">
        <v>80</v>
      </c>
      <c r="E474" s="155" t="s">
        <v>122</v>
      </c>
      <c r="F474" s="156">
        <v>1920206590</v>
      </c>
      <c r="G474" s="156">
        <v>119</v>
      </c>
      <c r="H474" s="156">
        <v>2224</v>
      </c>
    </row>
    <row r="475" spans="2:8" ht="32.25" thickBot="1" x14ac:dyDescent="0.25">
      <c r="B475" s="21" t="s">
        <v>13</v>
      </c>
      <c r="C475" s="211" t="s">
        <v>138</v>
      </c>
      <c r="D475" s="155" t="s">
        <v>80</v>
      </c>
      <c r="E475" s="155" t="s">
        <v>122</v>
      </c>
      <c r="F475" s="156">
        <v>1920206590</v>
      </c>
      <c r="G475" s="156">
        <v>244</v>
      </c>
      <c r="H475" s="156">
        <v>137</v>
      </c>
    </row>
    <row r="476" spans="2:8" ht="48" thickBot="1" x14ac:dyDescent="0.25">
      <c r="B476" s="159" t="s">
        <v>71</v>
      </c>
      <c r="C476" s="209" t="s">
        <v>138</v>
      </c>
      <c r="D476" s="163" t="s">
        <v>80</v>
      </c>
      <c r="E476" s="163" t="s">
        <v>122</v>
      </c>
      <c r="F476" s="137">
        <v>1920207591</v>
      </c>
      <c r="G476" s="156"/>
      <c r="H476" s="137">
        <v>120</v>
      </c>
    </row>
    <row r="477" spans="2:8" ht="32.25" thickBot="1" x14ac:dyDescent="0.25">
      <c r="B477" s="21" t="s">
        <v>13</v>
      </c>
      <c r="C477" s="211" t="s">
        <v>138</v>
      </c>
      <c r="D477" s="155" t="s">
        <v>80</v>
      </c>
      <c r="E477" s="155" t="s">
        <v>122</v>
      </c>
      <c r="F477" s="156">
        <v>1920207591</v>
      </c>
      <c r="G477" s="156">
        <v>244</v>
      </c>
      <c r="H477" s="156">
        <v>120</v>
      </c>
    </row>
    <row r="478" spans="2:8" ht="16.5" thickBot="1" x14ac:dyDescent="0.25">
      <c r="B478" s="222" t="s">
        <v>139</v>
      </c>
      <c r="C478" s="223" t="s">
        <v>140</v>
      </c>
      <c r="D478" s="223" t="s">
        <v>80</v>
      </c>
      <c r="E478" s="223" t="s">
        <v>122</v>
      </c>
      <c r="F478" s="223"/>
      <c r="G478" s="223"/>
      <c r="H478" s="224">
        <f>SUM(H486+H482+H479)</f>
        <v>9763</v>
      </c>
    </row>
    <row r="479" spans="2:8" ht="16.5" thickBot="1" x14ac:dyDescent="0.25">
      <c r="B479" s="214"/>
      <c r="C479" s="209" t="s">
        <v>140</v>
      </c>
      <c r="D479" s="143" t="s">
        <v>80</v>
      </c>
      <c r="E479" s="143" t="s">
        <v>122</v>
      </c>
      <c r="F479" s="225">
        <v>1920202590</v>
      </c>
      <c r="G479" s="226"/>
      <c r="H479" s="216">
        <f>SUM(H480:H481)</f>
        <v>536</v>
      </c>
    </row>
    <row r="480" spans="2:8" ht="32.25" thickBot="1" x14ac:dyDescent="0.25">
      <c r="B480" s="21" t="s">
        <v>13</v>
      </c>
      <c r="C480" s="211" t="s">
        <v>140</v>
      </c>
      <c r="D480" s="155" t="s">
        <v>80</v>
      </c>
      <c r="E480" s="155" t="s">
        <v>122</v>
      </c>
      <c r="F480" s="217">
        <v>1920202590</v>
      </c>
      <c r="G480" s="155" t="s">
        <v>127</v>
      </c>
      <c r="H480" s="156">
        <v>470</v>
      </c>
    </row>
    <row r="481" spans="2:8" ht="16.5" thickBot="1" x14ac:dyDescent="0.25">
      <c r="B481" s="180" t="s">
        <v>51</v>
      </c>
      <c r="C481" s="211" t="s">
        <v>140</v>
      </c>
      <c r="D481" s="155" t="s">
        <v>80</v>
      </c>
      <c r="E481" s="155" t="s">
        <v>122</v>
      </c>
      <c r="F481" s="217">
        <v>1920202590</v>
      </c>
      <c r="G481" s="155" t="s">
        <v>126</v>
      </c>
      <c r="H481" s="156">
        <v>66</v>
      </c>
    </row>
    <row r="482" spans="2:8" ht="126.75" thickBot="1" x14ac:dyDescent="0.25">
      <c r="B482" s="159" t="s">
        <v>68</v>
      </c>
      <c r="C482" s="209" t="s">
        <v>140</v>
      </c>
      <c r="D482" s="163" t="s">
        <v>80</v>
      </c>
      <c r="E482" s="163" t="s">
        <v>122</v>
      </c>
      <c r="F482" s="219">
        <v>1920206590</v>
      </c>
      <c r="G482" s="160"/>
      <c r="H482" s="137">
        <f>SUM(H483:H485)</f>
        <v>9158</v>
      </c>
    </row>
    <row r="483" spans="2:8" ht="48" thickBot="1" x14ac:dyDescent="0.25">
      <c r="B483" s="162" t="s">
        <v>59</v>
      </c>
      <c r="C483" s="211" t="s">
        <v>140</v>
      </c>
      <c r="D483" s="155" t="s">
        <v>80</v>
      </c>
      <c r="E483" s="155" t="s">
        <v>122</v>
      </c>
      <c r="F483" s="156">
        <v>1920206590</v>
      </c>
      <c r="G483" s="156">
        <v>111</v>
      </c>
      <c r="H483" s="156">
        <v>6967</v>
      </c>
    </row>
    <row r="484" spans="2:8" ht="63.75" thickBot="1" x14ac:dyDescent="0.25">
      <c r="B484" s="21" t="s">
        <v>10</v>
      </c>
      <c r="C484" s="211" t="s">
        <v>140</v>
      </c>
      <c r="D484" s="155" t="s">
        <v>80</v>
      </c>
      <c r="E484" s="155" t="s">
        <v>122</v>
      </c>
      <c r="F484" s="156">
        <v>1920206590</v>
      </c>
      <c r="G484" s="156">
        <v>119</v>
      </c>
      <c r="H484" s="156">
        <v>2104</v>
      </c>
    </row>
    <row r="485" spans="2:8" ht="32.25" thickBot="1" x14ac:dyDescent="0.25">
      <c r="B485" s="21" t="s">
        <v>13</v>
      </c>
      <c r="C485" s="211" t="s">
        <v>140</v>
      </c>
      <c r="D485" s="155" t="s">
        <v>80</v>
      </c>
      <c r="E485" s="155" t="s">
        <v>122</v>
      </c>
      <c r="F485" s="156">
        <v>1920206590</v>
      </c>
      <c r="G485" s="156">
        <v>244</v>
      </c>
      <c r="H485" s="156">
        <v>87</v>
      </c>
    </row>
    <row r="486" spans="2:8" ht="48" thickBot="1" x14ac:dyDescent="0.25">
      <c r="B486" s="159" t="s">
        <v>71</v>
      </c>
      <c r="C486" s="209" t="s">
        <v>140</v>
      </c>
      <c r="D486" s="163" t="s">
        <v>80</v>
      </c>
      <c r="E486" s="163" t="s">
        <v>122</v>
      </c>
      <c r="F486" s="156">
        <v>1920207591</v>
      </c>
      <c r="G486" s="156"/>
      <c r="H486" s="137">
        <v>69</v>
      </c>
    </row>
    <row r="487" spans="2:8" ht="32.25" thickBot="1" x14ac:dyDescent="0.25">
      <c r="B487" s="21" t="s">
        <v>13</v>
      </c>
      <c r="C487" s="211" t="s">
        <v>140</v>
      </c>
      <c r="D487" s="155" t="s">
        <v>80</v>
      </c>
      <c r="E487" s="155" t="s">
        <v>122</v>
      </c>
      <c r="F487" s="156">
        <v>1920207591</v>
      </c>
      <c r="G487" s="156">
        <v>244</v>
      </c>
      <c r="H487" s="156">
        <v>69</v>
      </c>
    </row>
    <row r="488" spans="2:8" ht="32.25" thickBot="1" x14ac:dyDescent="0.25">
      <c r="B488" s="222" t="s">
        <v>141</v>
      </c>
      <c r="C488" s="223" t="s">
        <v>142</v>
      </c>
      <c r="D488" s="223" t="s">
        <v>80</v>
      </c>
      <c r="E488" s="223" t="s">
        <v>122</v>
      </c>
      <c r="F488" s="223"/>
      <c r="G488" s="223"/>
      <c r="H488" s="224">
        <f>SUM(H496+H492+H489)</f>
        <v>11113.2</v>
      </c>
    </row>
    <row r="489" spans="2:8" ht="16.5" thickBot="1" x14ac:dyDescent="0.25">
      <c r="B489" s="214"/>
      <c r="C489" s="209" t="s">
        <v>142</v>
      </c>
      <c r="D489" s="143" t="s">
        <v>80</v>
      </c>
      <c r="E489" s="143" t="s">
        <v>122</v>
      </c>
      <c r="F489" s="225">
        <v>1920202590</v>
      </c>
      <c r="G489" s="226"/>
      <c r="H489" s="216">
        <f>SUM(H490:H491)</f>
        <v>653</v>
      </c>
    </row>
    <row r="490" spans="2:8" ht="32.25" thickBot="1" x14ac:dyDescent="0.25">
      <c r="B490" s="21" t="s">
        <v>13</v>
      </c>
      <c r="C490" s="211" t="s">
        <v>142</v>
      </c>
      <c r="D490" s="155" t="s">
        <v>80</v>
      </c>
      <c r="E490" s="155" t="s">
        <v>122</v>
      </c>
      <c r="F490" s="217">
        <v>1920202590</v>
      </c>
      <c r="G490" s="155" t="s">
        <v>127</v>
      </c>
      <c r="H490" s="156">
        <v>434</v>
      </c>
    </row>
    <row r="491" spans="2:8" ht="16.5" thickBot="1" x14ac:dyDescent="0.25">
      <c r="B491" s="180" t="s">
        <v>51</v>
      </c>
      <c r="C491" s="211" t="s">
        <v>142</v>
      </c>
      <c r="D491" s="155" t="s">
        <v>80</v>
      </c>
      <c r="E491" s="155" t="s">
        <v>122</v>
      </c>
      <c r="F491" s="217">
        <v>1920202590</v>
      </c>
      <c r="G491" s="155" t="s">
        <v>126</v>
      </c>
      <c r="H491" s="156">
        <v>219</v>
      </c>
    </row>
    <row r="492" spans="2:8" ht="126.75" thickBot="1" x14ac:dyDescent="0.25">
      <c r="B492" s="159" t="s">
        <v>68</v>
      </c>
      <c r="C492" s="209" t="s">
        <v>142</v>
      </c>
      <c r="D492" s="163" t="s">
        <v>80</v>
      </c>
      <c r="E492" s="163" t="s">
        <v>122</v>
      </c>
      <c r="F492" s="219">
        <v>1920206590</v>
      </c>
      <c r="G492" s="160"/>
      <c r="H492" s="137">
        <f>SUM(H493:H495)</f>
        <v>10403.200000000001</v>
      </c>
    </row>
    <row r="493" spans="2:8" ht="48" thickBot="1" x14ac:dyDescent="0.25">
      <c r="B493" s="162" t="s">
        <v>59</v>
      </c>
      <c r="C493" s="211" t="s">
        <v>142</v>
      </c>
      <c r="D493" s="155" t="s">
        <v>80</v>
      </c>
      <c r="E493" s="155" t="s">
        <v>122</v>
      </c>
      <c r="F493" s="156">
        <v>1920206590</v>
      </c>
      <c r="G493" s="156">
        <v>111</v>
      </c>
      <c r="H493" s="156">
        <v>7913</v>
      </c>
    </row>
    <row r="494" spans="2:8" ht="63.75" thickBot="1" x14ac:dyDescent="0.25">
      <c r="B494" s="21" t="s">
        <v>10</v>
      </c>
      <c r="C494" s="211" t="s">
        <v>142</v>
      </c>
      <c r="D494" s="155" t="s">
        <v>80</v>
      </c>
      <c r="E494" s="155" t="s">
        <v>122</v>
      </c>
      <c r="F494" s="156">
        <v>1920206590</v>
      </c>
      <c r="G494" s="156">
        <v>119</v>
      </c>
      <c r="H494" s="156">
        <v>2390</v>
      </c>
    </row>
    <row r="495" spans="2:8" ht="32.25" thickBot="1" x14ac:dyDescent="0.25">
      <c r="B495" s="21" t="s">
        <v>13</v>
      </c>
      <c r="C495" s="211" t="s">
        <v>142</v>
      </c>
      <c r="D495" s="155" t="s">
        <v>80</v>
      </c>
      <c r="E495" s="155" t="s">
        <v>122</v>
      </c>
      <c r="F495" s="156">
        <v>1920206590</v>
      </c>
      <c r="G495" s="156">
        <v>244</v>
      </c>
      <c r="H495" s="156">
        <v>100.2</v>
      </c>
    </row>
    <row r="496" spans="2:8" ht="48" thickBot="1" x14ac:dyDescent="0.25">
      <c r="B496" s="159" t="s">
        <v>71</v>
      </c>
      <c r="C496" s="209" t="s">
        <v>142</v>
      </c>
      <c r="D496" s="163" t="s">
        <v>80</v>
      </c>
      <c r="E496" s="163" t="s">
        <v>122</v>
      </c>
      <c r="F496" s="137">
        <v>1920207591</v>
      </c>
      <c r="G496" s="137"/>
      <c r="H496" s="137">
        <v>57</v>
      </c>
    </row>
    <row r="497" spans="2:8" ht="32.25" thickBot="1" x14ac:dyDescent="0.25">
      <c r="B497" s="21" t="s">
        <v>13</v>
      </c>
      <c r="C497" s="211" t="s">
        <v>142</v>
      </c>
      <c r="D497" s="155" t="s">
        <v>80</v>
      </c>
      <c r="E497" s="155" t="s">
        <v>122</v>
      </c>
      <c r="F497" s="156">
        <v>1920207591</v>
      </c>
      <c r="G497" s="156">
        <v>244</v>
      </c>
      <c r="H497" s="156">
        <v>57</v>
      </c>
    </row>
    <row r="498" spans="2:8" ht="16.5" thickBot="1" x14ac:dyDescent="0.25">
      <c r="B498" s="222" t="s">
        <v>143</v>
      </c>
      <c r="C498" s="223" t="s">
        <v>144</v>
      </c>
      <c r="D498" s="223" t="s">
        <v>80</v>
      </c>
      <c r="E498" s="223" t="s">
        <v>122</v>
      </c>
      <c r="F498" s="223"/>
      <c r="G498" s="223"/>
      <c r="H498" s="224">
        <f>SUM(H507+H503+H499)</f>
        <v>12481.7</v>
      </c>
    </row>
    <row r="499" spans="2:8" ht="16.5" thickBot="1" x14ac:dyDescent="0.25">
      <c r="B499" s="214"/>
      <c r="C499" s="209" t="s">
        <v>144</v>
      </c>
      <c r="D499" s="143" t="s">
        <v>80</v>
      </c>
      <c r="E499" s="143" t="s">
        <v>122</v>
      </c>
      <c r="F499" s="225">
        <v>1920202590</v>
      </c>
      <c r="G499" s="226"/>
      <c r="H499" s="216">
        <f>SUM(H500:H502)</f>
        <v>820</v>
      </c>
    </row>
    <row r="500" spans="2:8" ht="48" thickBot="1" x14ac:dyDescent="0.25">
      <c r="B500" s="180" t="s">
        <v>589</v>
      </c>
      <c r="C500" s="211" t="s">
        <v>144</v>
      </c>
      <c r="D500" s="155" t="s">
        <v>80</v>
      </c>
      <c r="E500" s="155" t="s">
        <v>122</v>
      </c>
      <c r="F500" s="217">
        <v>1920202590</v>
      </c>
      <c r="G500" s="155" t="s">
        <v>609</v>
      </c>
      <c r="H500" s="216">
        <v>200</v>
      </c>
    </row>
    <row r="501" spans="2:8" ht="32.25" thickBot="1" x14ac:dyDescent="0.25">
      <c r="B501" s="21" t="s">
        <v>13</v>
      </c>
      <c r="C501" s="211" t="s">
        <v>144</v>
      </c>
      <c r="D501" s="155" t="s">
        <v>80</v>
      </c>
      <c r="E501" s="155" t="s">
        <v>122</v>
      </c>
      <c r="F501" s="217">
        <v>1920202590</v>
      </c>
      <c r="G501" s="155" t="s">
        <v>127</v>
      </c>
      <c r="H501" s="156">
        <v>453</v>
      </c>
    </row>
    <row r="502" spans="2:8" ht="16.5" thickBot="1" x14ac:dyDescent="0.25">
      <c r="B502" s="180" t="s">
        <v>51</v>
      </c>
      <c r="C502" s="211" t="s">
        <v>144</v>
      </c>
      <c r="D502" s="155" t="s">
        <v>80</v>
      </c>
      <c r="E502" s="155" t="s">
        <v>122</v>
      </c>
      <c r="F502" s="217">
        <v>1920202590</v>
      </c>
      <c r="G502" s="155" t="s">
        <v>126</v>
      </c>
      <c r="H502" s="156">
        <v>167</v>
      </c>
    </row>
    <row r="503" spans="2:8" ht="126.75" thickBot="1" x14ac:dyDescent="0.25">
      <c r="B503" s="159" t="s">
        <v>68</v>
      </c>
      <c r="C503" s="209" t="s">
        <v>144</v>
      </c>
      <c r="D503" s="163" t="s">
        <v>80</v>
      </c>
      <c r="E503" s="163" t="s">
        <v>122</v>
      </c>
      <c r="F503" s="219">
        <v>1920206590</v>
      </c>
      <c r="G503" s="160"/>
      <c r="H503" s="137">
        <f>SUM(H504:H506)</f>
        <v>11592.7</v>
      </c>
    </row>
    <row r="504" spans="2:8" ht="52.5" customHeight="1" thickBot="1" x14ac:dyDescent="0.25">
      <c r="B504" s="162" t="s">
        <v>59</v>
      </c>
      <c r="C504" s="211" t="s">
        <v>144</v>
      </c>
      <c r="D504" s="155" t="s">
        <v>80</v>
      </c>
      <c r="E504" s="155" t="s">
        <v>122</v>
      </c>
      <c r="F504" s="156">
        <v>1920206590</v>
      </c>
      <c r="G504" s="156">
        <v>111</v>
      </c>
      <c r="H504" s="156">
        <v>8793</v>
      </c>
    </row>
    <row r="505" spans="2:8" ht="63.75" thickBot="1" x14ac:dyDescent="0.25">
      <c r="B505" s="21" t="s">
        <v>10</v>
      </c>
      <c r="C505" s="211" t="s">
        <v>144</v>
      </c>
      <c r="D505" s="155" t="s">
        <v>80</v>
      </c>
      <c r="E505" s="155" t="s">
        <v>122</v>
      </c>
      <c r="F505" s="156">
        <v>1920206590</v>
      </c>
      <c r="G505" s="156">
        <v>119</v>
      </c>
      <c r="H505" s="156">
        <v>2655</v>
      </c>
    </row>
    <row r="506" spans="2:8" ht="32.25" thickBot="1" x14ac:dyDescent="0.25">
      <c r="B506" s="21" t="s">
        <v>13</v>
      </c>
      <c r="C506" s="211" t="s">
        <v>144</v>
      </c>
      <c r="D506" s="155" t="s">
        <v>80</v>
      </c>
      <c r="E506" s="155" t="s">
        <v>122</v>
      </c>
      <c r="F506" s="156">
        <v>1920206590</v>
      </c>
      <c r="G506" s="156">
        <v>244</v>
      </c>
      <c r="H506" s="156">
        <v>144.69999999999999</v>
      </c>
    </row>
    <row r="507" spans="2:8" ht="48" thickBot="1" x14ac:dyDescent="0.25">
      <c r="B507" s="159" t="s">
        <v>71</v>
      </c>
      <c r="C507" s="209" t="s">
        <v>144</v>
      </c>
      <c r="D507" s="163" t="s">
        <v>80</v>
      </c>
      <c r="E507" s="163" t="s">
        <v>122</v>
      </c>
      <c r="F507" s="137">
        <v>1920207591</v>
      </c>
      <c r="G507" s="156"/>
      <c r="H507" s="137">
        <v>69</v>
      </c>
    </row>
    <row r="508" spans="2:8" ht="32.25" thickBot="1" x14ac:dyDescent="0.25">
      <c r="B508" s="21" t="s">
        <v>13</v>
      </c>
      <c r="C508" s="211" t="s">
        <v>144</v>
      </c>
      <c r="D508" s="155" t="s">
        <v>80</v>
      </c>
      <c r="E508" s="155" t="s">
        <v>122</v>
      </c>
      <c r="F508" s="156">
        <v>1920207591</v>
      </c>
      <c r="G508" s="156">
        <v>244</v>
      </c>
      <c r="H508" s="156">
        <v>69</v>
      </c>
    </row>
    <row r="509" spans="2:8" ht="32.25" thickBot="1" x14ac:dyDescent="0.25">
      <c r="B509" s="222" t="s">
        <v>145</v>
      </c>
      <c r="C509" s="223" t="s">
        <v>146</v>
      </c>
      <c r="D509" s="223" t="s">
        <v>80</v>
      </c>
      <c r="E509" s="223" t="s">
        <v>122</v>
      </c>
      <c r="F509" s="223"/>
      <c r="G509" s="223"/>
      <c r="H509" s="224">
        <f>SUM(H517+H513+H510)</f>
        <v>3769.3</v>
      </c>
    </row>
    <row r="510" spans="2:8" ht="16.5" thickBot="1" x14ac:dyDescent="0.25">
      <c r="B510" s="214"/>
      <c r="C510" s="209" t="s">
        <v>146</v>
      </c>
      <c r="D510" s="143" t="s">
        <v>80</v>
      </c>
      <c r="E510" s="143" t="s">
        <v>122</v>
      </c>
      <c r="F510" s="225">
        <v>1920202590</v>
      </c>
      <c r="G510" s="226"/>
      <c r="H510" s="216">
        <f>SUM(H511:H512)</f>
        <v>265</v>
      </c>
    </row>
    <row r="511" spans="2:8" ht="32.25" thickBot="1" x14ac:dyDescent="0.25">
      <c r="B511" s="21" t="s">
        <v>13</v>
      </c>
      <c r="C511" s="211" t="s">
        <v>146</v>
      </c>
      <c r="D511" s="155" t="s">
        <v>80</v>
      </c>
      <c r="E511" s="155" t="s">
        <v>122</v>
      </c>
      <c r="F511" s="217">
        <v>1920202590</v>
      </c>
      <c r="G511" s="155" t="s">
        <v>127</v>
      </c>
      <c r="H511" s="156">
        <v>255</v>
      </c>
    </row>
    <row r="512" spans="2:8" ht="16.5" thickBot="1" x14ac:dyDescent="0.25">
      <c r="B512" s="180" t="s">
        <v>51</v>
      </c>
      <c r="C512" s="211" t="s">
        <v>146</v>
      </c>
      <c r="D512" s="155" t="s">
        <v>80</v>
      </c>
      <c r="E512" s="155" t="s">
        <v>122</v>
      </c>
      <c r="F512" s="217">
        <v>1920202590</v>
      </c>
      <c r="G512" s="155" t="s">
        <v>126</v>
      </c>
      <c r="H512" s="156">
        <v>10</v>
      </c>
    </row>
    <row r="513" spans="2:8" ht="126.75" thickBot="1" x14ac:dyDescent="0.25">
      <c r="B513" s="159" t="s">
        <v>68</v>
      </c>
      <c r="C513" s="209" t="s">
        <v>146</v>
      </c>
      <c r="D513" s="163" t="s">
        <v>80</v>
      </c>
      <c r="E513" s="163" t="s">
        <v>122</v>
      </c>
      <c r="F513" s="219">
        <v>1920206590</v>
      </c>
      <c r="G513" s="160"/>
      <c r="H513" s="137">
        <f>SUM(H514:H516)</f>
        <v>3402.3</v>
      </c>
    </row>
    <row r="514" spans="2:8" ht="48" thickBot="1" x14ac:dyDescent="0.25">
      <c r="B514" s="162" t="s">
        <v>59</v>
      </c>
      <c r="C514" s="211" t="s">
        <v>146</v>
      </c>
      <c r="D514" s="155" t="s">
        <v>80</v>
      </c>
      <c r="E514" s="155" t="s">
        <v>122</v>
      </c>
      <c r="F514" s="156">
        <v>1920206590</v>
      </c>
      <c r="G514" s="156">
        <v>111</v>
      </c>
      <c r="H514" s="156">
        <v>2573</v>
      </c>
    </row>
    <row r="515" spans="2:8" ht="63.75" thickBot="1" x14ac:dyDescent="0.25">
      <c r="B515" s="21" t="s">
        <v>10</v>
      </c>
      <c r="C515" s="211" t="s">
        <v>146</v>
      </c>
      <c r="D515" s="155" t="s">
        <v>80</v>
      </c>
      <c r="E515" s="155" t="s">
        <v>122</v>
      </c>
      <c r="F515" s="156">
        <v>1920206590</v>
      </c>
      <c r="G515" s="156">
        <v>119</v>
      </c>
      <c r="H515" s="156">
        <v>777</v>
      </c>
    </row>
    <row r="516" spans="2:8" ht="32.25" thickBot="1" x14ac:dyDescent="0.25">
      <c r="B516" s="21" t="s">
        <v>13</v>
      </c>
      <c r="C516" s="211" t="s">
        <v>146</v>
      </c>
      <c r="D516" s="155" t="s">
        <v>80</v>
      </c>
      <c r="E516" s="155" t="s">
        <v>122</v>
      </c>
      <c r="F516" s="156">
        <v>1920206590</v>
      </c>
      <c r="G516" s="156">
        <v>244</v>
      </c>
      <c r="H516" s="156">
        <v>52.3</v>
      </c>
    </row>
    <row r="517" spans="2:8" ht="48" thickBot="1" x14ac:dyDescent="0.25">
      <c r="B517" s="159" t="s">
        <v>71</v>
      </c>
      <c r="C517" s="209" t="s">
        <v>146</v>
      </c>
      <c r="D517" s="163" t="s">
        <v>80</v>
      </c>
      <c r="E517" s="163" t="s">
        <v>122</v>
      </c>
      <c r="F517" s="137">
        <v>1920207591</v>
      </c>
      <c r="G517" s="156"/>
      <c r="H517" s="137">
        <v>102</v>
      </c>
    </row>
    <row r="518" spans="2:8" ht="32.25" thickBot="1" x14ac:dyDescent="0.25">
      <c r="B518" s="21" t="s">
        <v>13</v>
      </c>
      <c r="C518" s="211" t="s">
        <v>146</v>
      </c>
      <c r="D518" s="155" t="s">
        <v>80</v>
      </c>
      <c r="E518" s="155" t="s">
        <v>122</v>
      </c>
      <c r="F518" s="156">
        <v>1920207591</v>
      </c>
      <c r="G518" s="156">
        <v>244</v>
      </c>
      <c r="H518" s="156">
        <v>102</v>
      </c>
    </row>
    <row r="519" spans="2:8" ht="16.5" thickBot="1" x14ac:dyDescent="0.25">
      <c r="B519" s="222" t="s">
        <v>147</v>
      </c>
      <c r="C519" s="223" t="s">
        <v>148</v>
      </c>
      <c r="D519" s="223" t="s">
        <v>80</v>
      </c>
      <c r="E519" s="223" t="s">
        <v>122</v>
      </c>
      <c r="F519" s="223"/>
      <c r="G519" s="223"/>
      <c r="H519" s="224">
        <f>SUM(H528+H524+H520)</f>
        <v>12577.4</v>
      </c>
    </row>
    <row r="520" spans="2:8" ht="16.5" thickBot="1" x14ac:dyDescent="0.25">
      <c r="B520" s="214"/>
      <c r="C520" s="209" t="s">
        <v>148</v>
      </c>
      <c r="D520" s="143" t="s">
        <v>80</v>
      </c>
      <c r="E520" s="143" t="s">
        <v>122</v>
      </c>
      <c r="F520" s="225">
        <v>1920202590</v>
      </c>
      <c r="G520" s="209"/>
      <c r="H520" s="216">
        <f>SUM(H521:H523)</f>
        <v>1188</v>
      </c>
    </row>
    <row r="521" spans="2:8" ht="48" thickBot="1" x14ac:dyDescent="0.25">
      <c r="B521" s="180" t="s">
        <v>589</v>
      </c>
      <c r="C521" s="211" t="s">
        <v>148</v>
      </c>
      <c r="D521" s="155" t="s">
        <v>80</v>
      </c>
      <c r="E521" s="155" t="s">
        <v>122</v>
      </c>
      <c r="F521" s="217">
        <v>1920202590</v>
      </c>
      <c r="G521" s="211" t="s">
        <v>609</v>
      </c>
      <c r="H521" s="218">
        <v>200</v>
      </c>
    </row>
    <row r="522" spans="2:8" ht="32.25" thickBot="1" x14ac:dyDescent="0.25">
      <c r="B522" s="21" t="s">
        <v>13</v>
      </c>
      <c r="C522" s="211" t="s">
        <v>148</v>
      </c>
      <c r="D522" s="155" t="s">
        <v>80</v>
      </c>
      <c r="E522" s="155" t="s">
        <v>122</v>
      </c>
      <c r="F522" s="217">
        <v>1920202590</v>
      </c>
      <c r="G522" s="155" t="s">
        <v>127</v>
      </c>
      <c r="H522" s="156">
        <v>500</v>
      </c>
    </row>
    <row r="523" spans="2:8" ht="16.5" thickBot="1" x14ac:dyDescent="0.25">
      <c r="B523" s="180" t="s">
        <v>51</v>
      </c>
      <c r="C523" s="211" t="s">
        <v>148</v>
      </c>
      <c r="D523" s="155" t="s">
        <v>80</v>
      </c>
      <c r="E523" s="155" t="s">
        <v>122</v>
      </c>
      <c r="F523" s="217">
        <v>1920202590</v>
      </c>
      <c r="G523" s="155" t="s">
        <v>126</v>
      </c>
      <c r="H523" s="156">
        <v>488</v>
      </c>
    </row>
    <row r="524" spans="2:8" ht="126.75" thickBot="1" x14ac:dyDescent="0.25">
      <c r="B524" s="159" t="s">
        <v>68</v>
      </c>
      <c r="C524" s="209" t="s">
        <v>148</v>
      </c>
      <c r="D524" s="163" t="s">
        <v>80</v>
      </c>
      <c r="E524" s="163" t="s">
        <v>122</v>
      </c>
      <c r="F524" s="219">
        <v>1920206590</v>
      </c>
      <c r="G524" s="160"/>
      <c r="H524" s="137">
        <f>SUM(H525:H527)</f>
        <v>11209.4</v>
      </c>
    </row>
    <row r="525" spans="2:8" ht="48" thickBot="1" x14ac:dyDescent="0.25">
      <c r="B525" s="162" t="s">
        <v>59</v>
      </c>
      <c r="C525" s="211" t="s">
        <v>148</v>
      </c>
      <c r="D525" s="155" t="s">
        <v>80</v>
      </c>
      <c r="E525" s="155" t="s">
        <v>122</v>
      </c>
      <c r="F525" s="156">
        <v>1920206590</v>
      </c>
      <c r="G525" s="156">
        <v>111</v>
      </c>
      <c r="H525" s="156">
        <v>8441</v>
      </c>
    </row>
    <row r="526" spans="2:8" ht="63.75" thickBot="1" x14ac:dyDescent="0.25">
      <c r="B526" s="21" t="s">
        <v>10</v>
      </c>
      <c r="C526" s="211" t="s">
        <v>148</v>
      </c>
      <c r="D526" s="155" t="s">
        <v>80</v>
      </c>
      <c r="E526" s="155" t="s">
        <v>122</v>
      </c>
      <c r="F526" s="156">
        <v>1920206590</v>
      </c>
      <c r="G526" s="156">
        <v>119</v>
      </c>
      <c r="H526" s="156">
        <v>2549</v>
      </c>
    </row>
    <row r="527" spans="2:8" ht="32.25" thickBot="1" x14ac:dyDescent="0.25">
      <c r="B527" s="21" t="s">
        <v>13</v>
      </c>
      <c r="C527" s="211" t="s">
        <v>148</v>
      </c>
      <c r="D527" s="155" t="s">
        <v>80</v>
      </c>
      <c r="E527" s="155" t="s">
        <v>122</v>
      </c>
      <c r="F527" s="156">
        <v>1920206590</v>
      </c>
      <c r="G527" s="156">
        <v>244</v>
      </c>
      <c r="H527" s="156">
        <v>219.4</v>
      </c>
    </row>
    <row r="528" spans="2:8" ht="48" thickBot="1" x14ac:dyDescent="0.25">
      <c r="B528" s="159" t="s">
        <v>71</v>
      </c>
      <c r="C528" s="209" t="s">
        <v>148</v>
      </c>
      <c r="D528" s="163" t="s">
        <v>80</v>
      </c>
      <c r="E528" s="163" t="s">
        <v>122</v>
      </c>
      <c r="F528" s="137">
        <v>1920207591</v>
      </c>
      <c r="G528" s="156"/>
      <c r="H528" s="137">
        <v>180</v>
      </c>
    </row>
    <row r="529" spans="2:8" ht="32.25" thickBot="1" x14ac:dyDescent="0.25">
      <c r="B529" s="21" t="s">
        <v>13</v>
      </c>
      <c r="C529" s="211" t="s">
        <v>148</v>
      </c>
      <c r="D529" s="155" t="s">
        <v>80</v>
      </c>
      <c r="E529" s="155" t="s">
        <v>122</v>
      </c>
      <c r="F529" s="156">
        <v>1920207591</v>
      </c>
      <c r="G529" s="156">
        <v>244</v>
      </c>
      <c r="H529" s="156">
        <v>180</v>
      </c>
    </row>
    <row r="530" spans="2:8" ht="16.5" thickBot="1" x14ac:dyDescent="0.25">
      <c r="B530" s="222" t="s">
        <v>149</v>
      </c>
      <c r="C530" s="223" t="s">
        <v>150</v>
      </c>
      <c r="D530" s="223" t="s">
        <v>80</v>
      </c>
      <c r="E530" s="223" t="s">
        <v>122</v>
      </c>
      <c r="F530" s="223"/>
      <c r="G530" s="223"/>
      <c r="H530" s="224">
        <f>SUM(H539+H535+H531)</f>
        <v>11013.6</v>
      </c>
    </row>
    <row r="531" spans="2:8" ht="16.5" thickBot="1" x14ac:dyDescent="0.25">
      <c r="B531" s="214"/>
      <c r="C531" s="209" t="s">
        <v>150</v>
      </c>
      <c r="D531" s="143" t="s">
        <v>80</v>
      </c>
      <c r="E531" s="143" t="s">
        <v>122</v>
      </c>
      <c r="F531" s="225">
        <v>1920202590</v>
      </c>
      <c r="G531" s="226"/>
      <c r="H531" s="216">
        <f>SUM(H532:H534)</f>
        <v>1292</v>
      </c>
    </row>
    <row r="532" spans="2:8" ht="48" thickBot="1" x14ac:dyDescent="0.25">
      <c r="B532" s="180" t="s">
        <v>589</v>
      </c>
      <c r="C532" s="211" t="s">
        <v>150</v>
      </c>
      <c r="D532" s="155" t="s">
        <v>80</v>
      </c>
      <c r="E532" s="155" t="s">
        <v>122</v>
      </c>
      <c r="F532" s="217">
        <v>1920202590</v>
      </c>
      <c r="G532" s="211" t="s">
        <v>609</v>
      </c>
      <c r="H532" s="216">
        <v>350</v>
      </c>
    </row>
    <row r="533" spans="2:8" ht="32.25" thickBot="1" x14ac:dyDescent="0.25">
      <c r="B533" s="21" t="s">
        <v>13</v>
      </c>
      <c r="C533" s="211" t="s">
        <v>150</v>
      </c>
      <c r="D533" s="155" t="s">
        <v>80</v>
      </c>
      <c r="E533" s="155" t="s">
        <v>122</v>
      </c>
      <c r="F533" s="217">
        <v>1920202590</v>
      </c>
      <c r="G533" s="155" t="s">
        <v>127</v>
      </c>
      <c r="H533" s="156">
        <v>795</v>
      </c>
    </row>
    <row r="534" spans="2:8" ht="16.5" thickBot="1" x14ac:dyDescent="0.25">
      <c r="B534" s="180" t="s">
        <v>51</v>
      </c>
      <c r="C534" s="211" t="s">
        <v>150</v>
      </c>
      <c r="D534" s="155" t="s">
        <v>80</v>
      </c>
      <c r="E534" s="155" t="s">
        <v>122</v>
      </c>
      <c r="F534" s="217">
        <v>1920202590</v>
      </c>
      <c r="G534" s="155" t="s">
        <v>126</v>
      </c>
      <c r="H534" s="156">
        <v>147</v>
      </c>
    </row>
    <row r="535" spans="2:8" ht="126.75" thickBot="1" x14ac:dyDescent="0.25">
      <c r="B535" s="159" t="s">
        <v>68</v>
      </c>
      <c r="C535" s="209" t="s">
        <v>150</v>
      </c>
      <c r="D535" s="163" t="s">
        <v>80</v>
      </c>
      <c r="E535" s="163" t="s">
        <v>122</v>
      </c>
      <c r="F535" s="219">
        <v>1920206590</v>
      </c>
      <c r="G535" s="160"/>
      <c r="H535" s="137">
        <f>SUM(H536:H538)</f>
        <v>9655.6</v>
      </c>
    </row>
    <row r="536" spans="2:8" ht="48" thickBot="1" x14ac:dyDescent="0.25">
      <c r="B536" s="162" t="s">
        <v>59</v>
      </c>
      <c r="C536" s="211" t="s">
        <v>150</v>
      </c>
      <c r="D536" s="155" t="s">
        <v>80</v>
      </c>
      <c r="E536" s="155" t="s">
        <v>122</v>
      </c>
      <c r="F536" s="156">
        <v>1920206590</v>
      </c>
      <c r="G536" s="156">
        <v>111</v>
      </c>
      <c r="H536" s="156">
        <v>7343</v>
      </c>
    </row>
    <row r="537" spans="2:8" ht="63.75" thickBot="1" x14ac:dyDescent="0.25">
      <c r="B537" s="21" t="s">
        <v>10</v>
      </c>
      <c r="C537" s="211" t="s">
        <v>150</v>
      </c>
      <c r="D537" s="155" t="s">
        <v>80</v>
      </c>
      <c r="E537" s="155" t="s">
        <v>122</v>
      </c>
      <c r="F537" s="156">
        <v>1920206590</v>
      </c>
      <c r="G537" s="156">
        <v>119</v>
      </c>
      <c r="H537" s="156">
        <v>2218</v>
      </c>
    </row>
    <row r="538" spans="2:8" ht="32.25" thickBot="1" x14ac:dyDescent="0.25">
      <c r="B538" s="21" t="s">
        <v>13</v>
      </c>
      <c r="C538" s="211" t="s">
        <v>150</v>
      </c>
      <c r="D538" s="155" t="s">
        <v>80</v>
      </c>
      <c r="E538" s="155" t="s">
        <v>122</v>
      </c>
      <c r="F538" s="156">
        <v>1920206590</v>
      </c>
      <c r="G538" s="156">
        <v>244</v>
      </c>
      <c r="H538" s="156">
        <v>94.6</v>
      </c>
    </row>
    <row r="539" spans="2:8" ht="48" thickBot="1" x14ac:dyDescent="0.25">
      <c r="B539" s="159" t="s">
        <v>71</v>
      </c>
      <c r="C539" s="209" t="s">
        <v>150</v>
      </c>
      <c r="D539" s="163" t="s">
        <v>80</v>
      </c>
      <c r="E539" s="163" t="s">
        <v>122</v>
      </c>
      <c r="F539" s="137">
        <v>1920207591</v>
      </c>
      <c r="G539" s="156"/>
      <c r="H539" s="137">
        <v>66</v>
      </c>
    </row>
    <row r="540" spans="2:8" ht="32.25" thickBot="1" x14ac:dyDescent="0.25">
      <c r="B540" s="21" t="s">
        <v>13</v>
      </c>
      <c r="C540" s="211" t="s">
        <v>150</v>
      </c>
      <c r="D540" s="155" t="s">
        <v>80</v>
      </c>
      <c r="E540" s="155" t="s">
        <v>122</v>
      </c>
      <c r="F540" s="156">
        <v>1920207591</v>
      </c>
      <c r="G540" s="156">
        <v>244</v>
      </c>
      <c r="H540" s="156">
        <v>66</v>
      </c>
    </row>
    <row r="541" spans="2:8" ht="16.5" thickBot="1" x14ac:dyDescent="0.25">
      <c r="B541" s="222" t="s">
        <v>151</v>
      </c>
      <c r="C541" s="223" t="s">
        <v>152</v>
      </c>
      <c r="D541" s="223" t="s">
        <v>80</v>
      </c>
      <c r="E541" s="223" t="s">
        <v>122</v>
      </c>
      <c r="F541" s="223"/>
      <c r="G541" s="223"/>
      <c r="H541" s="224">
        <f>SUM(H549+H545+H542)</f>
        <v>16792.599999999999</v>
      </c>
    </row>
    <row r="542" spans="2:8" ht="16.5" thickBot="1" x14ac:dyDescent="0.25">
      <c r="B542" s="214"/>
      <c r="C542" s="209" t="s">
        <v>152</v>
      </c>
      <c r="D542" s="143" t="s">
        <v>80</v>
      </c>
      <c r="E542" s="143" t="s">
        <v>122</v>
      </c>
      <c r="F542" s="225">
        <v>1920202590</v>
      </c>
      <c r="G542" s="226"/>
      <c r="H542" s="227">
        <f>SUM(H543:H544)</f>
        <v>545</v>
      </c>
    </row>
    <row r="543" spans="2:8" ht="32.25" thickBot="1" x14ac:dyDescent="0.25">
      <c r="B543" s="21" t="s">
        <v>13</v>
      </c>
      <c r="C543" s="211" t="s">
        <v>152</v>
      </c>
      <c r="D543" s="155" t="s">
        <v>80</v>
      </c>
      <c r="E543" s="155" t="s">
        <v>122</v>
      </c>
      <c r="F543" s="217">
        <v>1920202590</v>
      </c>
      <c r="G543" s="155" t="s">
        <v>127</v>
      </c>
      <c r="H543" s="156">
        <v>477</v>
      </c>
    </row>
    <row r="544" spans="2:8" ht="16.5" thickBot="1" x14ac:dyDescent="0.25">
      <c r="B544" s="180" t="s">
        <v>51</v>
      </c>
      <c r="C544" s="211" t="s">
        <v>152</v>
      </c>
      <c r="D544" s="155" t="s">
        <v>80</v>
      </c>
      <c r="E544" s="155" t="s">
        <v>122</v>
      </c>
      <c r="F544" s="217">
        <v>1920202590</v>
      </c>
      <c r="G544" s="155" t="s">
        <v>126</v>
      </c>
      <c r="H544" s="156">
        <v>68</v>
      </c>
    </row>
    <row r="545" spans="2:8" ht="126.75" thickBot="1" x14ac:dyDescent="0.25">
      <c r="B545" s="159" t="s">
        <v>68</v>
      </c>
      <c r="C545" s="209" t="s">
        <v>152</v>
      </c>
      <c r="D545" s="163" t="s">
        <v>80</v>
      </c>
      <c r="E545" s="163" t="s">
        <v>122</v>
      </c>
      <c r="F545" s="219">
        <v>1920206590</v>
      </c>
      <c r="G545" s="160"/>
      <c r="H545" s="137">
        <f>SUM(H546:H548)</f>
        <v>15941.6</v>
      </c>
    </row>
    <row r="546" spans="2:8" ht="48" thickBot="1" x14ac:dyDescent="0.25">
      <c r="B546" s="162" t="s">
        <v>59</v>
      </c>
      <c r="C546" s="211" t="s">
        <v>152</v>
      </c>
      <c r="D546" s="155" t="s">
        <v>80</v>
      </c>
      <c r="E546" s="155" t="s">
        <v>122</v>
      </c>
      <c r="F546" s="156">
        <v>1920206590</v>
      </c>
      <c r="G546" s="156">
        <v>111</v>
      </c>
      <c r="H546" s="156">
        <v>11946</v>
      </c>
    </row>
    <row r="547" spans="2:8" ht="63.75" thickBot="1" x14ac:dyDescent="0.25">
      <c r="B547" s="21" t="s">
        <v>10</v>
      </c>
      <c r="C547" s="211" t="s">
        <v>152</v>
      </c>
      <c r="D547" s="155" t="s">
        <v>80</v>
      </c>
      <c r="E547" s="155" t="s">
        <v>122</v>
      </c>
      <c r="F547" s="156">
        <v>1920206590</v>
      </c>
      <c r="G547" s="156">
        <v>119</v>
      </c>
      <c r="H547" s="156">
        <v>3607</v>
      </c>
    </row>
    <row r="548" spans="2:8" ht="32.25" thickBot="1" x14ac:dyDescent="0.25">
      <c r="B548" s="21" t="s">
        <v>13</v>
      </c>
      <c r="C548" s="211" t="s">
        <v>152</v>
      </c>
      <c r="D548" s="155" t="s">
        <v>80</v>
      </c>
      <c r="E548" s="155" t="s">
        <v>122</v>
      </c>
      <c r="F548" s="156">
        <v>1920206590</v>
      </c>
      <c r="G548" s="156">
        <v>244</v>
      </c>
      <c r="H548" s="156">
        <v>388.6</v>
      </c>
    </row>
    <row r="549" spans="2:8" ht="48" thickBot="1" x14ac:dyDescent="0.25">
      <c r="B549" s="159" t="s">
        <v>71</v>
      </c>
      <c r="C549" s="209" t="s">
        <v>152</v>
      </c>
      <c r="D549" s="163" t="s">
        <v>80</v>
      </c>
      <c r="E549" s="163" t="s">
        <v>122</v>
      </c>
      <c r="F549" s="137">
        <v>1920207591</v>
      </c>
      <c r="G549" s="156"/>
      <c r="H549" s="137">
        <v>306</v>
      </c>
    </row>
    <row r="550" spans="2:8" ht="32.25" thickBot="1" x14ac:dyDescent="0.25">
      <c r="B550" s="21" t="s">
        <v>13</v>
      </c>
      <c r="C550" s="211" t="s">
        <v>152</v>
      </c>
      <c r="D550" s="155" t="s">
        <v>80</v>
      </c>
      <c r="E550" s="155" t="s">
        <v>122</v>
      </c>
      <c r="F550" s="156">
        <v>1920207591</v>
      </c>
      <c r="G550" s="156">
        <v>244</v>
      </c>
      <c r="H550" s="156">
        <v>306</v>
      </c>
    </row>
    <row r="551" spans="2:8" ht="16.5" thickBot="1" x14ac:dyDescent="0.25">
      <c r="B551" s="222" t="s">
        <v>153</v>
      </c>
      <c r="C551" s="223" t="s">
        <v>154</v>
      </c>
      <c r="D551" s="223" t="s">
        <v>80</v>
      </c>
      <c r="E551" s="223" t="s">
        <v>122</v>
      </c>
      <c r="F551" s="223"/>
      <c r="G551" s="223"/>
      <c r="H551" s="224">
        <f>SUM(H560+H556+H552)</f>
        <v>9882.6</v>
      </c>
    </row>
    <row r="552" spans="2:8" ht="16.5" thickBot="1" x14ac:dyDescent="0.25">
      <c r="B552" s="214"/>
      <c r="C552" s="209" t="s">
        <v>154</v>
      </c>
      <c r="D552" s="143" t="s">
        <v>80</v>
      </c>
      <c r="E552" s="143" t="s">
        <v>122</v>
      </c>
      <c r="F552" s="225">
        <v>1920202590</v>
      </c>
      <c r="G552" s="226"/>
      <c r="H552" s="216">
        <f>SUM(H553:H555)</f>
        <v>300</v>
      </c>
    </row>
    <row r="553" spans="2:8" ht="48" thickBot="1" x14ac:dyDescent="0.25">
      <c r="B553" s="180" t="s">
        <v>589</v>
      </c>
      <c r="C553" s="211" t="s">
        <v>154</v>
      </c>
      <c r="D553" s="155" t="s">
        <v>80</v>
      </c>
      <c r="E553" s="155" t="s">
        <v>122</v>
      </c>
      <c r="F553" s="217">
        <v>1920202590</v>
      </c>
      <c r="G553" s="211" t="s">
        <v>609</v>
      </c>
      <c r="H553" s="216">
        <v>70</v>
      </c>
    </row>
    <row r="554" spans="2:8" ht="32.25" thickBot="1" x14ac:dyDescent="0.25">
      <c r="B554" s="21" t="s">
        <v>13</v>
      </c>
      <c r="C554" s="211" t="s">
        <v>154</v>
      </c>
      <c r="D554" s="155" t="s">
        <v>80</v>
      </c>
      <c r="E554" s="155" t="s">
        <v>122</v>
      </c>
      <c r="F554" s="217">
        <v>1920202590</v>
      </c>
      <c r="G554" s="155" t="s">
        <v>127</v>
      </c>
      <c r="H554" s="156">
        <v>202</v>
      </c>
    </row>
    <row r="555" spans="2:8" ht="16.5" thickBot="1" x14ac:dyDescent="0.25">
      <c r="B555" s="180" t="s">
        <v>51</v>
      </c>
      <c r="C555" s="211" t="s">
        <v>154</v>
      </c>
      <c r="D555" s="155" t="s">
        <v>80</v>
      </c>
      <c r="E555" s="155" t="s">
        <v>122</v>
      </c>
      <c r="F555" s="217">
        <v>1920202590</v>
      </c>
      <c r="G555" s="155" t="s">
        <v>126</v>
      </c>
      <c r="H555" s="156">
        <v>28</v>
      </c>
    </row>
    <row r="556" spans="2:8" ht="126.75" thickBot="1" x14ac:dyDescent="0.25">
      <c r="B556" s="159" t="s">
        <v>68</v>
      </c>
      <c r="C556" s="209" t="s">
        <v>154</v>
      </c>
      <c r="D556" s="163" t="s">
        <v>80</v>
      </c>
      <c r="E556" s="163" t="s">
        <v>122</v>
      </c>
      <c r="F556" s="219">
        <v>1920206590</v>
      </c>
      <c r="G556" s="160"/>
      <c r="H556" s="137">
        <f>SUM(H557:H559)</f>
        <v>9465.6</v>
      </c>
    </row>
    <row r="557" spans="2:8" ht="48" thickBot="1" x14ac:dyDescent="0.25">
      <c r="B557" s="162" t="s">
        <v>59</v>
      </c>
      <c r="C557" s="211" t="s">
        <v>154</v>
      </c>
      <c r="D557" s="155" t="s">
        <v>80</v>
      </c>
      <c r="E557" s="155" t="s">
        <v>122</v>
      </c>
      <c r="F557" s="156">
        <v>1920206590</v>
      </c>
      <c r="G557" s="156">
        <v>111</v>
      </c>
      <c r="H557" s="156">
        <v>7183</v>
      </c>
    </row>
    <row r="558" spans="2:8" ht="63.75" thickBot="1" x14ac:dyDescent="0.25">
      <c r="B558" s="21" t="s">
        <v>10</v>
      </c>
      <c r="C558" s="211" t="s">
        <v>154</v>
      </c>
      <c r="D558" s="155" t="s">
        <v>80</v>
      </c>
      <c r="E558" s="155" t="s">
        <v>122</v>
      </c>
      <c r="F558" s="156">
        <v>1920206590</v>
      </c>
      <c r="G558" s="156">
        <v>119</v>
      </c>
      <c r="H558" s="156">
        <v>2169</v>
      </c>
    </row>
    <row r="559" spans="2:8" ht="32.25" thickBot="1" x14ac:dyDescent="0.25">
      <c r="B559" s="21" t="s">
        <v>13</v>
      </c>
      <c r="C559" s="211" t="s">
        <v>154</v>
      </c>
      <c r="D559" s="155" t="s">
        <v>80</v>
      </c>
      <c r="E559" s="155" t="s">
        <v>122</v>
      </c>
      <c r="F559" s="156">
        <v>1920206590</v>
      </c>
      <c r="G559" s="156">
        <v>244</v>
      </c>
      <c r="H559" s="156">
        <v>113.6</v>
      </c>
    </row>
    <row r="560" spans="2:8" ht="48" thickBot="1" x14ac:dyDescent="0.25">
      <c r="B560" s="159" t="s">
        <v>71</v>
      </c>
      <c r="C560" s="209" t="s">
        <v>154</v>
      </c>
      <c r="D560" s="163" t="s">
        <v>80</v>
      </c>
      <c r="E560" s="163" t="s">
        <v>122</v>
      </c>
      <c r="F560" s="137">
        <v>1920207591</v>
      </c>
      <c r="G560" s="156"/>
      <c r="H560" s="137">
        <v>117</v>
      </c>
    </row>
    <row r="561" spans="2:8" ht="32.25" thickBot="1" x14ac:dyDescent="0.25">
      <c r="B561" s="21" t="s">
        <v>13</v>
      </c>
      <c r="C561" s="211" t="s">
        <v>154</v>
      </c>
      <c r="D561" s="155" t="s">
        <v>80</v>
      </c>
      <c r="E561" s="155" t="s">
        <v>122</v>
      </c>
      <c r="F561" s="156">
        <v>1920207591</v>
      </c>
      <c r="G561" s="156">
        <v>244</v>
      </c>
      <c r="H561" s="156">
        <v>117</v>
      </c>
    </row>
    <row r="562" spans="2:8" ht="48" thickBot="1" x14ac:dyDescent="0.25">
      <c r="B562" s="222" t="s">
        <v>155</v>
      </c>
      <c r="C562" s="223" t="s">
        <v>156</v>
      </c>
      <c r="D562" s="223" t="s">
        <v>80</v>
      </c>
      <c r="E562" s="223" t="s">
        <v>122</v>
      </c>
      <c r="F562" s="223"/>
      <c r="G562" s="223"/>
      <c r="H562" s="224">
        <f>SUM(H571+H567+H563)</f>
        <v>9539.7999999999993</v>
      </c>
    </row>
    <row r="563" spans="2:8" ht="16.5" thickBot="1" x14ac:dyDescent="0.25">
      <c r="B563" s="214"/>
      <c r="C563" s="209" t="s">
        <v>156</v>
      </c>
      <c r="D563" s="143" t="s">
        <v>80</v>
      </c>
      <c r="E563" s="143" t="s">
        <v>122</v>
      </c>
      <c r="F563" s="225">
        <v>1920202590</v>
      </c>
      <c r="G563" s="226"/>
      <c r="H563" s="216">
        <f>SUM(H564:H566)</f>
        <v>689</v>
      </c>
    </row>
    <row r="564" spans="2:8" ht="48" thickBot="1" x14ac:dyDescent="0.25">
      <c r="B564" s="180" t="s">
        <v>589</v>
      </c>
      <c r="C564" s="211" t="s">
        <v>156</v>
      </c>
      <c r="D564" s="155" t="s">
        <v>80</v>
      </c>
      <c r="E564" s="155" t="s">
        <v>122</v>
      </c>
      <c r="F564" s="217">
        <v>1920202590</v>
      </c>
      <c r="G564" s="211" t="s">
        <v>609</v>
      </c>
      <c r="H564" s="218">
        <v>150</v>
      </c>
    </row>
    <row r="565" spans="2:8" ht="32.25" thickBot="1" x14ac:dyDescent="0.25">
      <c r="B565" s="21" t="s">
        <v>13</v>
      </c>
      <c r="C565" s="211" t="s">
        <v>156</v>
      </c>
      <c r="D565" s="155" t="s">
        <v>80</v>
      </c>
      <c r="E565" s="155" t="s">
        <v>122</v>
      </c>
      <c r="F565" s="217">
        <v>1920202590</v>
      </c>
      <c r="G565" s="155" t="s">
        <v>127</v>
      </c>
      <c r="H565" s="156">
        <v>380</v>
      </c>
    </row>
    <row r="566" spans="2:8" ht="16.5" thickBot="1" x14ac:dyDescent="0.25">
      <c r="B566" s="180" t="s">
        <v>51</v>
      </c>
      <c r="C566" s="211" t="s">
        <v>156</v>
      </c>
      <c r="D566" s="155" t="s">
        <v>80</v>
      </c>
      <c r="E566" s="155" t="s">
        <v>122</v>
      </c>
      <c r="F566" s="217">
        <v>1920202590</v>
      </c>
      <c r="G566" s="155" t="s">
        <v>126</v>
      </c>
      <c r="H566" s="156">
        <v>159</v>
      </c>
    </row>
    <row r="567" spans="2:8" ht="126.75" thickBot="1" x14ac:dyDescent="0.25">
      <c r="B567" s="159" t="s">
        <v>68</v>
      </c>
      <c r="C567" s="209" t="s">
        <v>156</v>
      </c>
      <c r="D567" s="163" t="s">
        <v>80</v>
      </c>
      <c r="E567" s="163" t="s">
        <v>122</v>
      </c>
      <c r="F567" s="219">
        <v>1920206590</v>
      </c>
      <c r="G567" s="160"/>
      <c r="H567" s="137">
        <f>SUM(H568:H570)</f>
        <v>8763.7999999999993</v>
      </c>
    </row>
    <row r="568" spans="2:8" ht="48" thickBot="1" x14ac:dyDescent="0.25">
      <c r="B568" s="162" t="s">
        <v>59</v>
      </c>
      <c r="C568" s="211" t="s">
        <v>156</v>
      </c>
      <c r="D568" s="155" t="s">
        <v>80</v>
      </c>
      <c r="E568" s="155" t="s">
        <v>122</v>
      </c>
      <c r="F568" s="156">
        <v>1920206590</v>
      </c>
      <c r="G568" s="156">
        <v>111</v>
      </c>
      <c r="H568" s="156">
        <v>6672</v>
      </c>
    </row>
    <row r="569" spans="2:8" ht="63.75" thickBot="1" x14ac:dyDescent="0.25">
      <c r="B569" s="21" t="s">
        <v>10</v>
      </c>
      <c r="C569" s="211" t="s">
        <v>156</v>
      </c>
      <c r="D569" s="155" t="s">
        <v>80</v>
      </c>
      <c r="E569" s="155" t="s">
        <v>122</v>
      </c>
      <c r="F569" s="156">
        <v>1920206590</v>
      </c>
      <c r="G569" s="156">
        <v>119</v>
      </c>
      <c r="H569" s="156">
        <v>2015</v>
      </c>
    </row>
    <row r="570" spans="2:8" ht="32.25" thickBot="1" x14ac:dyDescent="0.25">
      <c r="B570" s="21" t="s">
        <v>13</v>
      </c>
      <c r="C570" s="211" t="s">
        <v>156</v>
      </c>
      <c r="D570" s="155" t="s">
        <v>80</v>
      </c>
      <c r="E570" s="155" t="s">
        <v>122</v>
      </c>
      <c r="F570" s="156">
        <v>1920206590</v>
      </c>
      <c r="G570" s="156">
        <v>244</v>
      </c>
      <c r="H570" s="156">
        <v>76.8</v>
      </c>
    </row>
    <row r="571" spans="2:8" ht="48" thickBot="1" x14ac:dyDescent="0.25">
      <c r="B571" s="159" t="s">
        <v>71</v>
      </c>
      <c r="C571" s="209" t="s">
        <v>156</v>
      </c>
      <c r="D571" s="163" t="s">
        <v>80</v>
      </c>
      <c r="E571" s="163" t="s">
        <v>122</v>
      </c>
      <c r="F571" s="137">
        <v>1920207591</v>
      </c>
      <c r="G571" s="156"/>
      <c r="H571" s="137">
        <v>87</v>
      </c>
    </row>
    <row r="572" spans="2:8" ht="32.25" thickBot="1" x14ac:dyDescent="0.25">
      <c r="B572" s="21" t="s">
        <v>13</v>
      </c>
      <c r="C572" s="211" t="s">
        <v>156</v>
      </c>
      <c r="D572" s="155" t="s">
        <v>80</v>
      </c>
      <c r="E572" s="155" t="s">
        <v>122</v>
      </c>
      <c r="F572" s="156">
        <v>1920207591</v>
      </c>
      <c r="G572" s="156">
        <v>244</v>
      </c>
      <c r="H572" s="156">
        <v>87</v>
      </c>
    </row>
    <row r="573" spans="2:8" ht="16.5" thickBot="1" x14ac:dyDescent="0.25">
      <c r="B573" s="222" t="s">
        <v>157</v>
      </c>
      <c r="C573" s="223" t="s">
        <v>158</v>
      </c>
      <c r="D573" s="223" t="s">
        <v>80</v>
      </c>
      <c r="E573" s="223" t="s">
        <v>122</v>
      </c>
      <c r="F573" s="223"/>
      <c r="G573" s="223"/>
      <c r="H573" s="224">
        <f>SUM(H581+H577+H574)</f>
        <v>13450.8</v>
      </c>
    </row>
    <row r="574" spans="2:8" ht="16.5" thickBot="1" x14ac:dyDescent="0.25">
      <c r="B574" s="214"/>
      <c r="C574" s="209" t="s">
        <v>158</v>
      </c>
      <c r="D574" s="143" t="s">
        <v>80</v>
      </c>
      <c r="E574" s="143" t="s">
        <v>122</v>
      </c>
      <c r="F574" s="225">
        <v>1920202590</v>
      </c>
      <c r="G574" s="226"/>
      <c r="H574" s="216">
        <f>SUM(H575:H576)</f>
        <v>608</v>
      </c>
    </row>
    <row r="575" spans="2:8" ht="32.25" thickBot="1" x14ac:dyDescent="0.25">
      <c r="B575" s="21" t="s">
        <v>13</v>
      </c>
      <c r="C575" s="211" t="s">
        <v>158</v>
      </c>
      <c r="D575" s="155" t="s">
        <v>80</v>
      </c>
      <c r="E575" s="155" t="s">
        <v>122</v>
      </c>
      <c r="F575" s="217">
        <v>1920202590</v>
      </c>
      <c r="G575" s="155" t="s">
        <v>127</v>
      </c>
      <c r="H575" s="156">
        <v>498</v>
      </c>
    </row>
    <row r="576" spans="2:8" ht="16.5" thickBot="1" x14ac:dyDescent="0.25">
      <c r="B576" s="180" t="s">
        <v>51</v>
      </c>
      <c r="C576" s="211" t="s">
        <v>158</v>
      </c>
      <c r="D576" s="155" t="s">
        <v>80</v>
      </c>
      <c r="E576" s="155" t="s">
        <v>122</v>
      </c>
      <c r="F576" s="217">
        <v>1920202590</v>
      </c>
      <c r="G576" s="155" t="s">
        <v>126</v>
      </c>
      <c r="H576" s="156">
        <v>110</v>
      </c>
    </row>
    <row r="577" spans="2:8" ht="126.75" thickBot="1" x14ac:dyDescent="0.25">
      <c r="B577" s="159" t="s">
        <v>68</v>
      </c>
      <c r="C577" s="209" t="s">
        <v>158</v>
      </c>
      <c r="D577" s="163" t="s">
        <v>80</v>
      </c>
      <c r="E577" s="163" t="s">
        <v>122</v>
      </c>
      <c r="F577" s="219">
        <v>1920206590</v>
      </c>
      <c r="G577" s="160"/>
      <c r="H577" s="137">
        <f>SUM(H578:H580)</f>
        <v>12614.8</v>
      </c>
    </row>
    <row r="578" spans="2:8" ht="48" thickBot="1" x14ac:dyDescent="0.25">
      <c r="B578" s="162" t="s">
        <v>59</v>
      </c>
      <c r="C578" s="211" t="s">
        <v>158</v>
      </c>
      <c r="D578" s="155" t="s">
        <v>80</v>
      </c>
      <c r="E578" s="155" t="s">
        <v>122</v>
      </c>
      <c r="F578" s="156">
        <v>1920206590</v>
      </c>
      <c r="G578" s="156">
        <v>111</v>
      </c>
      <c r="H578" s="156">
        <v>9457</v>
      </c>
    </row>
    <row r="579" spans="2:8" ht="63.75" thickBot="1" x14ac:dyDescent="0.25">
      <c r="B579" s="21" t="s">
        <v>10</v>
      </c>
      <c r="C579" s="211" t="s">
        <v>158</v>
      </c>
      <c r="D579" s="155" t="s">
        <v>80</v>
      </c>
      <c r="E579" s="155" t="s">
        <v>122</v>
      </c>
      <c r="F579" s="156">
        <v>1920206590</v>
      </c>
      <c r="G579" s="156">
        <v>119</v>
      </c>
      <c r="H579" s="156">
        <v>2856</v>
      </c>
    </row>
    <row r="580" spans="2:8" ht="32.25" thickBot="1" x14ac:dyDescent="0.25">
      <c r="B580" s="21" t="s">
        <v>13</v>
      </c>
      <c r="C580" s="211" t="s">
        <v>158</v>
      </c>
      <c r="D580" s="155" t="s">
        <v>80</v>
      </c>
      <c r="E580" s="155" t="s">
        <v>122</v>
      </c>
      <c r="F580" s="156">
        <v>1920206590</v>
      </c>
      <c r="G580" s="156">
        <v>244</v>
      </c>
      <c r="H580" s="156">
        <v>301.8</v>
      </c>
    </row>
    <row r="581" spans="2:8" ht="48" thickBot="1" x14ac:dyDescent="0.25">
      <c r="B581" s="159" t="s">
        <v>71</v>
      </c>
      <c r="C581" s="209" t="s">
        <v>158</v>
      </c>
      <c r="D581" s="163" t="s">
        <v>80</v>
      </c>
      <c r="E581" s="163" t="s">
        <v>122</v>
      </c>
      <c r="F581" s="137">
        <v>1920207591</v>
      </c>
      <c r="G581" s="156"/>
      <c r="H581" s="137">
        <v>228</v>
      </c>
    </row>
    <row r="582" spans="2:8" ht="32.25" thickBot="1" x14ac:dyDescent="0.25">
      <c r="B582" s="21" t="s">
        <v>13</v>
      </c>
      <c r="C582" s="211" t="s">
        <v>158</v>
      </c>
      <c r="D582" s="155" t="s">
        <v>80</v>
      </c>
      <c r="E582" s="155" t="s">
        <v>122</v>
      </c>
      <c r="F582" s="156">
        <v>1920207591</v>
      </c>
      <c r="G582" s="156">
        <v>244</v>
      </c>
      <c r="H582" s="156">
        <v>228</v>
      </c>
    </row>
    <row r="583" spans="2:8" ht="16.5" thickBot="1" x14ac:dyDescent="0.25">
      <c r="B583" s="222" t="s">
        <v>159</v>
      </c>
      <c r="C583" s="223" t="s">
        <v>160</v>
      </c>
      <c r="D583" s="223" t="s">
        <v>80</v>
      </c>
      <c r="E583" s="223" t="s">
        <v>122</v>
      </c>
      <c r="F583" s="223"/>
      <c r="G583" s="223"/>
      <c r="H583" s="224">
        <f>SUM(H591+H587+H584)</f>
        <v>9085.7999999999993</v>
      </c>
    </row>
    <row r="584" spans="2:8" ht="16.5" thickBot="1" x14ac:dyDescent="0.25">
      <c r="B584" s="214"/>
      <c r="C584" s="209" t="s">
        <v>160</v>
      </c>
      <c r="D584" s="143" t="s">
        <v>80</v>
      </c>
      <c r="E584" s="143" t="s">
        <v>122</v>
      </c>
      <c r="F584" s="225">
        <v>1920202590</v>
      </c>
      <c r="G584" s="226"/>
      <c r="H584" s="216">
        <f>SUM(H585:H586)</f>
        <v>299</v>
      </c>
    </row>
    <row r="585" spans="2:8" ht="32.25" thickBot="1" x14ac:dyDescent="0.25">
      <c r="B585" s="21" t="s">
        <v>13</v>
      </c>
      <c r="C585" s="211" t="s">
        <v>160</v>
      </c>
      <c r="D585" s="155" t="s">
        <v>80</v>
      </c>
      <c r="E585" s="155" t="s">
        <v>122</v>
      </c>
      <c r="F585" s="217">
        <v>1920202590</v>
      </c>
      <c r="G585" s="155" t="s">
        <v>127</v>
      </c>
      <c r="H585" s="156">
        <v>280</v>
      </c>
    </row>
    <row r="586" spans="2:8" ht="16.5" thickBot="1" x14ac:dyDescent="0.25">
      <c r="B586" s="180" t="s">
        <v>51</v>
      </c>
      <c r="C586" s="211" t="s">
        <v>160</v>
      </c>
      <c r="D586" s="155" t="s">
        <v>80</v>
      </c>
      <c r="E586" s="155" t="s">
        <v>122</v>
      </c>
      <c r="F586" s="217">
        <v>1920202590</v>
      </c>
      <c r="G586" s="155" t="s">
        <v>126</v>
      </c>
      <c r="H586" s="156">
        <v>19</v>
      </c>
    </row>
    <row r="587" spans="2:8" ht="126.75" thickBot="1" x14ac:dyDescent="0.25">
      <c r="B587" s="159" t="s">
        <v>68</v>
      </c>
      <c r="C587" s="209" t="s">
        <v>160</v>
      </c>
      <c r="D587" s="163" t="s">
        <v>80</v>
      </c>
      <c r="E587" s="163" t="s">
        <v>122</v>
      </c>
      <c r="F587" s="219">
        <v>1920206590</v>
      </c>
      <c r="G587" s="160"/>
      <c r="H587" s="137">
        <f>SUM(H588:H590)</f>
        <v>8738.7999999999993</v>
      </c>
    </row>
    <row r="588" spans="2:8" ht="48" thickBot="1" x14ac:dyDescent="0.25">
      <c r="B588" s="162" t="s">
        <v>59</v>
      </c>
      <c r="C588" s="211" t="s">
        <v>160</v>
      </c>
      <c r="D588" s="155" t="s">
        <v>80</v>
      </c>
      <c r="E588" s="155" t="s">
        <v>122</v>
      </c>
      <c r="F588" s="156">
        <v>1920206590</v>
      </c>
      <c r="G588" s="156">
        <v>111</v>
      </c>
      <c r="H588" s="156">
        <v>6675</v>
      </c>
    </row>
    <row r="589" spans="2:8" ht="63.75" thickBot="1" x14ac:dyDescent="0.25">
      <c r="B589" s="21" t="s">
        <v>10</v>
      </c>
      <c r="C589" s="211" t="s">
        <v>160</v>
      </c>
      <c r="D589" s="155" t="s">
        <v>80</v>
      </c>
      <c r="E589" s="155" t="s">
        <v>122</v>
      </c>
      <c r="F589" s="156">
        <v>1920206590</v>
      </c>
      <c r="G589" s="156">
        <v>119</v>
      </c>
      <c r="H589" s="156">
        <v>2016</v>
      </c>
    </row>
    <row r="590" spans="2:8" ht="32.25" thickBot="1" x14ac:dyDescent="0.25">
      <c r="B590" s="21" t="s">
        <v>13</v>
      </c>
      <c r="C590" s="211" t="s">
        <v>160</v>
      </c>
      <c r="D590" s="155" t="s">
        <v>80</v>
      </c>
      <c r="E590" s="155" t="s">
        <v>122</v>
      </c>
      <c r="F590" s="156">
        <v>1920206590</v>
      </c>
      <c r="G590" s="156">
        <v>244</v>
      </c>
      <c r="H590" s="156">
        <v>47.8</v>
      </c>
    </row>
    <row r="591" spans="2:8" ht="48" thickBot="1" x14ac:dyDescent="0.25">
      <c r="B591" s="159" t="s">
        <v>71</v>
      </c>
      <c r="C591" s="209" t="s">
        <v>160</v>
      </c>
      <c r="D591" s="163" t="s">
        <v>80</v>
      </c>
      <c r="E591" s="163" t="s">
        <v>122</v>
      </c>
      <c r="F591" s="137">
        <v>1920207591</v>
      </c>
      <c r="G591" s="156"/>
      <c r="H591" s="137">
        <v>48</v>
      </c>
    </row>
    <row r="592" spans="2:8" ht="32.25" thickBot="1" x14ac:dyDescent="0.25">
      <c r="B592" s="21" t="s">
        <v>13</v>
      </c>
      <c r="C592" s="211" t="s">
        <v>160</v>
      </c>
      <c r="D592" s="155" t="s">
        <v>80</v>
      </c>
      <c r="E592" s="155" t="s">
        <v>122</v>
      </c>
      <c r="F592" s="156">
        <v>1920207591</v>
      </c>
      <c r="G592" s="156">
        <v>244</v>
      </c>
      <c r="H592" s="156">
        <v>48</v>
      </c>
    </row>
    <row r="593" spans="2:8" ht="16.5" thickBot="1" x14ac:dyDescent="0.25">
      <c r="B593" s="222" t="s">
        <v>161</v>
      </c>
      <c r="C593" s="223" t="s">
        <v>162</v>
      </c>
      <c r="D593" s="223" t="s">
        <v>80</v>
      </c>
      <c r="E593" s="223" t="s">
        <v>122</v>
      </c>
      <c r="F593" s="223"/>
      <c r="G593" s="223"/>
      <c r="H593" s="224">
        <f>SUM(H601+H597+H594)</f>
        <v>12460.7</v>
      </c>
    </row>
    <row r="594" spans="2:8" ht="16.5" thickBot="1" x14ac:dyDescent="0.25">
      <c r="B594" s="214"/>
      <c r="C594" s="209" t="s">
        <v>162</v>
      </c>
      <c r="D594" s="143" t="s">
        <v>80</v>
      </c>
      <c r="E594" s="143" t="s">
        <v>122</v>
      </c>
      <c r="F594" s="225">
        <v>1920202590</v>
      </c>
      <c r="G594" s="226"/>
      <c r="H594" s="216">
        <f>SUM(H595:H596)</f>
        <v>705</v>
      </c>
    </row>
    <row r="595" spans="2:8" ht="32.25" thickBot="1" x14ac:dyDescent="0.25">
      <c r="B595" s="21" t="s">
        <v>13</v>
      </c>
      <c r="C595" s="211" t="s">
        <v>162</v>
      </c>
      <c r="D595" s="155" t="s">
        <v>80</v>
      </c>
      <c r="E595" s="155" t="s">
        <v>122</v>
      </c>
      <c r="F595" s="217">
        <v>1920202590</v>
      </c>
      <c r="G595" s="155" t="s">
        <v>127</v>
      </c>
      <c r="H595" s="156">
        <v>520</v>
      </c>
    </row>
    <row r="596" spans="2:8" ht="16.5" thickBot="1" x14ac:dyDescent="0.25">
      <c r="B596" s="180" t="s">
        <v>51</v>
      </c>
      <c r="C596" s="211" t="s">
        <v>162</v>
      </c>
      <c r="D596" s="155" t="s">
        <v>80</v>
      </c>
      <c r="E596" s="155" t="s">
        <v>122</v>
      </c>
      <c r="F596" s="217">
        <v>1920202590</v>
      </c>
      <c r="G596" s="155" t="s">
        <v>126</v>
      </c>
      <c r="H596" s="156">
        <v>185</v>
      </c>
    </row>
    <row r="597" spans="2:8" ht="126.75" thickBot="1" x14ac:dyDescent="0.25">
      <c r="B597" s="159" t="s">
        <v>68</v>
      </c>
      <c r="C597" s="209" t="s">
        <v>162</v>
      </c>
      <c r="D597" s="163" t="s">
        <v>80</v>
      </c>
      <c r="E597" s="163" t="s">
        <v>122</v>
      </c>
      <c r="F597" s="219">
        <v>1920206590</v>
      </c>
      <c r="G597" s="160"/>
      <c r="H597" s="137">
        <f>SUM(H598:H600)</f>
        <v>11587.7</v>
      </c>
    </row>
    <row r="598" spans="2:8" ht="48" thickBot="1" x14ac:dyDescent="0.25">
      <c r="B598" s="162" t="s">
        <v>59</v>
      </c>
      <c r="C598" s="211" t="s">
        <v>162</v>
      </c>
      <c r="D598" s="155" t="s">
        <v>80</v>
      </c>
      <c r="E598" s="155" t="s">
        <v>122</v>
      </c>
      <c r="F598" s="156">
        <v>1920206590</v>
      </c>
      <c r="G598" s="156">
        <v>111</v>
      </c>
      <c r="H598" s="156">
        <v>8729</v>
      </c>
    </row>
    <row r="599" spans="2:8" ht="63.75" thickBot="1" x14ac:dyDescent="0.25">
      <c r="B599" s="21" t="s">
        <v>10</v>
      </c>
      <c r="C599" s="211" t="s">
        <v>162</v>
      </c>
      <c r="D599" s="155" t="s">
        <v>80</v>
      </c>
      <c r="E599" s="155" t="s">
        <v>122</v>
      </c>
      <c r="F599" s="156">
        <v>1920206590</v>
      </c>
      <c r="G599" s="156">
        <v>119</v>
      </c>
      <c r="H599" s="156">
        <v>2636</v>
      </c>
    </row>
    <row r="600" spans="2:8" ht="32.25" thickBot="1" x14ac:dyDescent="0.25">
      <c r="B600" s="21" t="s">
        <v>13</v>
      </c>
      <c r="C600" s="211" t="s">
        <v>162</v>
      </c>
      <c r="D600" s="155" t="s">
        <v>80</v>
      </c>
      <c r="E600" s="155" t="s">
        <v>122</v>
      </c>
      <c r="F600" s="156">
        <v>1920206590</v>
      </c>
      <c r="G600" s="156">
        <v>244</v>
      </c>
      <c r="H600" s="156">
        <v>222.7</v>
      </c>
    </row>
    <row r="601" spans="2:8" ht="48" thickBot="1" x14ac:dyDescent="0.25">
      <c r="B601" s="159" t="s">
        <v>71</v>
      </c>
      <c r="C601" s="209" t="s">
        <v>162</v>
      </c>
      <c r="D601" s="163" t="s">
        <v>80</v>
      </c>
      <c r="E601" s="163" t="s">
        <v>122</v>
      </c>
      <c r="F601" s="137">
        <v>1920207591</v>
      </c>
      <c r="G601" s="156"/>
      <c r="H601" s="137">
        <v>168</v>
      </c>
    </row>
    <row r="602" spans="2:8" ht="32.25" thickBot="1" x14ac:dyDescent="0.25">
      <c r="B602" s="21" t="s">
        <v>13</v>
      </c>
      <c r="C602" s="211" t="s">
        <v>162</v>
      </c>
      <c r="D602" s="155" t="s">
        <v>80</v>
      </c>
      <c r="E602" s="155" t="s">
        <v>122</v>
      </c>
      <c r="F602" s="156">
        <v>1920207591</v>
      </c>
      <c r="G602" s="156">
        <v>244</v>
      </c>
      <c r="H602" s="156">
        <v>168</v>
      </c>
    </row>
    <row r="603" spans="2:8" ht="16.5" thickBot="1" x14ac:dyDescent="0.25">
      <c r="B603" s="222" t="s">
        <v>163</v>
      </c>
      <c r="C603" s="223" t="s">
        <v>164</v>
      </c>
      <c r="D603" s="223" t="s">
        <v>80</v>
      </c>
      <c r="E603" s="223" t="s">
        <v>122</v>
      </c>
      <c r="F603" s="223"/>
      <c r="G603" s="223"/>
      <c r="H603" s="224">
        <f>SUM(H611+H607+H604)</f>
        <v>10810.6</v>
      </c>
    </row>
    <row r="604" spans="2:8" ht="16.5" thickBot="1" x14ac:dyDescent="0.25">
      <c r="B604" s="214"/>
      <c r="C604" s="209" t="s">
        <v>164</v>
      </c>
      <c r="D604" s="143" t="s">
        <v>80</v>
      </c>
      <c r="E604" s="143" t="s">
        <v>122</v>
      </c>
      <c r="F604" s="225">
        <v>1920202590</v>
      </c>
      <c r="G604" s="226"/>
      <c r="H604" s="216">
        <f>SUM(H605:H606)</f>
        <v>489</v>
      </c>
    </row>
    <row r="605" spans="2:8" ht="32.25" thickBot="1" x14ac:dyDescent="0.25">
      <c r="B605" s="21" t="s">
        <v>13</v>
      </c>
      <c r="C605" s="211" t="s">
        <v>164</v>
      </c>
      <c r="D605" s="155" t="s">
        <v>80</v>
      </c>
      <c r="E605" s="155" t="s">
        <v>122</v>
      </c>
      <c r="F605" s="217">
        <v>1920202590</v>
      </c>
      <c r="G605" s="155" t="s">
        <v>127</v>
      </c>
      <c r="H605" s="156">
        <v>413</v>
      </c>
    </row>
    <row r="606" spans="2:8" ht="16.5" thickBot="1" x14ac:dyDescent="0.25">
      <c r="B606" s="180" t="s">
        <v>51</v>
      </c>
      <c r="C606" s="211" t="s">
        <v>164</v>
      </c>
      <c r="D606" s="155" t="s">
        <v>80</v>
      </c>
      <c r="E606" s="155" t="s">
        <v>122</v>
      </c>
      <c r="F606" s="217">
        <v>1920202590</v>
      </c>
      <c r="G606" s="155" t="s">
        <v>126</v>
      </c>
      <c r="H606" s="156">
        <v>76</v>
      </c>
    </row>
    <row r="607" spans="2:8" ht="126.75" thickBot="1" x14ac:dyDescent="0.25">
      <c r="B607" s="159" t="s">
        <v>68</v>
      </c>
      <c r="C607" s="209" t="s">
        <v>164</v>
      </c>
      <c r="D607" s="163" t="s">
        <v>80</v>
      </c>
      <c r="E607" s="163" t="s">
        <v>122</v>
      </c>
      <c r="F607" s="219">
        <v>1920206590</v>
      </c>
      <c r="G607" s="160"/>
      <c r="H607" s="137">
        <f>SUM(H608:H610)</f>
        <v>10201.6</v>
      </c>
    </row>
    <row r="608" spans="2:8" ht="48" thickBot="1" x14ac:dyDescent="0.25">
      <c r="B608" s="162" t="s">
        <v>59</v>
      </c>
      <c r="C608" s="211" t="s">
        <v>164</v>
      </c>
      <c r="D608" s="155" t="s">
        <v>80</v>
      </c>
      <c r="E608" s="155" t="s">
        <v>122</v>
      </c>
      <c r="F608" s="156">
        <v>1920206590</v>
      </c>
      <c r="G608" s="156">
        <v>111</v>
      </c>
      <c r="H608" s="156">
        <v>7740</v>
      </c>
    </row>
    <row r="609" spans="2:8" ht="63.75" thickBot="1" x14ac:dyDescent="0.25">
      <c r="B609" s="21" t="s">
        <v>10</v>
      </c>
      <c r="C609" s="211" t="s">
        <v>164</v>
      </c>
      <c r="D609" s="155" t="s">
        <v>80</v>
      </c>
      <c r="E609" s="155" t="s">
        <v>122</v>
      </c>
      <c r="F609" s="156">
        <v>1920206590</v>
      </c>
      <c r="G609" s="156">
        <v>119</v>
      </c>
      <c r="H609" s="156">
        <v>2338</v>
      </c>
    </row>
    <row r="610" spans="2:8" ht="32.25" thickBot="1" x14ac:dyDescent="0.25">
      <c r="B610" s="21" t="s">
        <v>13</v>
      </c>
      <c r="C610" s="211" t="s">
        <v>164</v>
      </c>
      <c r="D610" s="155" t="s">
        <v>80</v>
      </c>
      <c r="E610" s="155" t="s">
        <v>122</v>
      </c>
      <c r="F610" s="156">
        <v>1920206590</v>
      </c>
      <c r="G610" s="156">
        <v>244</v>
      </c>
      <c r="H610" s="156">
        <v>123.6</v>
      </c>
    </row>
    <row r="611" spans="2:8" ht="48" thickBot="1" x14ac:dyDescent="0.25">
      <c r="B611" s="159" t="s">
        <v>71</v>
      </c>
      <c r="C611" s="209" t="s">
        <v>164</v>
      </c>
      <c r="D611" s="163" t="s">
        <v>80</v>
      </c>
      <c r="E611" s="163" t="s">
        <v>122</v>
      </c>
      <c r="F611" s="137">
        <v>1920207591</v>
      </c>
      <c r="G611" s="156"/>
      <c r="H611" s="137">
        <v>120</v>
      </c>
    </row>
    <row r="612" spans="2:8" ht="32.25" thickBot="1" x14ac:dyDescent="0.25">
      <c r="B612" s="21" t="s">
        <v>13</v>
      </c>
      <c r="C612" s="211" t="s">
        <v>164</v>
      </c>
      <c r="D612" s="155" t="s">
        <v>80</v>
      </c>
      <c r="E612" s="155" t="s">
        <v>122</v>
      </c>
      <c r="F612" s="156">
        <v>1920207591</v>
      </c>
      <c r="G612" s="156">
        <v>244</v>
      </c>
      <c r="H612" s="156">
        <v>120</v>
      </c>
    </row>
    <row r="613" spans="2:8" ht="16.5" thickBot="1" x14ac:dyDescent="0.25">
      <c r="B613" s="222" t="s">
        <v>165</v>
      </c>
      <c r="C613" s="223" t="s">
        <v>166</v>
      </c>
      <c r="D613" s="223" t="s">
        <v>80</v>
      </c>
      <c r="E613" s="223" t="s">
        <v>122</v>
      </c>
      <c r="F613" s="223"/>
      <c r="G613" s="223"/>
      <c r="H613" s="224">
        <f>SUM(H621+H617+H614)</f>
        <v>10621</v>
      </c>
    </row>
    <row r="614" spans="2:8" ht="16.5" thickBot="1" x14ac:dyDescent="0.25">
      <c r="B614" s="214"/>
      <c r="C614" s="226"/>
      <c r="D614" s="226"/>
      <c r="E614" s="226"/>
      <c r="F614" s="226"/>
      <c r="G614" s="226"/>
      <c r="H614" s="216">
        <f>SUM(H615:H616)</f>
        <v>422</v>
      </c>
    </row>
    <row r="615" spans="2:8" ht="32.25" thickBot="1" x14ac:dyDescent="0.25">
      <c r="B615" s="21" t="s">
        <v>13</v>
      </c>
      <c r="C615" s="211" t="s">
        <v>166</v>
      </c>
      <c r="D615" s="155" t="s">
        <v>80</v>
      </c>
      <c r="E615" s="155" t="s">
        <v>122</v>
      </c>
      <c r="F615" s="217">
        <v>1920202590</v>
      </c>
      <c r="G615" s="155" t="s">
        <v>127</v>
      </c>
      <c r="H615" s="156">
        <v>292</v>
      </c>
    </row>
    <row r="616" spans="2:8" ht="16.5" thickBot="1" x14ac:dyDescent="0.25">
      <c r="B616" s="180" t="s">
        <v>51</v>
      </c>
      <c r="C616" s="211" t="s">
        <v>166</v>
      </c>
      <c r="D616" s="155" t="s">
        <v>80</v>
      </c>
      <c r="E616" s="155" t="s">
        <v>122</v>
      </c>
      <c r="F616" s="217">
        <v>1920202590</v>
      </c>
      <c r="G616" s="155" t="s">
        <v>126</v>
      </c>
      <c r="H616" s="156">
        <v>130</v>
      </c>
    </row>
    <row r="617" spans="2:8" ht="126.75" thickBot="1" x14ac:dyDescent="0.25">
      <c r="B617" s="159" t="s">
        <v>68</v>
      </c>
      <c r="C617" s="209" t="s">
        <v>166</v>
      </c>
      <c r="D617" s="163" t="s">
        <v>80</v>
      </c>
      <c r="E617" s="163" t="s">
        <v>122</v>
      </c>
      <c r="F617" s="219">
        <v>1920206590</v>
      </c>
      <c r="G617" s="160"/>
      <c r="H617" s="137">
        <f>SUM(H618:H620)</f>
        <v>10103</v>
      </c>
    </row>
    <row r="618" spans="2:8" ht="48" thickBot="1" x14ac:dyDescent="0.25">
      <c r="B618" s="162" t="s">
        <v>59</v>
      </c>
      <c r="C618" s="211" t="s">
        <v>166</v>
      </c>
      <c r="D618" s="155" t="s">
        <v>80</v>
      </c>
      <c r="E618" s="155" t="s">
        <v>122</v>
      </c>
      <c r="F618" s="156">
        <v>1920206590</v>
      </c>
      <c r="G618" s="156">
        <v>111</v>
      </c>
      <c r="H618" s="156">
        <v>7669</v>
      </c>
    </row>
    <row r="619" spans="2:8" ht="63.75" thickBot="1" x14ac:dyDescent="0.25">
      <c r="B619" s="21" t="s">
        <v>10</v>
      </c>
      <c r="C619" s="211" t="s">
        <v>166</v>
      </c>
      <c r="D619" s="155" t="s">
        <v>80</v>
      </c>
      <c r="E619" s="155" t="s">
        <v>122</v>
      </c>
      <c r="F619" s="156">
        <v>1920206590</v>
      </c>
      <c r="G619" s="156">
        <v>119</v>
      </c>
      <c r="H619" s="156">
        <v>2316</v>
      </c>
    </row>
    <row r="620" spans="2:8" ht="32.25" thickBot="1" x14ac:dyDescent="0.25">
      <c r="B620" s="21" t="s">
        <v>13</v>
      </c>
      <c r="C620" s="211" t="s">
        <v>166</v>
      </c>
      <c r="D620" s="155" t="s">
        <v>80</v>
      </c>
      <c r="E620" s="155" t="s">
        <v>122</v>
      </c>
      <c r="F620" s="156">
        <v>1920206590</v>
      </c>
      <c r="G620" s="156">
        <v>244</v>
      </c>
      <c r="H620" s="156">
        <v>118</v>
      </c>
    </row>
    <row r="621" spans="2:8" ht="48" thickBot="1" x14ac:dyDescent="0.25">
      <c r="B621" s="159" t="s">
        <v>71</v>
      </c>
      <c r="C621" s="209" t="s">
        <v>166</v>
      </c>
      <c r="D621" s="163" t="s">
        <v>80</v>
      </c>
      <c r="E621" s="163" t="s">
        <v>122</v>
      </c>
      <c r="F621" s="137">
        <v>1920207591</v>
      </c>
      <c r="G621" s="156"/>
      <c r="H621" s="137">
        <v>96</v>
      </c>
    </row>
    <row r="622" spans="2:8" ht="32.25" thickBot="1" x14ac:dyDescent="0.25">
      <c r="B622" s="21" t="s">
        <v>13</v>
      </c>
      <c r="C622" s="211" t="s">
        <v>166</v>
      </c>
      <c r="D622" s="155" t="s">
        <v>80</v>
      </c>
      <c r="E622" s="155" t="s">
        <v>122</v>
      </c>
      <c r="F622" s="156">
        <v>1920207591</v>
      </c>
      <c r="G622" s="156">
        <v>244</v>
      </c>
      <c r="H622" s="156">
        <v>96</v>
      </c>
    </row>
    <row r="623" spans="2:8" ht="16.5" thickBot="1" x14ac:dyDescent="0.25">
      <c r="B623" s="222" t="s">
        <v>167</v>
      </c>
      <c r="C623" s="223" t="s">
        <v>168</v>
      </c>
      <c r="D623" s="223" t="s">
        <v>80</v>
      </c>
      <c r="E623" s="223" t="s">
        <v>122</v>
      </c>
      <c r="F623" s="223"/>
      <c r="G623" s="223"/>
      <c r="H623" s="224">
        <f>SUM(H624+H627+H631)</f>
        <v>10930.1</v>
      </c>
    </row>
    <row r="624" spans="2:8" ht="16.5" thickBot="1" x14ac:dyDescent="0.25">
      <c r="B624" s="214"/>
      <c r="C624" s="209" t="s">
        <v>168</v>
      </c>
      <c r="D624" s="143" t="s">
        <v>80</v>
      </c>
      <c r="E624" s="143" t="s">
        <v>122</v>
      </c>
      <c r="F624" s="225">
        <v>1920202590</v>
      </c>
      <c r="G624" s="226"/>
      <c r="H624" s="216">
        <f>SUM(H625:H626)</f>
        <v>551</v>
      </c>
    </row>
    <row r="625" spans="2:8" ht="32.25" thickBot="1" x14ac:dyDescent="0.25">
      <c r="B625" s="21" t="s">
        <v>13</v>
      </c>
      <c r="C625" s="211" t="s">
        <v>168</v>
      </c>
      <c r="D625" s="155" t="s">
        <v>80</v>
      </c>
      <c r="E625" s="155" t="s">
        <v>122</v>
      </c>
      <c r="F625" s="217">
        <v>1920202590</v>
      </c>
      <c r="G625" s="155" t="s">
        <v>127</v>
      </c>
      <c r="H625" s="156">
        <v>444</v>
      </c>
    </row>
    <row r="626" spans="2:8" ht="16.5" thickBot="1" x14ac:dyDescent="0.25">
      <c r="B626" s="180" t="s">
        <v>51</v>
      </c>
      <c r="C626" s="211" t="s">
        <v>168</v>
      </c>
      <c r="D626" s="155" t="s">
        <v>80</v>
      </c>
      <c r="E626" s="155" t="s">
        <v>122</v>
      </c>
      <c r="F626" s="217">
        <v>1920202590</v>
      </c>
      <c r="G626" s="155" t="s">
        <v>126</v>
      </c>
      <c r="H626" s="156">
        <v>107</v>
      </c>
    </row>
    <row r="627" spans="2:8" ht="126.75" thickBot="1" x14ac:dyDescent="0.25">
      <c r="B627" s="159" t="s">
        <v>68</v>
      </c>
      <c r="C627" s="209" t="s">
        <v>168</v>
      </c>
      <c r="D627" s="163" t="s">
        <v>80</v>
      </c>
      <c r="E627" s="163" t="s">
        <v>122</v>
      </c>
      <c r="F627" s="219">
        <v>1920206590</v>
      </c>
      <c r="G627" s="160"/>
      <c r="H627" s="137">
        <f>SUM(H628:H630)</f>
        <v>10226.1</v>
      </c>
    </row>
    <row r="628" spans="2:8" ht="48" thickBot="1" x14ac:dyDescent="0.25">
      <c r="B628" s="162" t="s">
        <v>59</v>
      </c>
      <c r="C628" s="211" t="s">
        <v>168</v>
      </c>
      <c r="D628" s="155" t="s">
        <v>80</v>
      </c>
      <c r="E628" s="155" t="s">
        <v>122</v>
      </c>
      <c r="F628" s="156">
        <v>1920206590</v>
      </c>
      <c r="G628" s="156">
        <v>111</v>
      </c>
      <c r="H628" s="156">
        <v>7756</v>
      </c>
    </row>
    <row r="629" spans="2:8" ht="63.75" thickBot="1" x14ac:dyDescent="0.25">
      <c r="B629" s="21" t="s">
        <v>10</v>
      </c>
      <c r="C629" s="211" t="s">
        <v>168</v>
      </c>
      <c r="D629" s="155" t="s">
        <v>80</v>
      </c>
      <c r="E629" s="155" t="s">
        <v>122</v>
      </c>
      <c r="F629" s="156">
        <v>1920206590</v>
      </c>
      <c r="G629" s="156">
        <v>119</v>
      </c>
      <c r="H629" s="156">
        <v>2342</v>
      </c>
    </row>
    <row r="630" spans="2:8" ht="32.25" thickBot="1" x14ac:dyDescent="0.25">
      <c r="B630" s="21" t="s">
        <v>13</v>
      </c>
      <c r="C630" s="211" t="s">
        <v>168</v>
      </c>
      <c r="D630" s="155" t="s">
        <v>80</v>
      </c>
      <c r="E630" s="155" t="s">
        <v>122</v>
      </c>
      <c r="F630" s="156">
        <v>1920206590</v>
      </c>
      <c r="G630" s="156">
        <v>244</v>
      </c>
      <c r="H630" s="156">
        <v>128.1</v>
      </c>
    </row>
    <row r="631" spans="2:8" ht="48" thickBot="1" x14ac:dyDescent="0.25">
      <c r="B631" s="159" t="s">
        <v>71</v>
      </c>
      <c r="C631" s="209" t="s">
        <v>168</v>
      </c>
      <c r="D631" s="163" t="s">
        <v>80</v>
      </c>
      <c r="E631" s="163" t="s">
        <v>122</v>
      </c>
      <c r="F631" s="137">
        <v>1920207591</v>
      </c>
      <c r="G631" s="156"/>
      <c r="H631" s="137">
        <v>153</v>
      </c>
    </row>
    <row r="632" spans="2:8" ht="32.25" thickBot="1" x14ac:dyDescent="0.25">
      <c r="B632" s="21" t="s">
        <v>13</v>
      </c>
      <c r="C632" s="211" t="s">
        <v>168</v>
      </c>
      <c r="D632" s="155" t="s">
        <v>80</v>
      </c>
      <c r="E632" s="155" t="s">
        <v>122</v>
      </c>
      <c r="F632" s="156">
        <v>1920207591</v>
      </c>
      <c r="G632" s="156">
        <v>244</v>
      </c>
      <c r="H632" s="156">
        <v>153</v>
      </c>
    </row>
    <row r="633" spans="2:8" ht="16.5" thickBot="1" x14ac:dyDescent="0.25">
      <c r="B633" s="222" t="s">
        <v>169</v>
      </c>
      <c r="C633" s="223" t="s">
        <v>171</v>
      </c>
      <c r="D633" s="223" t="s">
        <v>80</v>
      </c>
      <c r="E633" s="223" t="s">
        <v>122</v>
      </c>
      <c r="F633" s="223"/>
      <c r="G633" s="223"/>
      <c r="H633" s="224">
        <f>SUM(H641+H637+H634)</f>
        <v>10874.4</v>
      </c>
    </row>
    <row r="634" spans="2:8" ht="16.5" thickBot="1" x14ac:dyDescent="0.25">
      <c r="B634" s="214"/>
      <c r="C634" s="209" t="s">
        <v>171</v>
      </c>
      <c r="D634" s="143" t="s">
        <v>80</v>
      </c>
      <c r="E634" s="143" t="s">
        <v>122</v>
      </c>
      <c r="F634" s="225">
        <v>1920202590</v>
      </c>
      <c r="G634" s="226"/>
      <c r="H634" s="216">
        <f>SUM(H635:H636)</f>
        <v>395</v>
      </c>
    </row>
    <row r="635" spans="2:8" ht="32.25" thickBot="1" x14ac:dyDescent="0.25">
      <c r="B635" s="21" t="s">
        <v>13</v>
      </c>
      <c r="C635" s="211" t="s">
        <v>171</v>
      </c>
      <c r="D635" s="155" t="s">
        <v>80</v>
      </c>
      <c r="E635" s="155" t="s">
        <v>122</v>
      </c>
      <c r="F635" s="217">
        <v>1920202590</v>
      </c>
      <c r="G635" s="155" t="s">
        <v>127</v>
      </c>
      <c r="H635" s="156">
        <v>354</v>
      </c>
    </row>
    <row r="636" spans="2:8" ht="16.5" thickBot="1" x14ac:dyDescent="0.25">
      <c r="B636" s="180" t="s">
        <v>51</v>
      </c>
      <c r="C636" s="211" t="s">
        <v>171</v>
      </c>
      <c r="D636" s="155" t="s">
        <v>80</v>
      </c>
      <c r="E636" s="155" t="s">
        <v>122</v>
      </c>
      <c r="F636" s="217">
        <v>1920202590</v>
      </c>
      <c r="G636" s="155" t="s">
        <v>126</v>
      </c>
      <c r="H636" s="156">
        <v>41</v>
      </c>
    </row>
    <row r="637" spans="2:8" ht="126.75" thickBot="1" x14ac:dyDescent="0.25">
      <c r="B637" s="159" t="s">
        <v>68</v>
      </c>
      <c r="C637" s="209" t="s">
        <v>171</v>
      </c>
      <c r="D637" s="163" t="s">
        <v>80</v>
      </c>
      <c r="E637" s="163" t="s">
        <v>122</v>
      </c>
      <c r="F637" s="219">
        <v>1920206590</v>
      </c>
      <c r="G637" s="160"/>
      <c r="H637" s="137">
        <f>SUM(H638:H640)</f>
        <v>10331.4</v>
      </c>
    </row>
    <row r="638" spans="2:8" ht="48" thickBot="1" x14ac:dyDescent="0.25">
      <c r="B638" s="162" t="s">
        <v>59</v>
      </c>
      <c r="C638" s="211" t="s">
        <v>171</v>
      </c>
      <c r="D638" s="155" t="s">
        <v>80</v>
      </c>
      <c r="E638" s="155" t="s">
        <v>122</v>
      </c>
      <c r="F638" s="156">
        <v>1920206590</v>
      </c>
      <c r="G638" s="156">
        <v>111</v>
      </c>
      <c r="H638" s="156">
        <v>7803</v>
      </c>
    </row>
    <row r="639" spans="2:8" ht="63.75" thickBot="1" x14ac:dyDescent="0.25">
      <c r="B639" s="21" t="s">
        <v>10</v>
      </c>
      <c r="C639" s="211" t="s">
        <v>171</v>
      </c>
      <c r="D639" s="155" t="s">
        <v>80</v>
      </c>
      <c r="E639" s="155" t="s">
        <v>122</v>
      </c>
      <c r="F639" s="156">
        <v>1920206590</v>
      </c>
      <c r="G639" s="156">
        <v>119</v>
      </c>
      <c r="H639" s="156">
        <v>2357</v>
      </c>
    </row>
    <row r="640" spans="2:8" ht="32.25" thickBot="1" x14ac:dyDescent="0.25">
      <c r="B640" s="21" t="s">
        <v>13</v>
      </c>
      <c r="C640" s="211" t="s">
        <v>171</v>
      </c>
      <c r="D640" s="155" t="s">
        <v>80</v>
      </c>
      <c r="E640" s="155" t="s">
        <v>122</v>
      </c>
      <c r="F640" s="156">
        <v>1920206590</v>
      </c>
      <c r="G640" s="156">
        <v>244</v>
      </c>
      <c r="H640" s="156">
        <v>171.4</v>
      </c>
    </row>
    <row r="641" spans="2:8" ht="48" thickBot="1" x14ac:dyDescent="0.25">
      <c r="B641" s="159" t="s">
        <v>71</v>
      </c>
      <c r="C641" s="209" t="s">
        <v>171</v>
      </c>
      <c r="D641" s="163" t="s">
        <v>80</v>
      </c>
      <c r="E641" s="163" t="s">
        <v>122</v>
      </c>
      <c r="F641" s="137">
        <v>1920207591</v>
      </c>
      <c r="G641" s="156"/>
      <c r="H641" s="137">
        <v>148</v>
      </c>
    </row>
    <row r="642" spans="2:8" ht="32.25" thickBot="1" x14ac:dyDescent="0.25">
      <c r="B642" s="21" t="s">
        <v>13</v>
      </c>
      <c r="C642" s="211" t="s">
        <v>171</v>
      </c>
      <c r="D642" s="155" t="s">
        <v>80</v>
      </c>
      <c r="E642" s="155" t="s">
        <v>122</v>
      </c>
      <c r="F642" s="156">
        <v>1920207591</v>
      </c>
      <c r="G642" s="156">
        <v>244</v>
      </c>
      <c r="H642" s="156">
        <v>148</v>
      </c>
    </row>
    <row r="643" spans="2:8" ht="32.25" thickBot="1" x14ac:dyDescent="0.25">
      <c r="B643" s="228" t="s">
        <v>70</v>
      </c>
      <c r="C643" s="229" t="s">
        <v>187</v>
      </c>
      <c r="D643" s="230" t="s">
        <v>80</v>
      </c>
      <c r="E643" s="230" t="s">
        <v>116</v>
      </c>
      <c r="F643" s="231">
        <v>1930606590</v>
      </c>
      <c r="G643" s="231"/>
      <c r="H643" s="232">
        <f>SUM(H661+H655+H650+H644)</f>
        <v>32446</v>
      </c>
    </row>
    <row r="644" spans="2:8" ht="32.25" thickBot="1" x14ac:dyDescent="0.25">
      <c r="B644" s="233" t="s">
        <v>170</v>
      </c>
      <c r="C644" s="234" t="s">
        <v>172</v>
      </c>
      <c r="D644" s="234" t="s">
        <v>80</v>
      </c>
      <c r="E644" s="234" t="s">
        <v>116</v>
      </c>
      <c r="F644" s="235"/>
      <c r="G644" s="235"/>
      <c r="H644" s="236">
        <f>SUM(H645:H649)</f>
        <v>12377</v>
      </c>
    </row>
    <row r="645" spans="2:8" ht="48" thickBot="1" x14ac:dyDescent="0.25">
      <c r="B645" s="162" t="s">
        <v>59</v>
      </c>
      <c r="C645" s="211" t="s">
        <v>172</v>
      </c>
      <c r="D645" s="155" t="s">
        <v>80</v>
      </c>
      <c r="E645" s="155" t="s">
        <v>116</v>
      </c>
      <c r="F645" s="156">
        <v>1930606590</v>
      </c>
      <c r="G645" s="156">
        <v>111</v>
      </c>
      <c r="H645" s="156">
        <v>8047</v>
      </c>
    </row>
    <row r="646" spans="2:8" ht="32.25" thickBot="1" x14ac:dyDescent="0.25">
      <c r="B646" s="162" t="s">
        <v>50</v>
      </c>
      <c r="C646" s="211" t="s">
        <v>172</v>
      </c>
      <c r="D646" s="155" t="s">
        <v>80</v>
      </c>
      <c r="E646" s="155" t="s">
        <v>116</v>
      </c>
      <c r="F646" s="156">
        <v>1930606590</v>
      </c>
      <c r="G646" s="156">
        <v>112</v>
      </c>
      <c r="H646" s="156">
        <v>123</v>
      </c>
    </row>
    <row r="647" spans="2:8" ht="63.75" thickBot="1" x14ac:dyDescent="0.25">
      <c r="B647" s="21" t="s">
        <v>10</v>
      </c>
      <c r="C647" s="211" t="s">
        <v>172</v>
      </c>
      <c r="D647" s="155" t="s">
        <v>80</v>
      </c>
      <c r="E647" s="155" t="s">
        <v>116</v>
      </c>
      <c r="F647" s="156">
        <v>1930606590</v>
      </c>
      <c r="G647" s="156">
        <v>119</v>
      </c>
      <c r="H647" s="156">
        <v>2430</v>
      </c>
    </row>
    <row r="648" spans="2:8" ht="32.25" thickBot="1" x14ac:dyDescent="0.25">
      <c r="B648" s="21" t="s">
        <v>13</v>
      </c>
      <c r="C648" s="211" t="s">
        <v>172</v>
      </c>
      <c r="D648" s="155" t="s">
        <v>80</v>
      </c>
      <c r="E648" s="155" t="s">
        <v>116</v>
      </c>
      <c r="F648" s="156">
        <v>1930606590</v>
      </c>
      <c r="G648" s="156">
        <v>244</v>
      </c>
      <c r="H648" s="156">
        <v>1637</v>
      </c>
    </row>
    <row r="649" spans="2:8" ht="16.5" thickBot="1" x14ac:dyDescent="0.25">
      <c r="B649" s="180" t="s">
        <v>51</v>
      </c>
      <c r="C649" s="211" t="s">
        <v>172</v>
      </c>
      <c r="D649" s="155" t="s">
        <v>80</v>
      </c>
      <c r="E649" s="155" t="s">
        <v>116</v>
      </c>
      <c r="F649" s="156">
        <v>1930606590</v>
      </c>
      <c r="G649" s="156">
        <v>850</v>
      </c>
      <c r="H649" s="156">
        <v>140</v>
      </c>
    </row>
    <row r="650" spans="2:8" ht="16.5" thickBot="1" x14ac:dyDescent="0.25">
      <c r="B650" s="233" t="s">
        <v>174</v>
      </c>
      <c r="C650" s="234" t="s">
        <v>173</v>
      </c>
      <c r="D650" s="234" t="s">
        <v>80</v>
      </c>
      <c r="E650" s="234" t="s">
        <v>116</v>
      </c>
      <c r="F650" s="235"/>
      <c r="G650" s="235"/>
      <c r="H650" s="237">
        <f>SUM(H651:H654)</f>
        <v>6695</v>
      </c>
    </row>
    <row r="651" spans="2:8" ht="48" thickBot="1" x14ac:dyDescent="0.25">
      <c r="B651" s="162" t="s">
        <v>59</v>
      </c>
      <c r="C651" s="211" t="s">
        <v>173</v>
      </c>
      <c r="D651" s="155" t="s">
        <v>80</v>
      </c>
      <c r="E651" s="155" t="s">
        <v>116</v>
      </c>
      <c r="F651" s="156">
        <v>1930606590</v>
      </c>
      <c r="G651" s="156">
        <v>111</v>
      </c>
      <c r="H651" s="156">
        <v>4056</v>
      </c>
    </row>
    <row r="652" spans="2:8" ht="63.75" thickBot="1" x14ac:dyDescent="0.25">
      <c r="B652" s="21" t="s">
        <v>10</v>
      </c>
      <c r="C652" s="211" t="s">
        <v>173</v>
      </c>
      <c r="D652" s="155" t="s">
        <v>80</v>
      </c>
      <c r="E652" s="155" t="s">
        <v>116</v>
      </c>
      <c r="F652" s="156">
        <v>1930606590</v>
      </c>
      <c r="G652" s="156">
        <v>119</v>
      </c>
      <c r="H652" s="156">
        <v>1225</v>
      </c>
    </row>
    <row r="653" spans="2:8" ht="32.25" thickBot="1" x14ac:dyDescent="0.25">
      <c r="B653" s="21" t="s">
        <v>13</v>
      </c>
      <c r="C653" s="211" t="s">
        <v>173</v>
      </c>
      <c r="D653" s="155" t="s">
        <v>80</v>
      </c>
      <c r="E653" s="155" t="s">
        <v>116</v>
      </c>
      <c r="F653" s="156">
        <v>1930606590</v>
      </c>
      <c r="G653" s="156">
        <v>244</v>
      </c>
      <c r="H653" s="156">
        <v>583</v>
      </c>
    </row>
    <row r="654" spans="2:8" ht="16.5" thickBot="1" x14ac:dyDescent="0.25">
      <c r="B654" s="180" t="s">
        <v>51</v>
      </c>
      <c r="C654" s="211" t="s">
        <v>173</v>
      </c>
      <c r="D654" s="155" t="s">
        <v>80</v>
      </c>
      <c r="E654" s="155" t="s">
        <v>116</v>
      </c>
      <c r="F654" s="156">
        <v>1930606590</v>
      </c>
      <c r="G654" s="156">
        <v>850</v>
      </c>
      <c r="H654" s="156">
        <v>831</v>
      </c>
    </row>
    <row r="655" spans="2:8" ht="16.5" thickBot="1" x14ac:dyDescent="0.25">
      <c r="B655" s="233" t="s">
        <v>176</v>
      </c>
      <c r="C655" s="234" t="s">
        <v>175</v>
      </c>
      <c r="D655" s="234" t="s">
        <v>80</v>
      </c>
      <c r="E655" s="234" t="s">
        <v>116</v>
      </c>
      <c r="F655" s="235"/>
      <c r="G655" s="235"/>
      <c r="H655" s="236">
        <f>SUM(H656:H660)</f>
        <v>7812</v>
      </c>
    </row>
    <row r="656" spans="2:8" ht="48" thickBot="1" x14ac:dyDescent="0.25">
      <c r="B656" s="162" t="s">
        <v>59</v>
      </c>
      <c r="C656" s="211" t="s">
        <v>175</v>
      </c>
      <c r="D656" s="155" t="s">
        <v>80</v>
      </c>
      <c r="E656" s="155" t="s">
        <v>116</v>
      </c>
      <c r="F656" s="156">
        <v>1930606590</v>
      </c>
      <c r="G656" s="156">
        <v>111</v>
      </c>
      <c r="H656" s="156">
        <v>5248</v>
      </c>
    </row>
    <row r="657" spans="2:8" ht="16.5" thickBot="1" x14ac:dyDescent="0.25">
      <c r="B657" s="21" t="s">
        <v>425</v>
      </c>
      <c r="C657" s="211" t="s">
        <v>175</v>
      </c>
      <c r="D657" s="155" t="s">
        <v>80</v>
      </c>
      <c r="E657" s="155" t="s">
        <v>116</v>
      </c>
      <c r="F657" s="156">
        <v>1930606590</v>
      </c>
      <c r="G657" s="156">
        <v>112</v>
      </c>
      <c r="H657" s="156">
        <v>15</v>
      </c>
    </row>
    <row r="658" spans="2:8" ht="63.75" thickBot="1" x14ac:dyDescent="0.25">
      <c r="B658" s="21" t="s">
        <v>10</v>
      </c>
      <c r="C658" s="211" t="s">
        <v>175</v>
      </c>
      <c r="D658" s="155" t="s">
        <v>80</v>
      </c>
      <c r="E658" s="155" t="s">
        <v>116</v>
      </c>
      <c r="F658" s="156">
        <v>1930606590</v>
      </c>
      <c r="G658" s="156">
        <v>119</v>
      </c>
      <c r="H658" s="156">
        <v>1585</v>
      </c>
    </row>
    <row r="659" spans="2:8" ht="32.25" thickBot="1" x14ac:dyDescent="0.25">
      <c r="B659" s="21" t="s">
        <v>13</v>
      </c>
      <c r="C659" s="211" t="s">
        <v>175</v>
      </c>
      <c r="D659" s="155" t="s">
        <v>80</v>
      </c>
      <c r="E659" s="155" t="s">
        <v>116</v>
      </c>
      <c r="F659" s="156">
        <v>1930606590</v>
      </c>
      <c r="G659" s="156">
        <v>244</v>
      </c>
      <c r="H659" s="156">
        <v>959</v>
      </c>
    </row>
    <row r="660" spans="2:8" ht="16.5" thickBot="1" x14ac:dyDescent="0.25">
      <c r="B660" s="180" t="s">
        <v>51</v>
      </c>
      <c r="C660" s="211" t="s">
        <v>175</v>
      </c>
      <c r="D660" s="155" t="s">
        <v>80</v>
      </c>
      <c r="E660" s="155" t="s">
        <v>116</v>
      </c>
      <c r="F660" s="156">
        <v>1930606590</v>
      </c>
      <c r="G660" s="156">
        <v>850</v>
      </c>
      <c r="H660" s="156">
        <v>5</v>
      </c>
    </row>
    <row r="661" spans="2:8" ht="18.75" customHeight="1" thickBot="1" x14ac:dyDescent="0.25">
      <c r="B661" s="233" t="s">
        <v>177</v>
      </c>
      <c r="C661" s="234" t="s">
        <v>178</v>
      </c>
      <c r="D661" s="234" t="s">
        <v>80</v>
      </c>
      <c r="E661" s="234" t="s">
        <v>116</v>
      </c>
      <c r="F661" s="235"/>
      <c r="G661" s="235"/>
      <c r="H661" s="236">
        <f>SUM(H662:H665)</f>
        <v>5562</v>
      </c>
    </row>
    <row r="662" spans="2:8" ht="48" thickBot="1" x14ac:dyDescent="0.25">
      <c r="B662" s="162" t="s">
        <v>59</v>
      </c>
      <c r="C662" s="211" t="s">
        <v>178</v>
      </c>
      <c r="D662" s="155" t="s">
        <v>80</v>
      </c>
      <c r="E662" s="155" t="s">
        <v>116</v>
      </c>
      <c r="F662" s="156">
        <v>1930606590</v>
      </c>
      <c r="G662" s="156">
        <v>111</v>
      </c>
      <c r="H662" s="156">
        <v>3650</v>
      </c>
    </row>
    <row r="663" spans="2:8" ht="63.75" thickBot="1" x14ac:dyDescent="0.25">
      <c r="B663" s="21" t="s">
        <v>10</v>
      </c>
      <c r="C663" s="211" t="s">
        <v>178</v>
      </c>
      <c r="D663" s="155" t="s">
        <v>80</v>
      </c>
      <c r="E663" s="155" t="s">
        <v>116</v>
      </c>
      <c r="F663" s="156">
        <v>1930606590</v>
      </c>
      <c r="G663" s="156">
        <v>119</v>
      </c>
      <c r="H663" s="156">
        <v>1102</v>
      </c>
    </row>
    <row r="664" spans="2:8" ht="32.25" thickBot="1" x14ac:dyDescent="0.25">
      <c r="B664" s="21" t="s">
        <v>13</v>
      </c>
      <c r="C664" s="211" t="s">
        <v>178</v>
      </c>
      <c r="D664" s="155" t="s">
        <v>80</v>
      </c>
      <c r="E664" s="155" t="s">
        <v>116</v>
      </c>
      <c r="F664" s="156">
        <v>1930606590</v>
      </c>
      <c r="G664" s="156">
        <v>244</v>
      </c>
      <c r="H664" s="156">
        <v>800</v>
      </c>
    </row>
    <row r="665" spans="2:8" ht="16.5" thickBot="1" x14ac:dyDescent="0.25">
      <c r="B665" s="180" t="s">
        <v>51</v>
      </c>
      <c r="C665" s="211" t="s">
        <v>178</v>
      </c>
      <c r="D665" s="155" t="s">
        <v>80</v>
      </c>
      <c r="E665" s="155" t="s">
        <v>116</v>
      </c>
      <c r="F665" s="156">
        <v>1930606590</v>
      </c>
      <c r="G665" s="156">
        <v>850</v>
      </c>
      <c r="H665" s="156">
        <v>10</v>
      </c>
    </row>
    <row r="666" spans="2:8" ht="16.5" thickBot="1" x14ac:dyDescent="0.25">
      <c r="B666" s="193" t="s">
        <v>31</v>
      </c>
      <c r="C666" s="196">
        <v>101</v>
      </c>
      <c r="D666" s="194" t="s">
        <v>80</v>
      </c>
      <c r="E666" s="194" t="s">
        <v>117</v>
      </c>
      <c r="F666" s="238"/>
      <c r="G666" s="238"/>
      <c r="H666" s="196">
        <f>SUM(H668+H669+H670+H671)</f>
        <v>6730</v>
      </c>
    </row>
    <row r="667" spans="2:8" ht="16.5" thickBot="1" x14ac:dyDescent="0.25">
      <c r="B667" s="193" t="s">
        <v>180</v>
      </c>
      <c r="C667" s="196">
        <v>101</v>
      </c>
      <c r="D667" s="194" t="s">
        <v>80</v>
      </c>
      <c r="E667" s="194" t="s">
        <v>117</v>
      </c>
      <c r="F667" s="196">
        <v>1921110590</v>
      </c>
      <c r="G667" s="238"/>
      <c r="H667" s="196">
        <f>SUM(H668:H671)</f>
        <v>6730</v>
      </c>
    </row>
    <row r="668" spans="2:8" ht="48" thickBot="1" x14ac:dyDescent="0.25">
      <c r="B668" s="162" t="s">
        <v>59</v>
      </c>
      <c r="C668" s="156">
        <v>101</v>
      </c>
      <c r="D668" s="155" t="s">
        <v>80</v>
      </c>
      <c r="E668" s="155" t="s">
        <v>117</v>
      </c>
      <c r="F668" s="156">
        <v>1921110590</v>
      </c>
      <c r="G668" s="156">
        <v>111</v>
      </c>
      <c r="H668" s="156">
        <v>4200</v>
      </c>
    </row>
    <row r="669" spans="2:8" ht="63.75" thickBot="1" x14ac:dyDescent="0.25">
      <c r="B669" s="21" t="s">
        <v>10</v>
      </c>
      <c r="C669" s="156">
        <v>101</v>
      </c>
      <c r="D669" s="155" t="s">
        <v>80</v>
      </c>
      <c r="E669" s="155" t="s">
        <v>117</v>
      </c>
      <c r="F669" s="156">
        <v>1921110590</v>
      </c>
      <c r="G669" s="156">
        <v>119</v>
      </c>
      <c r="H669" s="156">
        <v>1269</v>
      </c>
    </row>
    <row r="670" spans="2:8" ht="32.25" thickBot="1" x14ac:dyDescent="0.25">
      <c r="B670" s="21" t="s">
        <v>13</v>
      </c>
      <c r="C670" s="156">
        <v>101</v>
      </c>
      <c r="D670" s="155" t="s">
        <v>80</v>
      </c>
      <c r="E670" s="155" t="s">
        <v>117</v>
      </c>
      <c r="F670" s="156">
        <v>1921110590</v>
      </c>
      <c r="G670" s="156">
        <v>244</v>
      </c>
      <c r="H670" s="156">
        <v>1251</v>
      </c>
    </row>
    <row r="671" spans="2:8" ht="16.5" thickBot="1" x14ac:dyDescent="0.25">
      <c r="B671" s="180" t="s">
        <v>51</v>
      </c>
      <c r="C671" s="211" t="s">
        <v>179</v>
      </c>
      <c r="D671" s="155" t="s">
        <v>80</v>
      </c>
      <c r="E671" s="155" t="s">
        <v>117</v>
      </c>
      <c r="F671" s="156">
        <v>1921110590</v>
      </c>
      <c r="G671" s="156">
        <v>850</v>
      </c>
      <c r="H671" s="156">
        <v>10</v>
      </c>
    </row>
    <row r="672" spans="2:8" ht="16.5" thickBot="1" x14ac:dyDescent="0.25">
      <c r="B672" s="193" t="s">
        <v>64</v>
      </c>
      <c r="C672" s="212" t="s">
        <v>187</v>
      </c>
      <c r="D672" s="194" t="s">
        <v>181</v>
      </c>
      <c r="E672" s="194"/>
      <c r="F672" s="195"/>
      <c r="G672" s="195"/>
      <c r="H672" s="196">
        <f>SUM(H673+H678+H683)</f>
        <v>28067</v>
      </c>
    </row>
    <row r="673" spans="2:8" ht="15" customHeight="1" thickBot="1" x14ac:dyDescent="0.25">
      <c r="B673" s="193" t="s">
        <v>282</v>
      </c>
      <c r="C673" s="212" t="s">
        <v>182</v>
      </c>
      <c r="D673" s="194" t="s">
        <v>181</v>
      </c>
      <c r="E673" s="194" t="s">
        <v>81</v>
      </c>
      <c r="F673" s="195"/>
      <c r="G673" s="195"/>
      <c r="H673" s="196">
        <f>SUM(H674:H677)</f>
        <v>14271</v>
      </c>
    </row>
    <row r="674" spans="2:8" ht="48" thickBot="1" x14ac:dyDescent="0.25">
      <c r="B674" s="162" t="s">
        <v>33</v>
      </c>
      <c r="C674" s="211" t="s">
        <v>182</v>
      </c>
      <c r="D674" s="155" t="s">
        <v>181</v>
      </c>
      <c r="E674" s="155" t="s">
        <v>81</v>
      </c>
      <c r="F674" s="156">
        <v>2020100590</v>
      </c>
      <c r="G674" s="156">
        <v>111</v>
      </c>
      <c r="H674" s="156">
        <v>9868</v>
      </c>
    </row>
    <row r="675" spans="2:8" ht="63.75" thickBot="1" x14ac:dyDescent="0.25">
      <c r="B675" s="21" t="s">
        <v>10</v>
      </c>
      <c r="C675" s="211" t="s">
        <v>182</v>
      </c>
      <c r="D675" s="155" t="s">
        <v>181</v>
      </c>
      <c r="E675" s="155" t="s">
        <v>81</v>
      </c>
      <c r="F675" s="156">
        <v>2020100590</v>
      </c>
      <c r="G675" s="156">
        <v>119</v>
      </c>
      <c r="H675" s="156">
        <v>2980</v>
      </c>
    </row>
    <row r="676" spans="2:8" ht="32.25" thickBot="1" x14ac:dyDescent="0.25">
      <c r="B676" s="21" t="s">
        <v>13</v>
      </c>
      <c r="C676" s="211" t="s">
        <v>182</v>
      </c>
      <c r="D676" s="155" t="s">
        <v>181</v>
      </c>
      <c r="E676" s="155" t="s">
        <v>81</v>
      </c>
      <c r="F676" s="156">
        <v>2020100590</v>
      </c>
      <c r="G676" s="156">
        <v>244</v>
      </c>
      <c r="H676" s="156">
        <v>1198</v>
      </c>
    </row>
    <row r="677" spans="2:8" ht="16.5" thickBot="1" x14ac:dyDescent="0.25">
      <c r="B677" s="180" t="s">
        <v>51</v>
      </c>
      <c r="C677" s="211" t="s">
        <v>182</v>
      </c>
      <c r="D677" s="155" t="s">
        <v>181</v>
      </c>
      <c r="E677" s="155" t="s">
        <v>81</v>
      </c>
      <c r="F677" s="156">
        <v>2020100590</v>
      </c>
      <c r="G677" s="156">
        <v>850</v>
      </c>
      <c r="H677" s="156">
        <v>225</v>
      </c>
    </row>
    <row r="678" spans="2:8" ht="16.5" thickBot="1" x14ac:dyDescent="0.25">
      <c r="B678" s="193" t="s">
        <v>183</v>
      </c>
      <c r="C678" s="212" t="s">
        <v>184</v>
      </c>
      <c r="D678" s="194" t="s">
        <v>181</v>
      </c>
      <c r="E678" s="194" t="s">
        <v>81</v>
      </c>
      <c r="F678" s="195"/>
      <c r="G678" s="195"/>
      <c r="H678" s="196">
        <f>SUM(H679:H682)</f>
        <v>8919</v>
      </c>
    </row>
    <row r="679" spans="2:8" ht="48" thickBot="1" x14ac:dyDescent="0.25">
      <c r="B679" s="162" t="s">
        <v>33</v>
      </c>
      <c r="C679" s="211" t="s">
        <v>184</v>
      </c>
      <c r="D679" s="155" t="s">
        <v>181</v>
      </c>
      <c r="E679" s="155" t="s">
        <v>81</v>
      </c>
      <c r="F679" s="156">
        <v>2020500590</v>
      </c>
      <c r="G679" s="156">
        <v>111</v>
      </c>
      <c r="H679" s="156">
        <v>6314</v>
      </c>
    </row>
    <row r="680" spans="2:8" ht="63.75" thickBot="1" x14ac:dyDescent="0.25">
      <c r="B680" s="21" t="s">
        <v>10</v>
      </c>
      <c r="C680" s="211" t="s">
        <v>184</v>
      </c>
      <c r="D680" s="155" t="s">
        <v>181</v>
      </c>
      <c r="E680" s="155" t="s">
        <v>81</v>
      </c>
      <c r="F680" s="156">
        <v>2020500590</v>
      </c>
      <c r="G680" s="156">
        <v>119</v>
      </c>
      <c r="H680" s="156">
        <v>1907</v>
      </c>
    </row>
    <row r="681" spans="2:8" ht="32.25" thickBot="1" x14ac:dyDescent="0.25">
      <c r="B681" s="21" t="s">
        <v>13</v>
      </c>
      <c r="C681" s="211" t="s">
        <v>184</v>
      </c>
      <c r="D681" s="155" t="s">
        <v>181</v>
      </c>
      <c r="E681" s="155" t="s">
        <v>81</v>
      </c>
      <c r="F681" s="156">
        <v>2020500590</v>
      </c>
      <c r="G681" s="156">
        <v>244</v>
      </c>
      <c r="H681" s="156">
        <v>688</v>
      </c>
    </row>
    <row r="682" spans="2:8" ht="16.5" thickBot="1" x14ac:dyDescent="0.25">
      <c r="B682" s="180" t="s">
        <v>51</v>
      </c>
      <c r="C682" s="211" t="s">
        <v>184</v>
      </c>
      <c r="D682" s="155" t="s">
        <v>181</v>
      </c>
      <c r="E682" s="155" t="s">
        <v>81</v>
      </c>
      <c r="F682" s="156">
        <v>2020500590</v>
      </c>
      <c r="G682" s="156">
        <v>850</v>
      </c>
      <c r="H682" s="156">
        <v>10</v>
      </c>
    </row>
    <row r="683" spans="2:8" ht="16.5" thickBot="1" x14ac:dyDescent="0.25">
      <c r="B683" s="239" t="s">
        <v>185</v>
      </c>
      <c r="C683" s="212" t="s">
        <v>186</v>
      </c>
      <c r="D683" s="194" t="s">
        <v>181</v>
      </c>
      <c r="E683" s="194" t="s">
        <v>78</v>
      </c>
      <c r="F683" s="195"/>
      <c r="G683" s="195"/>
      <c r="H683" s="196">
        <f>SUM(H684:H688)</f>
        <v>4877</v>
      </c>
    </row>
    <row r="684" spans="2:8" ht="48" thickBot="1" x14ac:dyDescent="0.25">
      <c r="B684" s="162" t="s">
        <v>33</v>
      </c>
      <c r="C684" s="211" t="s">
        <v>186</v>
      </c>
      <c r="D684" s="155" t="s">
        <v>181</v>
      </c>
      <c r="E684" s="155" t="s">
        <v>78</v>
      </c>
      <c r="F684" s="156">
        <v>2030120000</v>
      </c>
      <c r="G684" s="156">
        <v>111</v>
      </c>
      <c r="H684" s="156">
        <v>3500</v>
      </c>
    </row>
    <row r="685" spans="2:8" ht="32.25" thickBot="1" x14ac:dyDescent="0.25">
      <c r="B685" s="162" t="s">
        <v>50</v>
      </c>
      <c r="C685" s="211" t="s">
        <v>186</v>
      </c>
      <c r="D685" s="155" t="s">
        <v>181</v>
      </c>
      <c r="E685" s="155" t="s">
        <v>78</v>
      </c>
      <c r="F685" s="156">
        <v>2030120000</v>
      </c>
      <c r="G685" s="156">
        <v>112</v>
      </c>
      <c r="H685" s="156">
        <v>29</v>
      </c>
    </row>
    <row r="686" spans="2:8" ht="63.75" thickBot="1" x14ac:dyDescent="0.25">
      <c r="B686" s="21" t="s">
        <v>10</v>
      </c>
      <c r="C686" s="211" t="s">
        <v>186</v>
      </c>
      <c r="D686" s="155" t="s">
        <v>181</v>
      </c>
      <c r="E686" s="155" t="s">
        <v>78</v>
      </c>
      <c r="F686" s="156">
        <v>2030120000</v>
      </c>
      <c r="G686" s="156">
        <v>119</v>
      </c>
      <c r="H686" s="156">
        <v>1057</v>
      </c>
    </row>
    <row r="687" spans="2:8" ht="32.25" thickBot="1" x14ac:dyDescent="0.25">
      <c r="B687" s="21" t="s">
        <v>13</v>
      </c>
      <c r="C687" s="211" t="s">
        <v>186</v>
      </c>
      <c r="D687" s="155" t="s">
        <v>181</v>
      </c>
      <c r="E687" s="155" t="s">
        <v>78</v>
      </c>
      <c r="F687" s="156">
        <v>2030120000</v>
      </c>
      <c r="G687" s="156">
        <v>244</v>
      </c>
      <c r="H687" s="156">
        <v>281</v>
      </c>
    </row>
    <row r="688" spans="2:8" ht="16.5" thickBot="1" x14ac:dyDescent="0.25">
      <c r="B688" s="180" t="s">
        <v>51</v>
      </c>
      <c r="C688" s="211" t="s">
        <v>186</v>
      </c>
      <c r="D688" s="155" t="s">
        <v>181</v>
      </c>
      <c r="E688" s="155" t="s">
        <v>78</v>
      </c>
      <c r="F688" s="156">
        <v>2030120000</v>
      </c>
      <c r="G688" s="156">
        <v>850</v>
      </c>
      <c r="H688" s="156">
        <v>10</v>
      </c>
    </row>
    <row r="689" spans="2:8" ht="16.5" thickBot="1" x14ac:dyDescent="0.25">
      <c r="B689" s="240" t="s">
        <v>72</v>
      </c>
      <c r="C689" s="182"/>
      <c r="D689" s="182"/>
      <c r="E689" s="182"/>
      <c r="F689" s="183"/>
      <c r="G689" s="182"/>
      <c r="H689" s="241">
        <f>SUM(H11+H106+H112+H118+H125+H672)</f>
        <v>536235.72200000007</v>
      </c>
    </row>
    <row r="690" spans="2:8" ht="16.5" thickBot="1" x14ac:dyDescent="0.25">
      <c r="B690" s="159" t="s">
        <v>73</v>
      </c>
      <c r="C690" s="163" t="s">
        <v>121</v>
      </c>
      <c r="D690" s="163">
        <v>14</v>
      </c>
      <c r="E690" s="163" t="s">
        <v>81</v>
      </c>
      <c r="F690" s="137">
        <v>2620160030</v>
      </c>
      <c r="G690" s="137">
        <v>511</v>
      </c>
      <c r="H690" s="137">
        <v>42032</v>
      </c>
    </row>
    <row r="691" spans="2:8" ht="16.5" thickBot="1" x14ac:dyDescent="0.25">
      <c r="B691" s="240" t="s">
        <v>75</v>
      </c>
      <c r="C691" s="182"/>
      <c r="D691" s="182"/>
      <c r="E691" s="182"/>
      <c r="F691" s="182"/>
      <c r="G691" s="182"/>
      <c r="H691" s="241">
        <f>SUM(H689+H690)</f>
        <v>578267.72200000007</v>
      </c>
    </row>
    <row r="695" spans="2:8" x14ac:dyDescent="0.2">
      <c r="H695" s="46"/>
    </row>
  </sheetData>
  <mergeCells count="14">
    <mergeCell ref="G7:H7"/>
    <mergeCell ref="B5:G5"/>
    <mergeCell ref="B6:H6"/>
    <mergeCell ref="B1:H1"/>
    <mergeCell ref="B2:H2"/>
    <mergeCell ref="B3:H3"/>
    <mergeCell ref="B4:H4"/>
    <mergeCell ref="G8:G9"/>
    <mergeCell ref="H8:H9"/>
    <mergeCell ref="B8:B9"/>
    <mergeCell ref="C8:C9"/>
    <mergeCell ref="D8:D9"/>
    <mergeCell ref="E8:E9"/>
    <mergeCell ref="F8:F9"/>
  </mergeCells>
  <printOptions horizontalCentered="1"/>
  <pageMargins left="0.70866141732283472" right="0.11811023622047245" top="0.35433070866141736" bottom="0" header="0.31496062992125984" footer="0.31496062992125984"/>
  <pageSetup paperSize="9" scale="84" fitToHeight="0" orientation="portrait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1"/>
  <sheetViews>
    <sheetView topLeftCell="A646" workbookViewId="0">
      <selection activeCell="A8" sqref="A8"/>
    </sheetView>
  </sheetViews>
  <sheetFormatPr defaultRowHeight="12.75" x14ac:dyDescent="0.2"/>
  <cols>
    <col min="1" max="1" width="38.28515625" customWidth="1"/>
    <col min="2" max="2" width="7.42578125" customWidth="1"/>
    <col min="3" max="3" width="7.28515625" customWidth="1"/>
    <col min="4" max="4" width="7" customWidth="1"/>
    <col min="5" max="5" width="13.140625" customWidth="1"/>
    <col min="6" max="6" width="8.140625" customWidth="1"/>
    <col min="7" max="7" width="13.85546875" customWidth="1"/>
    <col min="8" max="8" width="15.140625" customWidth="1"/>
  </cols>
  <sheetData>
    <row r="1" spans="1:8" ht="15.75" x14ac:dyDescent="0.2">
      <c r="A1" s="100"/>
      <c r="B1" s="128" t="s">
        <v>526</v>
      </c>
      <c r="C1" s="128"/>
      <c r="D1" s="128"/>
      <c r="E1" s="128"/>
      <c r="F1" s="128"/>
      <c r="G1" s="128"/>
      <c r="H1" s="128"/>
    </row>
    <row r="2" spans="1:8" ht="15.75" x14ac:dyDescent="0.2">
      <c r="A2" s="100"/>
      <c r="B2" s="129" t="s">
        <v>189</v>
      </c>
      <c r="C2" s="129"/>
      <c r="D2" s="129"/>
      <c r="E2" s="129"/>
      <c r="F2" s="129"/>
      <c r="G2" s="129"/>
      <c r="H2" s="129"/>
    </row>
    <row r="3" spans="1:8" ht="15.75" x14ac:dyDescent="0.2">
      <c r="A3" s="100"/>
      <c r="B3" s="129" t="s">
        <v>190</v>
      </c>
      <c r="C3" s="129"/>
      <c r="D3" s="129"/>
      <c r="E3" s="129"/>
      <c r="F3" s="129"/>
      <c r="G3" s="129"/>
      <c r="H3" s="129"/>
    </row>
    <row r="4" spans="1:8" ht="15.75" x14ac:dyDescent="0.2">
      <c r="A4" s="100"/>
      <c r="B4" s="129" t="s">
        <v>636</v>
      </c>
      <c r="C4" s="129"/>
      <c r="D4" s="129"/>
      <c r="E4" s="129"/>
      <c r="F4" s="129"/>
      <c r="G4" s="129"/>
      <c r="H4" s="129"/>
    </row>
    <row r="5" spans="1:8" ht="15.75" x14ac:dyDescent="0.2">
      <c r="A5" s="100"/>
      <c r="B5" s="100"/>
      <c r="C5" s="100"/>
      <c r="D5" s="100"/>
      <c r="E5" s="100"/>
      <c r="F5" s="100"/>
      <c r="G5" s="100"/>
      <c r="H5" s="100"/>
    </row>
    <row r="6" spans="1:8" ht="15.75" x14ac:dyDescent="0.2">
      <c r="A6" s="130" t="s">
        <v>191</v>
      </c>
      <c r="B6" s="130"/>
      <c r="C6" s="130"/>
      <c r="D6" s="130"/>
      <c r="E6" s="130"/>
      <c r="F6" s="130"/>
      <c r="G6" s="131"/>
      <c r="H6" s="100"/>
    </row>
    <row r="7" spans="1:8" ht="33" customHeight="1" x14ac:dyDescent="0.2">
      <c r="A7" s="130" t="s">
        <v>420</v>
      </c>
      <c r="B7" s="130"/>
      <c r="C7" s="130"/>
      <c r="D7" s="130"/>
      <c r="E7" s="130"/>
      <c r="F7" s="130"/>
      <c r="G7" s="130"/>
      <c r="H7" s="100"/>
    </row>
    <row r="8" spans="1:8" ht="16.5" thickBot="1" x14ac:dyDescent="0.25">
      <c r="A8" s="100"/>
      <c r="B8" s="100"/>
      <c r="C8" s="100"/>
      <c r="D8" s="100"/>
      <c r="E8" s="100"/>
      <c r="F8" s="100"/>
      <c r="G8" s="100"/>
      <c r="H8" s="100"/>
    </row>
    <row r="9" spans="1:8" x14ac:dyDescent="0.2">
      <c r="A9" s="133" t="s">
        <v>123</v>
      </c>
      <c r="B9" s="133" t="s">
        <v>0</v>
      </c>
      <c r="C9" s="133" t="s">
        <v>1</v>
      </c>
      <c r="D9" s="133" t="s">
        <v>2</v>
      </c>
      <c r="E9" s="133" t="s">
        <v>3</v>
      </c>
      <c r="F9" s="133" t="s">
        <v>4</v>
      </c>
      <c r="G9" s="133" t="s">
        <v>188</v>
      </c>
      <c r="H9" s="133" t="s">
        <v>412</v>
      </c>
    </row>
    <row r="10" spans="1:8" ht="20.25" customHeight="1" thickBot="1" x14ac:dyDescent="0.25">
      <c r="A10" s="134"/>
      <c r="B10" s="135"/>
      <c r="C10" s="135"/>
      <c r="D10" s="135"/>
      <c r="E10" s="135"/>
      <c r="F10" s="135"/>
      <c r="G10" s="135"/>
      <c r="H10" s="134"/>
    </row>
    <row r="11" spans="1:8" ht="16.5" thickBot="1" x14ac:dyDescent="0.25">
      <c r="A11" s="136">
        <v>1</v>
      </c>
      <c r="B11" s="137">
        <v>2</v>
      </c>
      <c r="C11" s="137">
        <v>3</v>
      </c>
      <c r="D11" s="137">
        <v>4</v>
      </c>
      <c r="E11" s="137">
        <v>5</v>
      </c>
      <c r="F11" s="137">
        <v>6</v>
      </c>
      <c r="G11" s="137">
        <v>7</v>
      </c>
      <c r="H11" s="243">
        <v>8</v>
      </c>
    </row>
    <row r="12" spans="1:8" ht="16.5" thickBot="1" x14ac:dyDescent="0.25">
      <c r="A12" s="162"/>
      <c r="B12" s="173" t="s">
        <v>121</v>
      </c>
      <c r="C12" s="160"/>
      <c r="D12" s="160"/>
      <c r="E12" s="160"/>
      <c r="F12" s="160"/>
      <c r="G12" s="137">
        <f>SUM(G13+G41+G45+G51+G59+G68+G79+G83+G86+G55)</f>
        <v>44708.202000000005</v>
      </c>
      <c r="H12" s="137">
        <f>SUM(H13+H41+H45+H51+H59+H68+H79+H83+H86+H55)</f>
        <v>27514.392</v>
      </c>
    </row>
    <row r="13" spans="1:8" ht="30" customHeight="1" thickBot="1" x14ac:dyDescent="0.25">
      <c r="A13" s="181" t="s">
        <v>6</v>
      </c>
      <c r="B13" s="173" t="s">
        <v>121</v>
      </c>
      <c r="C13" s="173" t="s">
        <v>81</v>
      </c>
      <c r="D13" s="186"/>
      <c r="E13" s="182"/>
      <c r="F13" s="182"/>
      <c r="G13" s="183">
        <f>SUM(G14+G18+G33+G37)</f>
        <v>14818</v>
      </c>
      <c r="H13" s="183">
        <f>SUM(H14+H18+H33+H37)</f>
        <v>12363</v>
      </c>
    </row>
    <row r="14" spans="1:8" ht="49.5" customHeight="1" thickBot="1" x14ac:dyDescent="0.25">
      <c r="A14" s="244" t="s">
        <v>7</v>
      </c>
      <c r="B14" s="139" t="s">
        <v>121</v>
      </c>
      <c r="C14" s="139" t="s">
        <v>81</v>
      </c>
      <c r="D14" s="245" t="s">
        <v>122</v>
      </c>
      <c r="E14" s="246"/>
      <c r="F14" s="246"/>
      <c r="G14" s="247">
        <v>1300</v>
      </c>
      <c r="H14" s="247">
        <v>1300</v>
      </c>
    </row>
    <row r="15" spans="1:8" ht="16.5" customHeight="1" thickBot="1" x14ac:dyDescent="0.25">
      <c r="A15" s="151" t="s">
        <v>8</v>
      </c>
      <c r="B15" s="143" t="s">
        <v>121</v>
      </c>
      <c r="C15" s="143" t="s">
        <v>81</v>
      </c>
      <c r="D15" s="152" t="s">
        <v>122</v>
      </c>
      <c r="E15" s="153">
        <v>8820020000</v>
      </c>
      <c r="F15" s="153"/>
      <c r="G15" s="153">
        <f>SUM(G16:G17)</f>
        <v>1300</v>
      </c>
      <c r="H15" s="153">
        <f>SUM(H16:H17)</f>
        <v>1300</v>
      </c>
    </row>
    <row r="16" spans="1:8" ht="49.5" customHeight="1" thickBot="1" x14ac:dyDescent="0.25">
      <c r="A16" s="154" t="s">
        <v>9</v>
      </c>
      <c r="B16" s="143" t="s">
        <v>121</v>
      </c>
      <c r="C16" s="143" t="s">
        <v>81</v>
      </c>
      <c r="D16" s="155" t="s">
        <v>122</v>
      </c>
      <c r="E16" s="156">
        <v>8820020000</v>
      </c>
      <c r="F16" s="156">
        <v>121</v>
      </c>
      <c r="G16" s="156">
        <v>1000</v>
      </c>
      <c r="H16" s="156">
        <v>1000</v>
      </c>
    </row>
    <row r="17" spans="1:8" ht="81" customHeight="1" thickBot="1" x14ac:dyDescent="0.25">
      <c r="A17" s="21" t="s">
        <v>10</v>
      </c>
      <c r="B17" s="143" t="s">
        <v>121</v>
      </c>
      <c r="C17" s="143" t="s">
        <v>81</v>
      </c>
      <c r="D17" s="155" t="s">
        <v>122</v>
      </c>
      <c r="E17" s="156">
        <v>8820020000</v>
      </c>
      <c r="F17" s="156">
        <v>129</v>
      </c>
      <c r="G17" s="156">
        <v>300</v>
      </c>
      <c r="H17" s="156">
        <v>300</v>
      </c>
    </row>
    <row r="18" spans="1:8" ht="32.25" thickBot="1" x14ac:dyDescent="0.25">
      <c r="A18" s="157" t="s">
        <v>11</v>
      </c>
      <c r="B18" s="139" t="s">
        <v>121</v>
      </c>
      <c r="C18" s="139" t="s">
        <v>81</v>
      </c>
      <c r="D18" s="139" t="s">
        <v>78</v>
      </c>
      <c r="E18" s="140"/>
      <c r="F18" s="140"/>
      <c r="G18" s="158">
        <f>SUM(G19+G25+G29)</f>
        <v>12762</v>
      </c>
      <c r="H18" s="158">
        <f>SUM(H19+H25+H29)</f>
        <v>10364</v>
      </c>
    </row>
    <row r="19" spans="1:8" ht="16.5" thickBot="1" x14ac:dyDescent="0.25">
      <c r="A19" s="159" t="s">
        <v>12</v>
      </c>
      <c r="B19" s="143" t="s">
        <v>121</v>
      </c>
      <c r="C19" s="143" t="s">
        <v>81</v>
      </c>
      <c r="D19" s="143" t="s">
        <v>78</v>
      </c>
      <c r="E19" s="137">
        <v>8830020000</v>
      </c>
      <c r="F19" s="160"/>
      <c r="G19" s="137">
        <f>SUM(G20:G24)</f>
        <v>12048</v>
      </c>
      <c r="H19" s="137">
        <f>SUM(H20:H24)</f>
        <v>9650</v>
      </c>
    </row>
    <row r="20" spans="1:8" ht="47.25" customHeight="1" thickBot="1" x14ac:dyDescent="0.25">
      <c r="A20" s="21" t="s">
        <v>9</v>
      </c>
      <c r="B20" s="143" t="s">
        <v>121</v>
      </c>
      <c r="C20" s="143" t="s">
        <v>81</v>
      </c>
      <c r="D20" s="163" t="s">
        <v>78</v>
      </c>
      <c r="E20" s="156">
        <v>8830020000</v>
      </c>
      <c r="F20" s="156">
        <v>121</v>
      </c>
      <c r="G20" s="156">
        <v>7400</v>
      </c>
      <c r="H20" s="156">
        <v>6800</v>
      </c>
    </row>
    <row r="21" spans="1:8" ht="50.25" customHeight="1" thickBot="1" x14ac:dyDescent="0.25">
      <c r="A21" s="21" t="s">
        <v>50</v>
      </c>
      <c r="B21" s="143" t="s">
        <v>121</v>
      </c>
      <c r="C21" s="143" t="s">
        <v>81</v>
      </c>
      <c r="D21" s="163" t="s">
        <v>78</v>
      </c>
      <c r="E21" s="156">
        <v>8830020000</v>
      </c>
      <c r="F21" s="156">
        <v>122</v>
      </c>
      <c r="G21" s="156">
        <v>263</v>
      </c>
      <c r="H21" s="156">
        <v>100</v>
      </c>
    </row>
    <row r="22" spans="1:8" ht="81" customHeight="1" thickBot="1" x14ac:dyDescent="0.25">
      <c r="A22" s="21" t="s">
        <v>10</v>
      </c>
      <c r="B22" s="143" t="s">
        <v>121</v>
      </c>
      <c r="C22" s="143" t="s">
        <v>81</v>
      </c>
      <c r="D22" s="163" t="s">
        <v>78</v>
      </c>
      <c r="E22" s="156">
        <v>8830020000</v>
      </c>
      <c r="F22" s="156">
        <v>129</v>
      </c>
      <c r="G22" s="156">
        <v>2235</v>
      </c>
      <c r="H22" s="156">
        <v>2050</v>
      </c>
    </row>
    <row r="23" spans="1:8" ht="34.5" customHeight="1" thickBot="1" x14ac:dyDescent="0.25">
      <c r="A23" s="21" t="s">
        <v>13</v>
      </c>
      <c r="B23" s="143" t="s">
        <v>121</v>
      </c>
      <c r="C23" s="143" t="s">
        <v>81</v>
      </c>
      <c r="D23" s="163" t="s">
        <v>78</v>
      </c>
      <c r="E23" s="156">
        <v>8830020000</v>
      </c>
      <c r="F23" s="156">
        <v>244</v>
      </c>
      <c r="G23" s="156">
        <v>1500</v>
      </c>
      <c r="H23" s="156">
        <v>400</v>
      </c>
    </row>
    <row r="24" spans="1:8" ht="36.75" customHeight="1" thickBot="1" x14ac:dyDescent="0.25">
      <c r="A24" s="162" t="s">
        <v>51</v>
      </c>
      <c r="B24" s="143" t="s">
        <v>121</v>
      </c>
      <c r="C24" s="143" t="s">
        <v>81</v>
      </c>
      <c r="D24" s="163" t="s">
        <v>78</v>
      </c>
      <c r="E24" s="156">
        <v>8830020000</v>
      </c>
      <c r="F24" s="156">
        <v>850</v>
      </c>
      <c r="G24" s="156">
        <v>650</v>
      </c>
      <c r="H24" s="156">
        <v>300</v>
      </c>
    </row>
    <row r="25" spans="1:8" ht="84" customHeight="1" thickBot="1" x14ac:dyDescent="0.25">
      <c r="A25" s="159" t="s">
        <v>14</v>
      </c>
      <c r="B25" s="143" t="s">
        <v>121</v>
      </c>
      <c r="C25" s="143" t="s">
        <v>81</v>
      </c>
      <c r="D25" s="163" t="s">
        <v>78</v>
      </c>
      <c r="E25" s="137">
        <v>9980077710</v>
      </c>
      <c r="F25" s="160"/>
      <c r="G25" s="137">
        <f>SUM(G26:G28)</f>
        <v>357</v>
      </c>
      <c r="H25" s="137">
        <f>SUM(H26:H28)</f>
        <v>357</v>
      </c>
    </row>
    <row r="26" spans="1:8" ht="49.5" customHeight="1" thickBot="1" x14ac:dyDescent="0.25">
      <c r="A26" s="21" t="s">
        <v>15</v>
      </c>
      <c r="B26" s="143" t="s">
        <v>121</v>
      </c>
      <c r="C26" s="143" t="s">
        <v>81</v>
      </c>
      <c r="D26" s="163" t="s">
        <v>78</v>
      </c>
      <c r="E26" s="156">
        <v>9980077710</v>
      </c>
      <c r="F26" s="156">
        <v>121</v>
      </c>
      <c r="G26" s="156">
        <v>264</v>
      </c>
      <c r="H26" s="156">
        <v>264</v>
      </c>
    </row>
    <row r="27" spans="1:8" ht="84" customHeight="1" thickBot="1" x14ac:dyDescent="0.25">
      <c r="A27" s="21" t="s">
        <v>10</v>
      </c>
      <c r="B27" s="143" t="s">
        <v>121</v>
      </c>
      <c r="C27" s="143" t="s">
        <v>81</v>
      </c>
      <c r="D27" s="163" t="s">
        <v>78</v>
      </c>
      <c r="E27" s="156">
        <v>9980077710</v>
      </c>
      <c r="F27" s="156">
        <v>129</v>
      </c>
      <c r="G27" s="156">
        <v>80</v>
      </c>
      <c r="H27" s="156">
        <v>80</v>
      </c>
    </row>
    <row r="28" spans="1:8" ht="36" customHeight="1" thickBot="1" x14ac:dyDescent="0.25">
      <c r="A28" s="21" t="s">
        <v>13</v>
      </c>
      <c r="B28" s="143" t="s">
        <v>121</v>
      </c>
      <c r="C28" s="143" t="s">
        <v>81</v>
      </c>
      <c r="D28" s="163" t="s">
        <v>78</v>
      </c>
      <c r="E28" s="156">
        <v>9980077710</v>
      </c>
      <c r="F28" s="156">
        <v>244</v>
      </c>
      <c r="G28" s="156">
        <v>13</v>
      </c>
      <c r="H28" s="156">
        <v>13</v>
      </c>
    </row>
    <row r="29" spans="1:8" ht="114" customHeight="1" thickBot="1" x14ac:dyDescent="0.25">
      <c r="A29" s="159" t="s">
        <v>16</v>
      </c>
      <c r="B29" s="143" t="s">
        <v>121</v>
      </c>
      <c r="C29" s="143" t="s">
        <v>81</v>
      </c>
      <c r="D29" s="163" t="s">
        <v>78</v>
      </c>
      <c r="E29" s="137">
        <v>9980077720</v>
      </c>
      <c r="F29" s="160"/>
      <c r="G29" s="137">
        <f>SUM(G30:G32)</f>
        <v>357</v>
      </c>
      <c r="H29" s="137">
        <f>SUM(H30:H32)</f>
        <v>357</v>
      </c>
    </row>
    <row r="30" spans="1:8" ht="51" customHeight="1" thickBot="1" x14ac:dyDescent="0.25">
      <c r="A30" s="21" t="s">
        <v>15</v>
      </c>
      <c r="B30" s="143" t="s">
        <v>121</v>
      </c>
      <c r="C30" s="143" t="s">
        <v>81</v>
      </c>
      <c r="D30" s="163" t="s">
        <v>78</v>
      </c>
      <c r="E30" s="156">
        <v>9980077720</v>
      </c>
      <c r="F30" s="156">
        <v>121</v>
      </c>
      <c r="G30" s="156">
        <v>264</v>
      </c>
      <c r="H30" s="156">
        <v>264</v>
      </c>
    </row>
    <row r="31" spans="1:8" ht="80.25" customHeight="1" thickBot="1" x14ac:dyDescent="0.25">
      <c r="A31" s="21" t="s">
        <v>10</v>
      </c>
      <c r="B31" s="143" t="s">
        <v>121</v>
      </c>
      <c r="C31" s="143" t="s">
        <v>81</v>
      </c>
      <c r="D31" s="163" t="s">
        <v>78</v>
      </c>
      <c r="E31" s="156">
        <v>9980077720</v>
      </c>
      <c r="F31" s="156">
        <v>129</v>
      </c>
      <c r="G31" s="156">
        <v>80</v>
      </c>
      <c r="H31" s="156">
        <v>80</v>
      </c>
    </row>
    <row r="32" spans="1:8" ht="39" customHeight="1" thickBot="1" x14ac:dyDescent="0.25">
      <c r="A32" s="21" t="s">
        <v>13</v>
      </c>
      <c r="B32" s="143" t="s">
        <v>121</v>
      </c>
      <c r="C32" s="143" t="s">
        <v>81</v>
      </c>
      <c r="D32" s="163" t="s">
        <v>78</v>
      </c>
      <c r="E32" s="156">
        <v>9980077720</v>
      </c>
      <c r="F32" s="156">
        <v>244</v>
      </c>
      <c r="G32" s="156">
        <v>13</v>
      </c>
      <c r="H32" s="156">
        <v>13</v>
      </c>
    </row>
    <row r="33" spans="1:8" ht="47.25" customHeight="1" thickBot="1" x14ac:dyDescent="0.25">
      <c r="A33" s="157" t="s">
        <v>17</v>
      </c>
      <c r="B33" s="139" t="s">
        <v>121</v>
      </c>
      <c r="C33" s="139" t="s">
        <v>81</v>
      </c>
      <c r="D33" s="139" t="s">
        <v>119</v>
      </c>
      <c r="E33" s="140"/>
      <c r="F33" s="140"/>
      <c r="G33" s="158">
        <v>557</v>
      </c>
      <c r="H33" s="158">
        <v>500</v>
      </c>
    </row>
    <row r="34" spans="1:8" ht="33" customHeight="1" thickBot="1" x14ac:dyDescent="0.25">
      <c r="A34" s="159" t="s">
        <v>18</v>
      </c>
      <c r="B34" s="143" t="s">
        <v>121</v>
      </c>
      <c r="C34" s="143" t="s">
        <v>81</v>
      </c>
      <c r="D34" s="143" t="s">
        <v>119</v>
      </c>
      <c r="E34" s="137">
        <v>9370020000</v>
      </c>
      <c r="F34" s="160"/>
      <c r="G34" s="137">
        <f>SUM(G35:G36)</f>
        <v>557</v>
      </c>
      <c r="H34" s="137">
        <f>SUM(H35:H36)</f>
        <v>500</v>
      </c>
    </row>
    <row r="35" spans="1:8" ht="50.25" customHeight="1" thickBot="1" x14ac:dyDescent="0.25">
      <c r="A35" s="162" t="s">
        <v>9</v>
      </c>
      <c r="B35" s="143" t="s">
        <v>121</v>
      </c>
      <c r="C35" s="143" t="s">
        <v>81</v>
      </c>
      <c r="D35" s="143" t="s">
        <v>119</v>
      </c>
      <c r="E35" s="156">
        <v>9370020000</v>
      </c>
      <c r="F35" s="156">
        <v>121</v>
      </c>
      <c r="G35" s="156">
        <v>428</v>
      </c>
      <c r="H35" s="156">
        <v>384</v>
      </c>
    </row>
    <row r="36" spans="1:8" ht="78.75" customHeight="1" thickBot="1" x14ac:dyDescent="0.25">
      <c r="A36" s="21" t="s">
        <v>10</v>
      </c>
      <c r="B36" s="143" t="s">
        <v>121</v>
      </c>
      <c r="C36" s="143" t="s">
        <v>81</v>
      </c>
      <c r="D36" s="143" t="s">
        <v>119</v>
      </c>
      <c r="E36" s="156">
        <v>9370020000</v>
      </c>
      <c r="F36" s="156">
        <v>129</v>
      </c>
      <c r="G36" s="156">
        <v>129</v>
      </c>
      <c r="H36" s="156">
        <v>116</v>
      </c>
    </row>
    <row r="37" spans="1:8" ht="32.25" thickBot="1" x14ac:dyDescent="0.25">
      <c r="A37" s="157" t="s">
        <v>19</v>
      </c>
      <c r="B37" s="139" t="s">
        <v>121</v>
      </c>
      <c r="C37" s="139" t="s">
        <v>81</v>
      </c>
      <c r="D37" s="139">
        <v>13</v>
      </c>
      <c r="E37" s="140"/>
      <c r="F37" s="140"/>
      <c r="G37" s="158">
        <v>199</v>
      </c>
      <c r="H37" s="158">
        <v>199</v>
      </c>
    </row>
    <row r="38" spans="1:8" ht="16.5" thickBot="1" x14ac:dyDescent="0.25">
      <c r="A38" s="159" t="s">
        <v>20</v>
      </c>
      <c r="B38" s="143" t="s">
        <v>121</v>
      </c>
      <c r="C38" s="143" t="s">
        <v>81</v>
      </c>
      <c r="D38" s="163">
        <v>13</v>
      </c>
      <c r="E38" s="248">
        <v>99</v>
      </c>
      <c r="F38" s="160"/>
      <c r="G38" s="137">
        <v>199</v>
      </c>
      <c r="H38" s="137">
        <v>199</v>
      </c>
    </row>
    <row r="39" spans="1:8" ht="162.75" customHeight="1" thickBot="1" x14ac:dyDescent="0.25">
      <c r="A39" s="159" t="s">
        <v>21</v>
      </c>
      <c r="B39" s="143" t="s">
        <v>121</v>
      </c>
      <c r="C39" s="143" t="s">
        <v>81</v>
      </c>
      <c r="D39" s="155">
        <v>13</v>
      </c>
      <c r="E39" s="156">
        <v>9980077730</v>
      </c>
      <c r="F39" s="160"/>
      <c r="G39" s="156">
        <v>199</v>
      </c>
      <c r="H39" s="156">
        <v>199</v>
      </c>
    </row>
    <row r="40" spans="1:8" ht="38.25" customHeight="1" thickBot="1" x14ac:dyDescent="0.25">
      <c r="A40" s="21" t="s">
        <v>13</v>
      </c>
      <c r="B40" s="143" t="s">
        <v>121</v>
      </c>
      <c r="C40" s="143" t="s">
        <v>81</v>
      </c>
      <c r="D40" s="155">
        <v>13</v>
      </c>
      <c r="E40" s="156">
        <v>9980077730</v>
      </c>
      <c r="F40" s="156">
        <v>244</v>
      </c>
      <c r="G40" s="156">
        <v>199</v>
      </c>
      <c r="H40" s="156">
        <v>199</v>
      </c>
    </row>
    <row r="41" spans="1:8" ht="18" customHeight="1" thickBot="1" x14ac:dyDescent="0.25">
      <c r="A41" s="159" t="s">
        <v>416</v>
      </c>
      <c r="B41" s="143" t="s">
        <v>121</v>
      </c>
      <c r="C41" s="143" t="s">
        <v>122</v>
      </c>
      <c r="D41" s="155"/>
      <c r="E41" s="156"/>
      <c r="F41" s="156"/>
      <c r="G41" s="137">
        <v>1321</v>
      </c>
      <c r="H41" s="137">
        <v>1321</v>
      </c>
    </row>
    <row r="42" spans="1:8" ht="33" customHeight="1" thickBot="1" x14ac:dyDescent="0.25">
      <c r="A42" s="21" t="s">
        <v>417</v>
      </c>
      <c r="B42" s="161" t="s">
        <v>121</v>
      </c>
      <c r="C42" s="161" t="s">
        <v>122</v>
      </c>
      <c r="D42" s="155" t="s">
        <v>116</v>
      </c>
      <c r="E42" s="156"/>
      <c r="F42" s="156"/>
      <c r="G42" s="156">
        <v>1321</v>
      </c>
      <c r="H42" s="156">
        <v>1321</v>
      </c>
    </row>
    <row r="43" spans="1:8" ht="67.5" customHeight="1" thickBot="1" x14ac:dyDescent="0.25">
      <c r="A43" s="21" t="s">
        <v>74</v>
      </c>
      <c r="B43" s="161" t="s">
        <v>121</v>
      </c>
      <c r="C43" s="161" t="s">
        <v>122</v>
      </c>
      <c r="D43" s="155" t="s">
        <v>116</v>
      </c>
      <c r="E43" s="169">
        <v>9980051180</v>
      </c>
      <c r="F43" s="156"/>
      <c r="G43" s="156">
        <v>1321</v>
      </c>
      <c r="H43" s="156">
        <v>1321</v>
      </c>
    </row>
    <row r="44" spans="1:8" ht="22.5" customHeight="1" thickBot="1" x14ac:dyDescent="0.25">
      <c r="A44" s="21" t="s">
        <v>414</v>
      </c>
      <c r="B44" s="161" t="s">
        <v>121</v>
      </c>
      <c r="C44" s="161" t="s">
        <v>122</v>
      </c>
      <c r="D44" s="155" t="s">
        <v>116</v>
      </c>
      <c r="E44" s="169">
        <v>9980051180</v>
      </c>
      <c r="F44" s="156">
        <v>530</v>
      </c>
      <c r="G44" s="156">
        <v>1321</v>
      </c>
      <c r="H44" s="156">
        <v>1321</v>
      </c>
    </row>
    <row r="45" spans="1:8" ht="63" customHeight="1" thickBot="1" x14ac:dyDescent="0.25">
      <c r="A45" s="172" t="s">
        <v>22</v>
      </c>
      <c r="B45" s="173" t="s">
        <v>121</v>
      </c>
      <c r="C45" s="174" t="s">
        <v>116</v>
      </c>
      <c r="D45" s="175"/>
      <c r="E45" s="176"/>
      <c r="F45" s="176"/>
      <c r="G45" s="137">
        <v>933</v>
      </c>
      <c r="H45" s="137">
        <v>664.4</v>
      </c>
    </row>
    <row r="46" spans="1:8" ht="16.5" thickBot="1" x14ac:dyDescent="0.25">
      <c r="A46" s="177" t="s">
        <v>23</v>
      </c>
      <c r="B46" s="143" t="s">
        <v>121</v>
      </c>
      <c r="C46" s="178" t="s">
        <v>116</v>
      </c>
      <c r="D46" s="143" t="s">
        <v>78</v>
      </c>
      <c r="E46" s="145"/>
      <c r="F46" s="145"/>
      <c r="G46" s="137">
        <v>933</v>
      </c>
      <c r="H46" s="137">
        <v>664.4</v>
      </c>
    </row>
    <row r="47" spans="1:8" ht="49.5" customHeight="1" thickBot="1" x14ac:dyDescent="0.25">
      <c r="A47" s="159" t="s">
        <v>24</v>
      </c>
      <c r="B47" s="143" t="s">
        <v>121</v>
      </c>
      <c r="C47" s="178" t="s">
        <v>116</v>
      </c>
      <c r="D47" s="143" t="s">
        <v>78</v>
      </c>
      <c r="E47" s="137">
        <v>9980059300</v>
      </c>
      <c r="F47" s="160"/>
      <c r="G47" s="137">
        <f>SUM(G48:G50)</f>
        <v>933</v>
      </c>
      <c r="H47" s="137">
        <f>SUM(H48:H50)</f>
        <v>664.4</v>
      </c>
    </row>
    <row r="48" spans="1:8" ht="49.5" customHeight="1" thickBot="1" x14ac:dyDescent="0.25">
      <c r="A48" s="162" t="s">
        <v>9</v>
      </c>
      <c r="B48" s="143" t="s">
        <v>121</v>
      </c>
      <c r="C48" s="178" t="s">
        <v>116</v>
      </c>
      <c r="D48" s="143" t="s">
        <v>78</v>
      </c>
      <c r="E48" s="156">
        <v>9980059300</v>
      </c>
      <c r="F48" s="156">
        <v>121</v>
      </c>
      <c r="G48" s="156">
        <v>402</v>
      </c>
      <c r="H48" s="243">
        <v>402</v>
      </c>
    </row>
    <row r="49" spans="1:8" ht="78" customHeight="1" thickBot="1" x14ac:dyDescent="0.25">
      <c r="A49" s="21" t="s">
        <v>10</v>
      </c>
      <c r="B49" s="143" t="s">
        <v>121</v>
      </c>
      <c r="C49" s="178" t="s">
        <v>116</v>
      </c>
      <c r="D49" s="143" t="s">
        <v>78</v>
      </c>
      <c r="E49" s="156">
        <v>9980059300</v>
      </c>
      <c r="F49" s="156">
        <v>129</v>
      </c>
      <c r="G49" s="156">
        <v>122</v>
      </c>
      <c r="H49" s="243">
        <v>122</v>
      </c>
    </row>
    <row r="50" spans="1:8" ht="39" customHeight="1" thickBot="1" x14ac:dyDescent="0.25">
      <c r="A50" s="21" t="s">
        <v>13</v>
      </c>
      <c r="B50" s="143" t="s">
        <v>121</v>
      </c>
      <c r="C50" s="178" t="s">
        <v>116</v>
      </c>
      <c r="D50" s="143" t="s">
        <v>78</v>
      </c>
      <c r="E50" s="156">
        <v>9980059300</v>
      </c>
      <c r="F50" s="156">
        <v>244</v>
      </c>
      <c r="G50" s="156">
        <v>409</v>
      </c>
      <c r="H50" s="243">
        <v>140.4</v>
      </c>
    </row>
    <row r="51" spans="1:8" ht="16.5" customHeight="1" thickBot="1" x14ac:dyDescent="0.25">
      <c r="A51" s="172" t="s">
        <v>25</v>
      </c>
      <c r="B51" s="188" t="s">
        <v>121</v>
      </c>
      <c r="C51" s="174" t="s">
        <v>78</v>
      </c>
      <c r="D51" s="188"/>
      <c r="E51" s="249"/>
      <c r="F51" s="249"/>
      <c r="G51" s="189">
        <v>13550</v>
      </c>
      <c r="H51" s="189"/>
    </row>
    <row r="52" spans="1:8" ht="18" customHeight="1" thickBot="1" x14ac:dyDescent="0.25">
      <c r="A52" s="159" t="s">
        <v>413</v>
      </c>
      <c r="B52" s="161" t="s">
        <v>121</v>
      </c>
      <c r="C52" s="179" t="s">
        <v>78</v>
      </c>
      <c r="D52" s="161" t="s">
        <v>117</v>
      </c>
      <c r="E52" s="156"/>
      <c r="F52" s="156"/>
      <c r="G52" s="156">
        <v>13550</v>
      </c>
      <c r="H52" s="156"/>
    </row>
    <row r="53" spans="1:8" ht="20.25" customHeight="1" thickBot="1" x14ac:dyDescent="0.25">
      <c r="A53" s="180" t="s">
        <v>414</v>
      </c>
      <c r="B53" s="161" t="s">
        <v>121</v>
      </c>
      <c r="C53" s="179" t="s">
        <v>78</v>
      </c>
      <c r="D53" s="161" t="s">
        <v>117</v>
      </c>
      <c r="E53" s="167">
        <v>1530022260</v>
      </c>
      <c r="F53" s="156"/>
      <c r="G53" s="156">
        <v>13550</v>
      </c>
      <c r="H53" s="156"/>
    </row>
    <row r="54" spans="1:8" ht="16.5" customHeight="1" thickBot="1" x14ac:dyDescent="0.25">
      <c r="A54" s="180" t="s">
        <v>415</v>
      </c>
      <c r="B54" s="161" t="s">
        <v>121</v>
      </c>
      <c r="C54" s="179" t="s">
        <v>78</v>
      </c>
      <c r="D54" s="161" t="s">
        <v>117</v>
      </c>
      <c r="E54" s="167">
        <v>1530022260</v>
      </c>
      <c r="F54" s="156">
        <v>530</v>
      </c>
      <c r="G54" s="156">
        <v>13550</v>
      </c>
      <c r="H54" s="156"/>
    </row>
    <row r="55" spans="1:8" ht="30" customHeight="1" thickBot="1" x14ac:dyDescent="0.25">
      <c r="A55" s="181" t="s">
        <v>26</v>
      </c>
      <c r="B55" s="188" t="s">
        <v>121</v>
      </c>
      <c r="C55" s="174" t="s">
        <v>79</v>
      </c>
      <c r="D55" s="188"/>
      <c r="E55" s="250"/>
      <c r="F55" s="189"/>
      <c r="G55" s="189">
        <v>1500</v>
      </c>
      <c r="H55" s="189">
        <v>800</v>
      </c>
    </row>
    <row r="56" spans="1:8" ht="15.75" customHeight="1" thickBot="1" x14ac:dyDescent="0.25">
      <c r="A56" s="184" t="s">
        <v>418</v>
      </c>
      <c r="B56" s="143" t="s">
        <v>121</v>
      </c>
      <c r="C56" s="155" t="s">
        <v>79</v>
      </c>
      <c r="D56" s="155" t="s">
        <v>116</v>
      </c>
      <c r="E56" s="156"/>
      <c r="F56" s="156"/>
      <c r="G56" s="156">
        <v>1500</v>
      </c>
      <c r="H56" s="156">
        <v>800</v>
      </c>
    </row>
    <row r="57" spans="1:8" ht="19.5" customHeight="1" thickBot="1" x14ac:dyDescent="0.25">
      <c r="A57" s="180" t="s">
        <v>414</v>
      </c>
      <c r="B57" s="143" t="s">
        <v>121</v>
      </c>
      <c r="C57" s="155" t="s">
        <v>79</v>
      </c>
      <c r="D57" s="155" t="s">
        <v>116</v>
      </c>
      <c r="E57" s="156">
        <v>1640115200</v>
      </c>
      <c r="F57" s="156"/>
      <c r="G57" s="156">
        <v>1500</v>
      </c>
      <c r="H57" s="156">
        <v>800</v>
      </c>
    </row>
    <row r="58" spans="1:8" ht="19.5" customHeight="1" thickBot="1" x14ac:dyDescent="0.25">
      <c r="A58" s="180" t="s">
        <v>415</v>
      </c>
      <c r="B58" s="143" t="s">
        <v>121</v>
      </c>
      <c r="C58" s="155" t="s">
        <v>79</v>
      </c>
      <c r="D58" s="155" t="s">
        <v>116</v>
      </c>
      <c r="E58" s="156">
        <v>1640115200</v>
      </c>
      <c r="F58" s="156">
        <v>530</v>
      </c>
      <c r="G58" s="156">
        <v>1500</v>
      </c>
      <c r="H58" s="156">
        <v>800</v>
      </c>
    </row>
    <row r="59" spans="1:8" ht="16.5" thickBot="1" x14ac:dyDescent="0.25">
      <c r="A59" s="181" t="s">
        <v>28</v>
      </c>
      <c r="B59" s="173" t="s">
        <v>121</v>
      </c>
      <c r="C59" s="185" t="s">
        <v>80</v>
      </c>
      <c r="D59" s="186"/>
      <c r="E59" s="182"/>
      <c r="F59" s="182"/>
      <c r="G59" s="187">
        <f>SUM(G60+G63)</f>
        <v>1120</v>
      </c>
      <c r="H59" s="187">
        <f>SUM(H60+H63)</f>
        <v>1120</v>
      </c>
    </row>
    <row r="60" spans="1:8" ht="31.5" customHeight="1" thickBot="1" x14ac:dyDescent="0.25">
      <c r="A60" s="172" t="s">
        <v>29</v>
      </c>
      <c r="B60" s="188" t="s">
        <v>121</v>
      </c>
      <c r="C60" s="188" t="s">
        <v>80</v>
      </c>
      <c r="D60" s="188" t="s">
        <v>80</v>
      </c>
      <c r="E60" s="176"/>
      <c r="F60" s="176"/>
      <c r="G60" s="189">
        <v>50</v>
      </c>
      <c r="H60" s="189">
        <v>50</v>
      </c>
    </row>
    <row r="61" spans="1:8" ht="32.25" customHeight="1" thickBot="1" x14ac:dyDescent="0.25">
      <c r="A61" s="162" t="s">
        <v>30</v>
      </c>
      <c r="B61" s="143" t="s">
        <v>121</v>
      </c>
      <c r="C61" s="163" t="s">
        <v>80</v>
      </c>
      <c r="D61" s="163" t="s">
        <v>80</v>
      </c>
      <c r="E61" s="156">
        <v>3310199000</v>
      </c>
      <c r="F61" s="160"/>
      <c r="G61" s="146">
        <v>50</v>
      </c>
      <c r="H61" s="146">
        <v>50</v>
      </c>
    </row>
    <row r="62" spans="1:8" ht="34.5" customHeight="1" thickBot="1" x14ac:dyDescent="0.25">
      <c r="A62" s="21" t="s">
        <v>13</v>
      </c>
      <c r="B62" s="143" t="s">
        <v>121</v>
      </c>
      <c r="C62" s="163" t="s">
        <v>80</v>
      </c>
      <c r="D62" s="163" t="s">
        <v>80</v>
      </c>
      <c r="E62" s="156">
        <v>3310199000</v>
      </c>
      <c r="F62" s="156">
        <v>244</v>
      </c>
      <c r="G62" s="146">
        <v>50</v>
      </c>
      <c r="H62" s="146">
        <v>50</v>
      </c>
    </row>
    <row r="63" spans="1:8" ht="33" customHeight="1" thickBot="1" x14ac:dyDescent="0.25">
      <c r="A63" s="172" t="s">
        <v>31</v>
      </c>
      <c r="B63" s="188" t="s">
        <v>121</v>
      </c>
      <c r="C63" s="188" t="s">
        <v>80</v>
      </c>
      <c r="D63" s="188" t="s">
        <v>117</v>
      </c>
      <c r="E63" s="176"/>
      <c r="F63" s="176"/>
      <c r="G63" s="189">
        <v>1070</v>
      </c>
      <c r="H63" s="189">
        <v>1070</v>
      </c>
    </row>
    <row r="64" spans="1:8" ht="81.75" customHeight="1" thickBot="1" x14ac:dyDescent="0.25">
      <c r="A64" s="159" t="s">
        <v>32</v>
      </c>
      <c r="B64" s="143" t="s">
        <v>121</v>
      </c>
      <c r="C64" s="163" t="s">
        <v>80</v>
      </c>
      <c r="D64" s="163" t="s">
        <v>117</v>
      </c>
      <c r="E64" s="137">
        <v>9980077740</v>
      </c>
      <c r="F64" s="160"/>
      <c r="G64" s="137">
        <f>SUM(G65:G67)</f>
        <v>1070</v>
      </c>
      <c r="H64" s="137">
        <f>SUM(H65:H67)</f>
        <v>1070</v>
      </c>
    </row>
    <row r="65" spans="1:8" ht="54.75" customHeight="1" thickBot="1" x14ac:dyDescent="0.25">
      <c r="A65" s="162" t="s">
        <v>9</v>
      </c>
      <c r="B65" s="143" t="s">
        <v>121</v>
      </c>
      <c r="C65" s="163" t="s">
        <v>80</v>
      </c>
      <c r="D65" s="163" t="s">
        <v>117</v>
      </c>
      <c r="E65" s="156">
        <v>9980077740</v>
      </c>
      <c r="F65" s="156">
        <v>121</v>
      </c>
      <c r="G65" s="217">
        <v>821</v>
      </c>
      <c r="H65" s="217">
        <v>821</v>
      </c>
    </row>
    <row r="66" spans="1:8" ht="81.75" customHeight="1" thickBot="1" x14ac:dyDescent="0.25">
      <c r="A66" s="21" t="s">
        <v>10</v>
      </c>
      <c r="B66" s="143" t="s">
        <v>121</v>
      </c>
      <c r="C66" s="163" t="s">
        <v>80</v>
      </c>
      <c r="D66" s="163" t="s">
        <v>117</v>
      </c>
      <c r="E66" s="156">
        <v>9980077740</v>
      </c>
      <c r="F66" s="156">
        <v>129</v>
      </c>
      <c r="G66" s="156">
        <v>249</v>
      </c>
      <c r="H66" s="156">
        <v>249</v>
      </c>
    </row>
    <row r="67" spans="1:8" ht="31.5" customHeight="1" thickBot="1" x14ac:dyDescent="0.25">
      <c r="A67" s="21" t="s">
        <v>13</v>
      </c>
      <c r="B67" s="143" t="s">
        <v>121</v>
      </c>
      <c r="C67" s="163" t="s">
        <v>80</v>
      </c>
      <c r="D67" s="163" t="s">
        <v>117</v>
      </c>
      <c r="E67" s="156">
        <v>9980077740</v>
      </c>
      <c r="F67" s="156">
        <v>244</v>
      </c>
      <c r="G67" s="156"/>
      <c r="H67" s="156"/>
    </row>
    <row r="68" spans="1:8" ht="22.5" customHeight="1" thickBot="1" x14ac:dyDescent="0.25">
      <c r="A68" s="181" t="s">
        <v>34</v>
      </c>
      <c r="B68" s="173" t="s">
        <v>121</v>
      </c>
      <c r="C68" s="173">
        <v>10</v>
      </c>
      <c r="D68" s="186"/>
      <c r="E68" s="182"/>
      <c r="F68" s="182"/>
      <c r="G68" s="183">
        <f>SUM(G69+G72)</f>
        <v>8705.402</v>
      </c>
      <c r="H68" s="183">
        <f>SUM(H69+H72)</f>
        <v>8491.9920000000002</v>
      </c>
    </row>
    <row r="69" spans="1:8" ht="18" customHeight="1" thickBot="1" x14ac:dyDescent="0.25">
      <c r="A69" s="159" t="s">
        <v>35</v>
      </c>
      <c r="B69" s="143" t="s">
        <v>121</v>
      </c>
      <c r="C69" s="163">
        <v>10</v>
      </c>
      <c r="D69" s="163" t="s">
        <v>81</v>
      </c>
      <c r="E69" s="160"/>
      <c r="F69" s="160"/>
      <c r="G69" s="137">
        <v>650</v>
      </c>
      <c r="H69" s="137">
        <v>400</v>
      </c>
    </row>
    <row r="70" spans="1:8" ht="34.5" customHeight="1" thickBot="1" x14ac:dyDescent="0.25">
      <c r="A70" s="159" t="s">
        <v>36</v>
      </c>
      <c r="B70" s="143" t="s">
        <v>121</v>
      </c>
      <c r="C70" s="163">
        <v>10</v>
      </c>
      <c r="D70" s="163" t="s">
        <v>81</v>
      </c>
      <c r="E70" s="137">
        <v>2210728960</v>
      </c>
      <c r="F70" s="160"/>
      <c r="G70" s="137">
        <v>650</v>
      </c>
      <c r="H70" s="137">
        <v>400</v>
      </c>
    </row>
    <row r="71" spans="1:8" ht="30" customHeight="1" thickBot="1" x14ac:dyDescent="0.25">
      <c r="A71" s="162" t="s">
        <v>37</v>
      </c>
      <c r="B71" s="143" t="s">
        <v>121</v>
      </c>
      <c r="C71" s="155">
        <v>10</v>
      </c>
      <c r="D71" s="155" t="s">
        <v>81</v>
      </c>
      <c r="E71" s="156">
        <v>2210728960</v>
      </c>
      <c r="F71" s="156">
        <v>312</v>
      </c>
      <c r="G71" s="156">
        <v>650</v>
      </c>
      <c r="H71" s="156">
        <v>400</v>
      </c>
    </row>
    <row r="72" spans="1:8" ht="19.5" customHeight="1" thickBot="1" x14ac:dyDescent="0.25">
      <c r="A72" s="159" t="s">
        <v>38</v>
      </c>
      <c r="B72" s="143" t="s">
        <v>121</v>
      </c>
      <c r="C72" s="163">
        <v>10</v>
      </c>
      <c r="D72" s="163" t="s">
        <v>78</v>
      </c>
      <c r="E72" s="160"/>
      <c r="F72" s="160"/>
      <c r="G72" s="137">
        <f>SUM(G74+G75+G77)</f>
        <v>8055.402</v>
      </c>
      <c r="H72" s="137">
        <f>SUM(H74+H75+H77)</f>
        <v>8091.9920000000002</v>
      </c>
    </row>
    <row r="73" spans="1:8" ht="30.75" customHeight="1" thickBot="1" x14ac:dyDescent="0.25">
      <c r="A73" s="159" t="s">
        <v>286</v>
      </c>
      <c r="B73" s="143" t="s">
        <v>121</v>
      </c>
      <c r="C73" s="163">
        <v>10</v>
      </c>
      <c r="D73" s="163" t="s">
        <v>78</v>
      </c>
      <c r="E73" s="160"/>
      <c r="F73" s="160"/>
      <c r="G73" s="137">
        <v>365.95</v>
      </c>
      <c r="H73" s="137">
        <v>402.54</v>
      </c>
    </row>
    <row r="74" spans="1:8" ht="30" customHeight="1" thickBot="1" x14ac:dyDescent="0.25">
      <c r="A74" s="162" t="s">
        <v>37</v>
      </c>
      <c r="B74" s="161" t="s">
        <v>121</v>
      </c>
      <c r="C74" s="155">
        <v>10</v>
      </c>
      <c r="D74" s="155" t="s">
        <v>78</v>
      </c>
      <c r="E74" s="160"/>
      <c r="F74" s="160"/>
      <c r="G74" s="156">
        <v>365.95</v>
      </c>
      <c r="H74" s="156">
        <v>402.54</v>
      </c>
    </row>
    <row r="75" spans="1:8" ht="45.75" customHeight="1" thickBot="1" x14ac:dyDescent="0.25">
      <c r="A75" s="159" t="s">
        <v>39</v>
      </c>
      <c r="B75" s="143" t="s">
        <v>121</v>
      </c>
      <c r="C75" s="163">
        <v>10</v>
      </c>
      <c r="D75" s="163" t="s">
        <v>78</v>
      </c>
      <c r="E75" s="137">
        <v>2230771510</v>
      </c>
      <c r="F75" s="160"/>
      <c r="G75" s="137">
        <v>5444</v>
      </c>
      <c r="H75" s="137">
        <v>5444</v>
      </c>
    </row>
    <row r="76" spans="1:8" ht="33" customHeight="1" thickBot="1" x14ac:dyDescent="0.25">
      <c r="A76" s="162" t="s">
        <v>37</v>
      </c>
      <c r="B76" s="143" t="s">
        <v>121</v>
      </c>
      <c r="C76" s="155">
        <v>10</v>
      </c>
      <c r="D76" s="155" t="s">
        <v>78</v>
      </c>
      <c r="E76" s="156">
        <v>2230771510</v>
      </c>
      <c r="F76" s="156">
        <v>313</v>
      </c>
      <c r="G76" s="156">
        <v>5444</v>
      </c>
      <c r="H76" s="156">
        <v>5444</v>
      </c>
    </row>
    <row r="77" spans="1:8" ht="114" customHeight="1" thickBot="1" x14ac:dyDescent="0.25">
      <c r="A77" s="159" t="s">
        <v>40</v>
      </c>
      <c r="B77" s="143" t="s">
        <v>121</v>
      </c>
      <c r="C77" s="163">
        <v>10</v>
      </c>
      <c r="D77" s="163" t="s">
        <v>78</v>
      </c>
      <c r="E77" s="137">
        <v>2250050820</v>
      </c>
      <c r="F77" s="160"/>
      <c r="G77" s="137">
        <v>2245.4520000000002</v>
      </c>
      <c r="H77" s="137">
        <v>2245.4520000000002</v>
      </c>
    </row>
    <row r="78" spans="1:8" ht="33.75" customHeight="1" thickBot="1" x14ac:dyDescent="0.25">
      <c r="A78" s="162" t="s">
        <v>37</v>
      </c>
      <c r="B78" s="143" t="s">
        <v>121</v>
      </c>
      <c r="C78" s="155">
        <v>10</v>
      </c>
      <c r="D78" s="155" t="s">
        <v>78</v>
      </c>
      <c r="E78" s="156">
        <v>2250050820</v>
      </c>
      <c r="F78" s="156">
        <v>412</v>
      </c>
      <c r="G78" s="156">
        <v>2245.4520000000002</v>
      </c>
      <c r="H78" s="156">
        <v>2245.4520000000002</v>
      </c>
    </row>
    <row r="79" spans="1:8" ht="33.75" customHeight="1" thickBot="1" x14ac:dyDescent="0.25">
      <c r="A79" s="172" t="s">
        <v>41</v>
      </c>
      <c r="B79" s="173" t="s">
        <v>121</v>
      </c>
      <c r="C79" s="188">
        <v>11</v>
      </c>
      <c r="D79" s="175"/>
      <c r="E79" s="176"/>
      <c r="F79" s="176"/>
      <c r="G79" s="189">
        <v>500</v>
      </c>
      <c r="H79" s="189">
        <v>500</v>
      </c>
    </row>
    <row r="80" spans="1:8" ht="19.5" customHeight="1" thickBot="1" x14ac:dyDescent="0.25">
      <c r="A80" s="170" t="s">
        <v>42</v>
      </c>
      <c r="B80" s="161" t="s">
        <v>121</v>
      </c>
      <c r="C80" s="161">
        <v>11</v>
      </c>
      <c r="D80" s="161" t="s">
        <v>79</v>
      </c>
      <c r="E80" s="145"/>
      <c r="F80" s="145"/>
      <c r="G80" s="249">
        <v>500</v>
      </c>
      <c r="H80" s="249">
        <v>500</v>
      </c>
    </row>
    <row r="81" spans="1:8" ht="32.25" customHeight="1" thickBot="1" x14ac:dyDescent="0.25">
      <c r="A81" s="170" t="s">
        <v>43</v>
      </c>
      <c r="B81" s="161" t="s">
        <v>121</v>
      </c>
      <c r="C81" s="161">
        <v>11</v>
      </c>
      <c r="D81" s="161" t="s">
        <v>79</v>
      </c>
      <c r="E81" s="169">
        <v>2460120000</v>
      </c>
      <c r="F81" s="145"/>
      <c r="G81" s="249">
        <v>500</v>
      </c>
      <c r="H81" s="249">
        <v>500</v>
      </c>
    </row>
    <row r="82" spans="1:8" ht="37.5" customHeight="1" thickBot="1" x14ac:dyDescent="0.25">
      <c r="A82" s="191" t="s">
        <v>13</v>
      </c>
      <c r="B82" s="161" t="s">
        <v>121</v>
      </c>
      <c r="C82" s="161">
        <v>11</v>
      </c>
      <c r="D82" s="161" t="s">
        <v>79</v>
      </c>
      <c r="E82" s="169">
        <v>2460120000</v>
      </c>
      <c r="F82" s="169">
        <v>244</v>
      </c>
      <c r="G82" s="249">
        <v>500</v>
      </c>
      <c r="H82" s="249">
        <v>500</v>
      </c>
    </row>
    <row r="83" spans="1:8" ht="36" customHeight="1" thickBot="1" x14ac:dyDescent="0.25">
      <c r="A83" s="181" t="s">
        <v>44</v>
      </c>
      <c r="B83" s="173" t="s">
        <v>121</v>
      </c>
      <c r="C83" s="185">
        <v>12</v>
      </c>
      <c r="D83" s="186"/>
      <c r="E83" s="182"/>
      <c r="F83" s="182"/>
      <c r="G83" s="187">
        <v>2200</v>
      </c>
      <c r="H83" s="187">
        <v>2200</v>
      </c>
    </row>
    <row r="84" spans="1:8" ht="32.25" customHeight="1" thickBot="1" x14ac:dyDescent="0.25">
      <c r="A84" s="142" t="s">
        <v>45</v>
      </c>
      <c r="B84" s="143" t="s">
        <v>121</v>
      </c>
      <c r="C84" s="143">
        <v>12</v>
      </c>
      <c r="D84" s="143" t="s">
        <v>122</v>
      </c>
      <c r="E84" s="146">
        <v>2520200190</v>
      </c>
      <c r="F84" s="145"/>
      <c r="G84" s="146">
        <v>2200</v>
      </c>
      <c r="H84" s="146">
        <v>2200</v>
      </c>
    </row>
    <row r="85" spans="1:8" ht="35.25" customHeight="1" thickBot="1" x14ac:dyDescent="0.25">
      <c r="A85" s="192" t="s">
        <v>46</v>
      </c>
      <c r="B85" s="143" t="s">
        <v>121</v>
      </c>
      <c r="C85" s="161">
        <v>12</v>
      </c>
      <c r="D85" s="161" t="s">
        <v>122</v>
      </c>
      <c r="E85" s="169">
        <v>2520200190</v>
      </c>
      <c r="F85" s="169">
        <v>611</v>
      </c>
      <c r="G85" s="169">
        <v>2200</v>
      </c>
      <c r="H85" s="169">
        <v>2200</v>
      </c>
    </row>
    <row r="86" spans="1:8" ht="45" customHeight="1" thickBot="1" x14ac:dyDescent="0.25">
      <c r="A86" s="181" t="s">
        <v>47</v>
      </c>
      <c r="B86" s="173" t="s">
        <v>121</v>
      </c>
      <c r="C86" s="173">
        <v>13</v>
      </c>
      <c r="D86" s="186"/>
      <c r="E86" s="182"/>
      <c r="F86" s="182"/>
      <c r="G86" s="183">
        <v>60.8</v>
      </c>
      <c r="H86" s="183">
        <v>54</v>
      </c>
    </row>
    <row r="87" spans="1:8" ht="18" customHeight="1" thickBot="1" x14ac:dyDescent="0.25">
      <c r="A87" s="170" t="s">
        <v>48</v>
      </c>
      <c r="B87" s="161" t="s">
        <v>121</v>
      </c>
      <c r="C87" s="161">
        <v>13</v>
      </c>
      <c r="D87" s="161" t="s">
        <v>81</v>
      </c>
      <c r="E87" s="169">
        <v>2610227880</v>
      </c>
      <c r="F87" s="145"/>
      <c r="G87" s="169">
        <v>60.8</v>
      </c>
      <c r="H87" s="169">
        <v>54</v>
      </c>
    </row>
    <row r="88" spans="1:8" ht="31.5" customHeight="1" thickBot="1" x14ac:dyDescent="0.25">
      <c r="A88" s="192" t="s">
        <v>49</v>
      </c>
      <c r="B88" s="161" t="s">
        <v>121</v>
      </c>
      <c r="C88" s="161">
        <v>13</v>
      </c>
      <c r="D88" s="161" t="s">
        <v>81</v>
      </c>
      <c r="E88" s="169">
        <v>2610227880</v>
      </c>
      <c r="F88" s="169">
        <v>730</v>
      </c>
      <c r="G88" s="169">
        <v>60.8</v>
      </c>
      <c r="H88" s="169">
        <v>54</v>
      </c>
    </row>
    <row r="89" spans="1:8" ht="48.75" customHeight="1" thickBot="1" x14ac:dyDescent="0.25">
      <c r="A89" s="181" t="s">
        <v>120</v>
      </c>
      <c r="B89" s="185" t="s">
        <v>118</v>
      </c>
      <c r="C89" s="185" t="s">
        <v>81</v>
      </c>
      <c r="D89" s="185" t="s">
        <v>119</v>
      </c>
      <c r="E89" s="187">
        <v>9980020000</v>
      </c>
      <c r="F89" s="182"/>
      <c r="G89" s="187">
        <f>SUM(G90:G94)</f>
        <v>4656</v>
      </c>
      <c r="H89" s="187">
        <f>SUM(H90:H94)</f>
        <v>4545</v>
      </c>
    </row>
    <row r="90" spans="1:8" ht="50.25" customHeight="1" thickBot="1" x14ac:dyDescent="0.25">
      <c r="A90" s="162" t="s">
        <v>9</v>
      </c>
      <c r="B90" s="161" t="s">
        <v>118</v>
      </c>
      <c r="C90" s="161" t="s">
        <v>81</v>
      </c>
      <c r="D90" s="161" t="s">
        <v>119</v>
      </c>
      <c r="E90" s="156">
        <v>9980020000</v>
      </c>
      <c r="F90" s="156">
        <v>121</v>
      </c>
      <c r="G90" s="156">
        <v>3100</v>
      </c>
      <c r="H90" s="243">
        <v>3100</v>
      </c>
    </row>
    <row r="91" spans="1:8" ht="50.25" customHeight="1" thickBot="1" x14ac:dyDescent="0.25">
      <c r="A91" s="21" t="s">
        <v>50</v>
      </c>
      <c r="B91" s="161" t="s">
        <v>118</v>
      </c>
      <c r="C91" s="161" t="s">
        <v>81</v>
      </c>
      <c r="D91" s="161" t="s">
        <v>119</v>
      </c>
      <c r="E91" s="156">
        <v>9980020000</v>
      </c>
      <c r="F91" s="156">
        <v>122</v>
      </c>
      <c r="G91" s="156">
        <v>30</v>
      </c>
      <c r="H91" s="243">
        <v>29</v>
      </c>
    </row>
    <row r="92" spans="1:8" ht="81" customHeight="1" thickBot="1" x14ac:dyDescent="0.25">
      <c r="A92" s="21" t="s">
        <v>10</v>
      </c>
      <c r="B92" s="161" t="s">
        <v>118</v>
      </c>
      <c r="C92" s="161" t="s">
        <v>81</v>
      </c>
      <c r="D92" s="161" t="s">
        <v>119</v>
      </c>
      <c r="E92" s="156">
        <v>9980020000</v>
      </c>
      <c r="F92" s="156">
        <v>129</v>
      </c>
      <c r="G92" s="156">
        <v>936</v>
      </c>
      <c r="H92" s="243">
        <v>936</v>
      </c>
    </row>
    <row r="93" spans="1:8" ht="32.25" customHeight="1" thickBot="1" x14ac:dyDescent="0.25">
      <c r="A93" s="21" t="s">
        <v>13</v>
      </c>
      <c r="B93" s="161" t="s">
        <v>118</v>
      </c>
      <c r="C93" s="161" t="s">
        <v>81</v>
      </c>
      <c r="D93" s="161" t="s">
        <v>119</v>
      </c>
      <c r="E93" s="156">
        <v>9980020000</v>
      </c>
      <c r="F93" s="156">
        <v>244</v>
      </c>
      <c r="G93" s="156">
        <v>550</v>
      </c>
      <c r="H93" s="243">
        <v>450</v>
      </c>
    </row>
    <row r="94" spans="1:8" ht="33" customHeight="1" thickBot="1" x14ac:dyDescent="0.25">
      <c r="A94" s="162" t="s">
        <v>51</v>
      </c>
      <c r="B94" s="161" t="s">
        <v>118</v>
      </c>
      <c r="C94" s="161" t="s">
        <v>81</v>
      </c>
      <c r="D94" s="161" t="s">
        <v>119</v>
      </c>
      <c r="E94" s="156">
        <v>9980020000</v>
      </c>
      <c r="F94" s="156">
        <v>850</v>
      </c>
      <c r="G94" s="156">
        <v>40</v>
      </c>
      <c r="H94" s="243">
        <v>30</v>
      </c>
    </row>
    <row r="95" spans="1:8" ht="61.5" customHeight="1" thickBot="1" x14ac:dyDescent="0.25">
      <c r="A95" s="172" t="s">
        <v>22</v>
      </c>
      <c r="B95" s="188" t="s">
        <v>76</v>
      </c>
      <c r="C95" s="188" t="s">
        <v>116</v>
      </c>
      <c r="D95" s="188"/>
      <c r="E95" s="249"/>
      <c r="F95" s="189"/>
      <c r="G95" s="251">
        <v>2260</v>
      </c>
      <c r="H95" s="251">
        <v>2260</v>
      </c>
    </row>
    <row r="96" spans="1:8" ht="66" customHeight="1" thickBot="1" x14ac:dyDescent="0.25">
      <c r="A96" s="198" t="s">
        <v>52</v>
      </c>
      <c r="B96" s="163" t="s">
        <v>76</v>
      </c>
      <c r="C96" s="163" t="s">
        <v>116</v>
      </c>
      <c r="D96" s="163" t="s">
        <v>117</v>
      </c>
      <c r="E96" s="163">
        <v>740120000</v>
      </c>
      <c r="F96" s="163"/>
      <c r="G96" s="199">
        <v>2260</v>
      </c>
      <c r="H96" s="199">
        <f>SUM(H97:H99)</f>
        <v>2260</v>
      </c>
    </row>
    <row r="97" spans="1:8" ht="50.25" customHeight="1" thickBot="1" x14ac:dyDescent="0.25">
      <c r="A97" s="200" t="s">
        <v>33</v>
      </c>
      <c r="B97" s="155" t="s">
        <v>76</v>
      </c>
      <c r="C97" s="155" t="s">
        <v>116</v>
      </c>
      <c r="D97" s="155" t="s">
        <v>117</v>
      </c>
      <c r="E97" s="155">
        <v>740120000</v>
      </c>
      <c r="F97" s="155">
        <v>111</v>
      </c>
      <c r="G97" s="155" t="s">
        <v>280</v>
      </c>
      <c r="H97" s="243">
        <v>1617</v>
      </c>
    </row>
    <row r="98" spans="1:8" ht="81.75" customHeight="1" thickBot="1" x14ac:dyDescent="0.25">
      <c r="A98" s="154" t="s">
        <v>10</v>
      </c>
      <c r="B98" s="155" t="s">
        <v>76</v>
      </c>
      <c r="C98" s="155" t="s">
        <v>116</v>
      </c>
      <c r="D98" s="155" t="s">
        <v>117</v>
      </c>
      <c r="E98" s="156">
        <v>740120000</v>
      </c>
      <c r="F98" s="156">
        <v>119</v>
      </c>
      <c r="G98" s="156">
        <v>488</v>
      </c>
      <c r="H98" s="243">
        <v>488</v>
      </c>
    </row>
    <row r="99" spans="1:8" ht="36" customHeight="1" thickBot="1" x14ac:dyDescent="0.25">
      <c r="A99" s="21" t="s">
        <v>13</v>
      </c>
      <c r="B99" s="155" t="s">
        <v>76</v>
      </c>
      <c r="C99" s="155" t="s">
        <v>116</v>
      </c>
      <c r="D99" s="155" t="s">
        <v>117</v>
      </c>
      <c r="E99" s="156">
        <v>740120000</v>
      </c>
      <c r="F99" s="156">
        <v>244</v>
      </c>
      <c r="G99" s="156">
        <v>155</v>
      </c>
      <c r="H99" s="243">
        <v>155</v>
      </c>
    </row>
    <row r="100" spans="1:8" ht="24.75" customHeight="1" thickBot="1" x14ac:dyDescent="0.25">
      <c r="A100" s="172" t="s">
        <v>25</v>
      </c>
      <c r="B100" s="188" t="s">
        <v>77</v>
      </c>
      <c r="C100" s="188" t="s">
        <v>78</v>
      </c>
      <c r="D100" s="188"/>
      <c r="E100" s="188"/>
      <c r="F100" s="188"/>
      <c r="G100" s="251">
        <v>1846</v>
      </c>
      <c r="H100" s="251">
        <v>1815</v>
      </c>
    </row>
    <row r="101" spans="1:8" ht="24.75" customHeight="1" thickBot="1" x14ac:dyDescent="0.25">
      <c r="A101" s="159" t="s">
        <v>53</v>
      </c>
      <c r="B101" s="163" t="s">
        <v>77</v>
      </c>
      <c r="C101" s="163" t="s">
        <v>78</v>
      </c>
      <c r="D101" s="163" t="s">
        <v>79</v>
      </c>
      <c r="E101" s="163"/>
      <c r="F101" s="163"/>
      <c r="G101" s="199">
        <v>1846</v>
      </c>
      <c r="H101" s="199">
        <v>1815</v>
      </c>
    </row>
    <row r="102" spans="1:8" ht="24.75" customHeight="1" thickBot="1" x14ac:dyDescent="0.25">
      <c r="A102" s="159" t="s">
        <v>54</v>
      </c>
      <c r="B102" s="163" t="s">
        <v>77</v>
      </c>
      <c r="C102" s="163" t="s">
        <v>78</v>
      </c>
      <c r="D102" s="163" t="s">
        <v>79</v>
      </c>
      <c r="E102" s="163">
        <v>1410211000</v>
      </c>
      <c r="F102" s="163"/>
      <c r="G102" s="199">
        <v>1846</v>
      </c>
      <c r="H102" s="199">
        <v>1815</v>
      </c>
    </row>
    <row r="103" spans="1:8" ht="51.75" customHeight="1" thickBot="1" x14ac:dyDescent="0.25">
      <c r="A103" s="21" t="s">
        <v>9</v>
      </c>
      <c r="B103" s="155" t="s">
        <v>77</v>
      </c>
      <c r="C103" s="155" t="s">
        <v>78</v>
      </c>
      <c r="D103" s="155" t="s">
        <v>79</v>
      </c>
      <c r="E103" s="155">
        <v>1410211000</v>
      </c>
      <c r="F103" s="201">
        <v>121</v>
      </c>
      <c r="G103" s="201" t="s">
        <v>620</v>
      </c>
      <c r="H103" s="252">
        <v>1200</v>
      </c>
    </row>
    <row r="104" spans="1:8" ht="84.75" customHeight="1" thickBot="1" x14ac:dyDescent="0.25">
      <c r="A104" s="21" t="s">
        <v>10</v>
      </c>
      <c r="B104" s="155" t="s">
        <v>77</v>
      </c>
      <c r="C104" s="155" t="s">
        <v>78</v>
      </c>
      <c r="D104" s="155" t="s">
        <v>79</v>
      </c>
      <c r="E104" s="155">
        <v>1410211000</v>
      </c>
      <c r="F104" s="201">
        <v>129</v>
      </c>
      <c r="G104" s="201" t="s">
        <v>621</v>
      </c>
      <c r="H104" s="252">
        <v>362</v>
      </c>
    </row>
    <row r="105" spans="1:8" ht="32.25" customHeight="1" thickBot="1" x14ac:dyDescent="0.25">
      <c r="A105" s="21" t="s">
        <v>13</v>
      </c>
      <c r="B105" s="155" t="s">
        <v>77</v>
      </c>
      <c r="C105" s="155" t="s">
        <v>78</v>
      </c>
      <c r="D105" s="155" t="s">
        <v>79</v>
      </c>
      <c r="E105" s="155">
        <v>1410211000</v>
      </c>
      <c r="F105" s="201">
        <v>244</v>
      </c>
      <c r="G105" s="201" t="s">
        <v>288</v>
      </c>
      <c r="H105" s="252">
        <v>250</v>
      </c>
    </row>
    <row r="106" spans="1:8" ht="32.25" thickBot="1" x14ac:dyDescent="0.25">
      <c r="A106" s="162" t="s">
        <v>51</v>
      </c>
      <c r="B106" s="155" t="s">
        <v>77</v>
      </c>
      <c r="C106" s="155" t="s">
        <v>78</v>
      </c>
      <c r="D106" s="155" t="s">
        <v>79</v>
      </c>
      <c r="E106" s="155">
        <v>1410211000</v>
      </c>
      <c r="F106" s="201">
        <v>850</v>
      </c>
      <c r="G106" s="201" t="s">
        <v>281</v>
      </c>
      <c r="H106" s="252">
        <v>3</v>
      </c>
    </row>
    <row r="107" spans="1:8" ht="16.5" thickBot="1" x14ac:dyDescent="0.25">
      <c r="A107" s="159" t="s">
        <v>28</v>
      </c>
      <c r="B107" s="163" t="s">
        <v>187</v>
      </c>
      <c r="C107" s="163" t="s">
        <v>80</v>
      </c>
      <c r="D107" s="163"/>
      <c r="E107" s="163"/>
      <c r="F107" s="163"/>
      <c r="G107" s="199">
        <f>SUM(G108+G379)</f>
        <v>407723</v>
      </c>
      <c r="H107" s="199">
        <f>SUM(H108+H379)</f>
        <v>406245.9</v>
      </c>
    </row>
    <row r="108" spans="1:8" ht="21.75" customHeight="1" thickBot="1" x14ac:dyDescent="0.25">
      <c r="A108" s="159" t="s">
        <v>55</v>
      </c>
      <c r="B108" s="163" t="s">
        <v>187</v>
      </c>
      <c r="C108" s="163"/>
      <c r="D108" s="163"/>
      <c r="E108" s="163"/>
      <c r="F108" s="163"/>
      <c r="G108" s="199">
        <f>SUM(G109+G124+G139+G154+G169+G184+G199+G214+G229+G244+G259+G274+G289+G304+G319+G334+G349+G364)</f>
        <v>83147</v>
      </c>
      <c r="H108" s="199">
        <f>SUM(H109+H124+H139+H154+H169+H184+H199+H214+H229+H244+H259+H274+H289+H304+H319+H334+H349+H364)</f>
        <v>82019.899999999994</v>
      </c>
    </row>
    <row r="109" spans="1:8" ht="36" customHeight="1" thickBot="1" x14ac:dyDescent="0.25">
      <c r="A109" s="253" t="s">
        <v>56</v>
      </c>
      <c r="B109" s="254" t="s">
        <v>82</v>
      </c>
      <c r="C109" s="254"/>
      <c r="D109" s="254"/>
      <c r="E109" s="254"/>
      <c r="F109" s="254"/>
      <c r="G109" s="255">
        <f>SUM(G120+G110)</f>
        <v>9208.5</v>
      </c>
      <c r="H109" s="255">
        <f>SUM(H120+H110)</f>
        <v>9119.7000000000007</v>
      </c>
    </row>
    <row r="110" spans="1:8" ht="22.5" customHeight="1" thickBot="1" x14ac:dyDescent="0.25">
      <c r="A110" s="159" t="s">
        <v>55</v>
      </c>
      <c r="B110" s="143" t="s">
        <v>82</v>
      </c>
      <c r="C110" s="143" t="s">
        <v>80</v>
      </c>
      <c r="D110" s="143" t="s">
        <v>81</v>
      </c>
      <c r="E110" s="143"/>
      <c r="F110" s="143"/>
      <c r="G110" s="204">
        <f>SUM(G111+G116)</f>
        <v>8781.5</v>
      </c>
      <c r="H110" s="204">
        <f>SUM(H111+H116)</f>
        <v>8692.7000000000007</v>
      </c>
    </row>
    <row r="111" spans="1:8" ht="63.75" customHeight="1" thickBot="1" x14ac:dyDescent="0.25">
      <c r="A111" s="159" t="s">
        <v>57</v>
      </c>
      <c r="B111" s="163" t="s">
        <v>82</v>
      </c>
      <c r="C111" s="163" t="s">
        <v>80</v>
      </c>
      <c r="D111" s="163" t="s">
        <v>81</v>
      </c>
      <c r="E111" s="205">
        <v>1910101590</v>
      </c>
      <c r="F111" s="163"/>
      <c r="G111" s="199">
        <f>SUM(G112+G113+G114+G115)</f>
        <v>1946.8</v>
      </c>
      <c r="H111" s="199">
        <f>SUM(H112+H113+H114+H115)</f>
        <v>1858</v>
      </c>
    </row>
    <row r="112" spans="1:8" ht="50.25" customHeight="1" thickBot="1" x14ac:dyDescent="0.25">
      <c r="A112" s="162" t="s">
        <v>33</v>
      </c>
      <c r="B112" s="155" t="s">
        <v>82</v>
      </c>
      <c r="C112" s="155" t="s">
        <v>80</v>
      </c>
      <c r="D112" s="155" t="s">
        <v>81</v>
      </c>
      <c r="E112" s="206">
        <v>1910101590</v>
      </c>
      <c r="F112" s="155">
        <v>111</v>
      </c>
      <c r="G112" s="155" t="s">
        <v>626</v>
      </c>
      <c r="H112" s="201">
        <v>671</v>
      </c>
    </row>
    <row r="113" spans="1:8" ht="76.5" customHeight="1" thickBot="1" x14ac:dyDescent="0.25">
      <c r="A113" s="154" t="s">
        <v>10</v>
      </c>
      <c r="B113" s="155" t="s">
        <v>82</v>
      </c>
      <c r="C113" s="155" t="s">
        <v>80</v>
      </c>
      <c r="D113" s="155" t="s">
        <v>81</v>
      </c>
      <c r="E113" s="206">
        <v>1910101590</v>
      </c>
      <c r="F113" s="155">
        <v>119</v>
      </c>
      <c r="G113" s="155" t="s">
        <v>627</v>
      </c>
      <c r="H113" s="155" t="s">
        <v>633</v>
      </c>
    </row>
    <row r="114" spans="1:8" ht="33.75" customHeight="1" thickBot="1" x14ac:dyDescent="0.25">
      <c r="A114" s="21" t="s">
        <v>13</v>
      </c>
      <c r="B114" s="155" t="s">
        <v>82</v>
      </c>
      <c r="C114" s="155" t="s">
        <v>80</v>
      </c>
      <c r="D114" s="155" t="s">
        <v>81</v>
      </c>
      <c r="E114" s="206">
        <v>1910101590</v>
      </c>
      <c r="F114" s="155">
        <v>244</v>
      </c>
      <c r="G114" s="155" t="s">
        <v>625</v>
      </c>
      <c r="H114" s="155" t="s">
        <v>625</v>
      </c>
    </row>
    <row r="115" spans="1:8" ht="31.5" customHeight="1" thickBot="1" x14ac:dyDescent="0.25">
      <c r="A115" s="180" t="s">
        <v>51</v>
      </c>
      <c r="B115" s="155" t="s">
        <v>82</v>
      </c>
      <c r="C115" s="155" t="s">
        <v>80</v>
      </c>
      <c r="D115" s="155" t="s">
        <v>81</v>
      </c>
      <c r="E115" s="206">
        <v>1910101590</v>
      </c>
      <c r="F115" s="155">
        <v>850</v>
      </c>
      <c r="G115" s="155" t="s">
        <v>624</v>
      </c>
      <c r="H115" s="155" t="s">
        <v>630</v>
      </c>
    </row>
    <row r="116" spans="1:8" ht="166.5" customHeight="1" thickBot="1" x14ac:dyDescent="0.25">
      <c r="A116" s="159" t="s">
        <v>58</v>
      </c>
      <c r="B116" s="256" t="s">
        <v>82</v>
      </c>
      <c r="C116" s="256" t="s">
        <v>80</v>
      </c>
      <c r="D116" s="256" t="s">
        <v>81</v>
      </c>
      <c r="E116" s="257">
        <v>1910106590</v>
      </c>
      <c r="F116" s="256"/>
      <c r="G116" s="256">
        <v>6834.7</v>
      </c>
      <c r="H116" s="256">
        <v>6834.7</v>
      </c>
    </row>
    <row r="117" spans="1:8" ht="52.5" customHeight="1" thickBot="1" x14ac:dyDescent="0.25">
      <c r="A117" s="180" t="s">
        <v>59</v>
      </c>
      <c r="B117" s="201" t="s">
        <v>82</v>
      </c>
      <c r="C117" s="201" t="s">
        <v>80</v>
      </c>
      <c r="D117" s="201" t="s">
        <v>81</v>
      </c>
      <c r="E117" s="258">
        <v>1910106590</v>
      </c>
      <c r="F117" s="201">
        <v>111</v>
      </c>
      <c r="G117" s="201" t="s">
        <v>597</v>
      </c>
      <c r="H117" s="201" t="s">
        <v>531</v>
      </c>
    </row>
    <row r="118" spans="1:8" ht="81.75" customHeight="1" thickBot="1" x14ac:dyDescent="0.25">
      <c r="A118" s="154" t="s">
        <v>10</v>
      </c>
      <c r="B118" s="201" t="s">
        <v>82</v>
      </c>
      <c r="C118" s="201" t="s">
        <v>80</v>
      </c>
      <c r="D118" s="201" t="s">
        <v>81</v>
      </c>
      <c r="E118" s="258">
        <v>1910106590</v>
      </c>
      <c r="F118" s="201">
        <v>119</v>
      </c>
      <c r="G118" s="201" t="s">
        <v>599</v>
      </c>
      <c r="H118" s="201" t="s">
        <v>532</v>
      </c>
    </row>
    <row r="119" spans="1:8" ht="36.75" customHeight="1" thickBot="1" x14ac:dyDescent="0.25">
      <c r="A119" s="21" t="s">
        <v>13</v>
      </c>
      <c r="B119" s="201" t="s">
        <v>82</v>
      </c>
      <c r="C119" s="201" t="s">
        <v>80</v>
      </c>
      <c r="D119" s="201" t="s">
        <v>81</v>
      </c>
      <c r="E119" s="258">
        <v>1910106590</v>
      </c>
      <c r="F119" s="201">
        <v>244</v>
      </c>
      <c r="G119" s="201" t="s">
        <v>618</v>
      </c>
      <c r="H119" s="201" t="s">
        <v>533</v>
      </c>
    </row>
    <row r="120" spans="1:8" ht="21" customHeight="1" thickBot="1" x14ac:dyDescent="0.25">
      <c r="A120" s="159" t="s">
        <v>34</v>
      </c>
      <c r="B120" s="163" t="s">
        <v>82</v>
      </c>
      <c r="C120" s="163">
        <v>10</v>
      </c>
      <c r="D120" s="163"/>
      <c r="E120" s="163"/>
      <c r="F120" s="163"/>
      <c r="G120" s="163" t="s">
        <v>600</v>
      </c>
      <c r="H120" s="163" t="s">
        <v>600</v>
      </c>
    </row>
    <row r="121" spans="1:8" ht="20.25" customHeight="1" thickBot="1" x14ac:dyDescent="0.25">
      <c r="A121" s="159" t="s">
        <v>38</v>
      </c>
      <c r="B121" s="163" t="s">
        <v>82</v>
      </c>
      <c r="C121" s="163">
        <v>10</v>
      </c>
      <c r="D121" s="163" t="s">
        <v>78</v>
      </c>
      <c r="E121" s="163"/>
      <c r="F121" s="163"/>
      <c r="G121" s="163" t="s">
        <v>600</v>
      </c>
      <c r="H121" s="163" t="s">
        <v>600</v>
      </c>
    </row>
    <row r="122" spans="1:8" ht="50.25" customHeight="1" thickBot="1" x14ac:dyDescent="0.25">
      <c r="A122" s="159" t="s">
        <v>60</v>
      </c>
      <c r="B122" s="163" t="s">
        <v>82</v>
      </c>
      <c r="C122" s="163">
        <v>10</v>
      </c>
      <c r="D122" s="163" t="s">
        <v>78</v>
      </c>
      <c r="E122" s="163">
        <v>2230171540</v>
      </c>
      <c r="F122" s="163"/>
      <c r="G122" s="163" t="s">
        <v>600</v>
      </c>
      <c r="H122" s="163" t="s">
        <v>600</v>
      </c>
    </row>
    <row r="123" spans="1:8" ht="33.75" customHeight="1" thickBot="1" x14ac:dyDescent="0.25">
      <c r="A123" s="162" t="s">
        <v>37</v>
      </c>
      <c r="B123" s="155" t="s">
        <v>82</v>
      </c>
      <c r="C123" s="155">
        <v>10</v>
      </c>
      <c r="D123" s="155" t="s">
        <v>78</v>
      </c>
      <c r="E123" s="155">
        <v>2230171540</v>
      </c>
      <c r="F123" s="155">
        <v>313</v>
      </c>
      <c r="G123" s="155" t="s">
        <v>600</v>
      </c>
      <c r="H123" s="155" t="s">
        <v>600</v>
      </c>
    </row>
    <row r="124" spans="1:8" ht="33" customHeight="1" thickBot="1" x14ac:dyDescent="0.25">
      <c r="A124" s="253" t="s">
        <v>61</v>
      </c>
      <c r="B124" s="254" t="s">
        <v>83</v>
      </c>
      <c r="C124" s="254"/>
      <c r="D124" s="254"/>
      <c r="E124" s="254"/>
      <c r="F124" s="254"/>
      <c r="G124" s="259">
        <f>SUM(G135+G125)</f>
        <v>6196.6</v>
      </c>
      <c r="H124" s="259">
        <f>SUM(H135+H125)</f>
        <v>6131.6</v>
      </c>
    </row>
    <row r="125" spans="1:8" ht="24.75" customHeight="1" thickBot="1" x14ac:dyDescent="0.25">
      <c r="A125" s="159" t="s">
        <v>55</v>
      </c>
      <c r="B125" s="143" t="s">
        <v>83</v>
      </c>
      <c r="C125" s="143" t="s">
        <v>80</v>
      </c>
      <c r="D125" s="143" t="s">
        <v>81</v>
      </c>
      <c r="E125" s="143"/>
      <c r="F125" s="143"/>
      <c r="G125" s="204">
        <f>SUM(G126+G131)</f>
        <v>5896.6</v>
      </c>
      <c r="H125" s="204">
        <f>SUM(H126+H131)</f>
        <v>5831.6</v>
      </c>
    </row>
    <row r="126" spans="1:8" ht="63.75" customHeight="1" thickBot="1" x14ac:dyDescent="0.25">
      <c r="A126" s="159" t="s">
        <v>62</v>
      </c>
      <c r="B126" s="163" t="s">
        <v>83</v>
      </c>
      <c r="C126" s="163" t="s">
        <v>80</v>
      </c>
      <c r="D126" s="163" t="s">
        <v>81</v>
      </c>
      <c r="E126" s="205">
        <v>1910101590</v>
      </c>
      <c r="F126" s="163"/>
      <c r="G126" s="199">
        <f>SUM(G127+G128+G129+G130)</f>
        <v>1533</v>
      </c>
      <c r="H126" s="199">
        <f>SUM(H127+H128+H129+H130)</f>
        <v>1468</v>
      </c>
    </row>
    <row r="127" spans="1:8" ht="50.25" customHeight="1" thickBot="1" x14ac:dyDescent="0.25">
      <c r="A127" s="180" t="s">
        <v>33</v>
      </c>
      <c r="B127" s="155" t="s">
        <v>83</v>
      </c>
      <c r="C127" s="155" t="s">
        <v>80</v>
      </c>
      <c r="D127" s="155" t="s">
        <v>81</v>
      </c>
      <c r="E127" s="206">
        <v>1910101590</v>
      </c>
      <c r="F127" s="155">
        <v>111</v>
      </c>
      <c r="G127" s="155" t="s">
        <v>628</v>
      </c>
      <c r="H127" s="155" t="s">
        <v>631</v>
      </c>
    </row>
    <row r="128" spans="1:8" ht="82.5" customHeight="1" thickBot="1" x14ac:dyDescent="0.25">
      <c r="A128" s="154" t="s">
        <v>10</v>
      </c>
      <c r="B128" s="155" t="s">
        <v>83</v>
      </c>
      <c r="C128" s="155" t="s">
        <v>80</v>
      </c>
      <c r="D128" s="155" t="s">
        <v>81</v>
      </c>
      <c r="E128" s="206">
        <v>1910101590</v>
      </c>
      <c r="F128" s="155">
        <v>119</v>
      </c>
      <c r="G128" s="155" t="s">
        <v>629</v>
      </c>
      <c r="H128" s="155" t="s">
        <v>632</v>
      </c>
    </row>
    <row r="129" spans="1:8" ht="37.5" customHeight="1" thickBot="1" x14ac:dyDescent="0.25">
      <c r="A129" s="21" t="s">
        <v>13</v>
      </c>
      <c r="B129" s="155" t="s">
        <v>83</v>
      </c>
      <c r="C129" s="155" t="s">
        <v>80</v>
      </c>
      <c r="D129" s="155" t="s">
        <v>81</v>
      </c>
      <c r="E129" s="206">
        <v>1910101590</v>
      </c>
      <c r="F129" s="155">
        <v>244</v>
      </c>
      <c r="G129" s="155" t="s">
        <v>434</v>
      </c>
      <c r="H129" s="155" t="s">
        <v>434</v>
      </c>
    </row>
    <row r="130" spans="1:8" ht="33" customHeight="1" thickBot="1" x14ac:dyDescent="0.25">
      <c r="A130" s="180" t="s">
        <v>51</v>
      </c>
      <c r="B130" s="155" t="s">
        <v>83</v>
      </c>
      <c r="C130" s="155" t="s">
        <v>80</v>
      </c>
      <c r="D130" s="155" t="s">
        <v>81</v>
      </c>
      <c r="E130" s="206">
        <v>1910101590</v>
      </c>
      <c r="F130" s="155">
        <v>850</v>
      </c>
      <c r="G130" s="155" t="s">
        <v>435</v>
      </c>
      <c r="H130" s="155" t="s">
        <v>435</v>
      </c>
    </row>
    <row r="131" spans="1:8" ht="164.25" customHeight="1" thickBot="1" x14ac:dyDescent="0.25">
      <c r="A131" s="159" t="s">
        <v>58</v>
      </c>
      <c r="B131" s="163" t="s">
        <v>83</v>
      </c>
      <c r="C131" s="163" t="s">
        <v>80</v>
      </c>
      <c r="D131" s="163" t="s">
        <v>81</v>
      </c>
      <c r="E131" s="205">
        <v>1910106590</v>
      </c>
      <c r="F131" s="163"/>
      <c r="G131" s="199">
        <v>4363.6000000000004</v>
      </c>
      <c r="H131" s="137">
        <v>4363.6000000000004</v>
      </c>
    </row>
    <row r="132" spans="1:8" ht="51" customHeight="1" thickBot="1" x14ac:dyDescent="0.25">
      <c r="A132" s="180" t="s">
        <v>59</v>
      </c>
      <c r="B132" s="155" t="s">
        <v>83</v>
      </c>
      <c r="C132" s="155" t="s">
        <v>80</v>
      </c>
      <c r="D132" s="155" t="s">
        <v>81</v>
      </c>
      <c r="E132" s="206">
        <v>1910106590</v>
      </c>
      <c r="F132" s="155">
        <v>111</v>
      </c>
      <c r="G132" s="155" t="s">
        <v>604</v>
      </c>
      <c r="H132" s="155" t="s">
        <v>604</v>
      </c>
    </row>
    <row r="133" spans="1:8" ht="79.5" customHeight="1" thickBot="1" x14ac:dyDescent="0.25">
      <c r="A133" s="154" t="s">
        <v>10</v>
      </c>
      <c r="B133" s="155" t="s">
        <v>83</v>
      </c>
      <c r="C133" s="155" t="s">
        <v>80</v>
      </c>
      <c r="D133" s="155" t="s">
        <v>81</v>
      </c>
      <c r="E133" s="206">
        <v>1910106590</v>
      </c>
      <c r="F133" s="155">
        <v>119</v>
      </c>
      <c r="G133" s="155" t="s">
        <v>606</v>
      </c>
      <c r="H133" s="155" t="s">
        <v>606</v>
      </c>
    </row>
    <row r="134" spans="1:8" ht="36" customHeight="1" thickBot="1" x14ac:dyDescent="0.25">
      <c r="A134" s="21" t="s">
        <v>13</v>
      </c>
      <c r="B134" s="155" t="s">
        <v>83</v>
      </c>
      <c r="C134" s="155" t="s">
        <v>80</v>
      </c>
      <c r="D134" s="155" t="s">
        <v>81</v>
      </c>
      <c r="E134" s="206">
        <v>1910106590</v>
      </c>
      <c r="F134" s="155">
        <v>244</v>
      </c>
      <c r="G134" s="155" t="s">
        <v>619</v>
      </c>
      <c r="H134" s="155" t="s">
        <v>619</v>
      </c>
    </row>
    <row r="135" spans="1:8" ht="18.75" customHeight="1" thickBot="1" x14ac:dyDescent="0.25">
      <c r="A135" s="159" t="s">
        <v>34</v>
      </c>
      <c r="B135" s="163" t="s">
        <v>83</v>
      </c>
      <c r="C135" s="163">
        <v>10</v>
      </c>
      <c r="D135" s="163" t="s">
        <v>78</v>
      </c>
      <c r="E135" s="163"/>
      <c r="F135" s="163"/>
      <c r="G135" s="163" t="s">
        <v>608</v>
      </c>
      <c r="H135" s="163" t="s">
        <v>608</v>
      </c>
    </row>
    <row r="136" spans="1:8" ht="24.75" customHeight="1" thickBot="1" x14ac:dyDescent="0.25">
      <c r="A136" s="159" t="s">
        <v>38</v>
      </c>
      <c r="B136" s="163" t="s">
        <v>83</v>
      </c>
      <c r="C136" s="163">
        <v>10</v>
      </c>
      <c r="D136" s="163" t="s">
        <v>78</v>
      </c>
      <c r="E136" s="163"/>
      <c r="F136" s="163"/>
      <c r="G136" s="163" t="s">
        <v>608</v>
      </c>
      <c r="H136" s="163" t="s">
        <v>608</v>
      </c>
    </row>
    <row r="137" spans="1:8" ht="48" customHeight="1" thickBot="1" x14ac:dyDescent="0.25">
      <c r="A137" s="159" t="s">
        <v>60</v>
      </c>
      <c r="B137" s="163" t="s">
        <v>83</v>
      </c>
      <c r="C137" s="163">
        <v>10</v>
      </c>
      <c r="D137" s="163" t="s">
        <v>78</v>
      </c>
      <c r="E137" s="163">
        <v>2230171540</v>
      </c>
      <c r="F137" s="163"/>
      <c r="G137" s="163" t="s">
        <v>608</v>
      </c>
      <c r="H137" s="163" t="s">
        <v>608</v>
      </c>
    </row>
    <row r="138" spans="1:8" ht="33.75" customHeight="1" thickBot="1" x14ac:dyDescent="0.25">
      <c r="A138" s="162" t="s">
        <v>37</v>
      </c>
      <c r="B138" s="155" t="s">
        <v>83</v>
      </c>
      <c r="C138" s="155">
        <v>10</v>
      </c>
      <c r="D138" s="155" t="s">
        <v>78</v>
      </c>
      <c r="E138" s="155">
        <v>2230171540</v>
      </c>
      <c r="F138" s="155">
        <v>313</v>
      </c>
      <c r="G138" s="155" t="s">
        <v>608</v>
      </c>
      <c r="H138" s="155" t="s">
        <v>608</v>
      </c>
    </row>
    <row r="139" spans="1:8" ht="37.5" customHeight="1" thickBot="1" x14ac:dyDescent="0.25">
      <c r="A139" s="253" t="s">
        <v>63</v>
      </c>
      <c r="B139" s="254" t="s">
        <v>84</v>
      </c>
      <c r="C139" s="254" t="s">
        <v>80</v>
      </c>
      <c r="D139" s="254"/>
      <c r="E139" s="254"/>
      <c r="F139" s="254"/>
      <c r="G139" s="259">
        <f>SUM(G150+G140)</f>
        <v>8378.9</v>
      </c>
      <c r="H139" s="259">
        <f>SUM(H150+H140)</f>
        <v>8313.9</v>
      </c>
    </row>
    <row r="140" spans="1:8" ht="29.25" customHeight="1" thickBot="1" x14ac:dyDescent="0.25">
      <c r="A140" s="159" t="s">
        <v>55</v>
      </c>
      <c r="B140" s="143" t="s">
        <v>84</v>
      </c>
      <c r="C140" s="143" t="s">
        <v>80</v>
      </c>
      <c r="D140" s="143" t="s">
        <v>81</v>
      </c>
      <c r="E140" s="143"/>
      <c r="F140" s="143"/>
      <c r="G140" s="204">
        <f>SUM(G141+G146)</f>
        <v>7982.9</v>
      </c>
      <c r="H140" s="204">
        <f>SUM(H141+H146)</f>
        <v>7917.9</v>
      </c>
    </row>
    <row r="141" spans="1:8" ht="63.75" thickBot="1" x14ac:dyDescent="0.25">
      <c r="A141" s="159" t="s">
        <v>62</v>
      </c>
      <c r="B141" s="163" t="s">
        <v>84</v>
      </c>
      <c r="C141" s="163" t="s">
        <v>80</v>
      </c>
      <c r="D141" s="163" t="s">
        <v>81</v>
      </c>
      <c r="E141" s="205">
        <v>1910101590</v>
      </c>
      <c r="F141" s="163"/>
      <c r="G141" s="199">
        <f>SUM(G142+G143+G144+G145)</f>
        <v>1596</v>
      </c>
      <c r="H141" s="199">
        <f>SUM(H142+H143+H144+H145)</f>
        <v>1531</v>
      </c>
    </row>
    <row r="142" spans="1:8" ht="48" thickBot="1" x14ac:dyDescent="0.25">
      <c r="A142" s="180" t="s">
        <v>33</v>
      </c>
      <c r="B142" s="155" t="s">
        <v>84</v>
      </c>
      <c r="C142" s="155" t="s">
        <v>80</v>
      </c>
      <c r="D142" s="155" t="s">
        <v>81</v>
      </c>
      <c r="E142" s="206">
        <v>1910101590</v>
      </c>
      <c r="F142" s="155" t="s">
        <v>85</v>
      </c>
      <c r="G142" s="155" t="s">
        <v>623</v>
      </c>
      <c r="H142" s="155" t="s">
        <v>622</v>
      </c>
    </row>
    <row r="143" spans="1:8" ht="79.5" thickBot="1" x14ac:dyDescent="0.25">
      <c r="A143" s="154" t="s">
        <v>10</v>
      </c>
      <c r="B143" s="155" t="s">
        <v>84</v>
      </c>
      <c r="C143" s="155" t="s">
        <v>80</v>
      </c>
      <c r="D143" s="155" t="s">
        <v>81</v>
      </c>
      <c r="E143" s="206">
        <v>1910101590</v>
      </c>
      <c r="F143" s="155">
        <v>119</v>
      </c>
      <c r="G143" s="156">
        <v>196</v>
      </c>
      <c r="H143" s="156">
        <v>181</v>
      </c>
    </row>
    <row r="144" spans="1:8" ht="32.25" thickBot="1" x14ac:dyDescent="0.25">
      <c r="A144" s="21" t="s">
        <v>13</v>
      </c>
      <c r="B144" s="155" t="s">
        <v>84</v>
      </c>
      <c r="C144" s="155" t="s">
        <v>80</v>
      </c>
      <c r="D144" s="155" t="s">
        <v>81</v>
      </c>
      <c r="E144" s="206">
        <v>1910101590</v>
      </c>
      <c r="F144" s="155">
        <v>244</v>
      </c>
      <c r="G144" s="156">
        <v>700</v>
      </c>
      <c r="H144" s="156">
        <v>700</v>
      </c>
    </row>
    <row r="145" spans="1:8" ht="32.25" thickBot="1" x14ac:dyDescent="0.25">
      <c r="A145" s="180" t="s">
        <v>51</v>
      </c>
      <c r="B145" s="155" t="s">
        <v>84</v>
      </c>
      <c r="C145" s="155" t="s">
        <v>80</v>
      </c>
      <c r="D145" s="155" t="s">
        <v>81</v>
      </c>
      <c r="E145" s="206">
        <v>1910101590</v>
      </c>
      <c r="F145" s="155">
        <v>850</v>
      </c>
      <c r="G145" s="156">
        <v>50</v>
      </c>
      <c r="H145" s="156">
        <v>50</v>
      </c>
    </row>
    <row r="146" spans="1:8" ht="158.25" thickBot="1" x14ac:dyDescent="0.25">
      <c r="A146" s="159" t="s">
        <v>58</v>
      </c>
      <c r="B146" s="163" t="s">
        <v>84</v>
      </c>
      <c r="C146" s="163" t="s">
        <v>80</v>
      </c>
      <c r="D146" s="163" t="s">
        <v>81</v>
      </c>
      <c r="E146" s="205">
        <v>1910106590</v>
      </c>
      <c r="F146" s="163"/>
      <c r="G146" s="137">
        <f>SUM(G147:G149)</f>
        <v>6386.9</v>
      </c>
      <c r="H146" s="137">
        <f>SUM(H147:H149)</f>
        <v>6386.9</v>
      </c>
    </row>
    <row r="147" spans="1:8" ht="48" thickBot="1" x14ac:dyDescent="0.25">
      <c r="A147" s="180" t="s">
        <v>59</v>
      </c>
      <c r="B147" s="155" t="s">
        <v>84</v>
      </c>
      <c r="C147" s="155" t="s">
        <v>80</v>
      </c>
      <c r="D147" s="155" t="s">
        <v>81</v>
      </c>
      <c r="E147" s="206">
        <v>1910106590</v>
      </c>
      <c r="F147" s="155">
        <v>111</v>
      </c>
      <c r="G147" s="156">
        <v>4697</v>
      </c>
      <c r="H147" s="156">
        <v>4697</v>
      </c>
    </row>
    <row r="148" spans="1:8" ht="79.5" thickBot="1" x14ac:dyDescent="0.25">
      <c r="A148" s="154" t="s">
        <v>10</v>
      </c>
      <c r="B148" s="155" t="s">
        <v>84</v>
      </c>
      <c r="C148" s="155" t="s">
        <v>80</v>
      </c>
      <c r="D148" s="155" t="s">
        <v>81</v>
      </c>
      <c r="E148" s="206">
        <v>1910106590</v>
      </c>
      <c r="F148" s="155">
        <v>119</v>
      </c>
      <c r="G148" s="156">
        <v>1418</v>
      </c>
      <c r="H148" s="156">
        <v>1418</v>
      </c>
    </row>
    <row r="149" spans="1:8" ht="32.25" thickBot="1" x14ac:dyDescent="0.25">
      <c r="A149" s="21" t="s">
        <v>13</v>
      </c>
      <c r="B149" s="155" t="s">
        <v>84</v>
      </c>
      <c r="C149" s="155" t="s">
        <v>80</v>
      </c>
      <c r="D149" s="155" t="s">
        <v>81</v>
      </c>
      <c r="E149" s="206">
        <v>1910106590</v>
      </c>
      <c r="F149" s="155">
        <v>244</v>
      </c>
      <c r="G149" s="156">
        <v>271.89999999999998</v>
      </c>
      <c r="H149" s="156">
        <v>271.89999999999998</v>
      </c>
    </row>
    <row r="150" spans="1:8" ht="16.5" thickBot="1" x14ac:dyDescent="0.25">
      <c r="A150" s="159" t="s">
        <v>34</v>
      </c>
      <c r="B150" s="163" t="s">
        <v>84</v>
      </c>
      <c r="C150" s="163">
        <v>10</v>
      </c>
      <c r="D150" s="163" t="s">
        <v>78</v>
      </c>
      <c r="E150" s="163"/>
      <c r="F150" s="163"/>
      <c r="G150" s="137">
        <v>396</v>
      </c>
      <c r="H150" s="137">
        <v>396</v>
      </c>
    </row>
    <row r="151" spans="1:8" ht="16.5" thickBot="1" x14ac:dyDescent="0.25">
      <c r="A151" s="159" t="s">
        <v>38</v>
      </c>
      <c r="B151" s="163" t="s">
        <v>84</v>
      </c>
      <c r="C151" s="163">
        <v>10</v>
      </c>
      <c r="D151" s="163" t="s">
        <v>78</v>
      </c>
      <c r="E151" s="163"/>
      <c r="F151" s="163"/>
      <c r="G151" s="137">
        <v>396</v>
      </c>
      <c r="H151" s="137">
        <v>396</v>
      </c>
    </row>
    <row r="152" spans="1:8" ht="48" thickBot="1" x14ac:dyDescent="0.25">
      <c r="A152" s="159" t="s">
        <v>60</v>
      </c>
      <c r="B152" s="163" t="s">
        <v>84</v>
      </c>
      <c r="C152" s="163">
        <v>10</v>
      </c>
      <c r="D152" s="163" t="s">
        <v>78</v>
      </c>
      <c r="E152" s="163">
        <v>2230171540</v>
      </c>
      <c r="F152" s="163"/>
      <c r="G152" s="137">
        <v>396</v>
      </c>
      <c r="H152" s="137">
        <v>396</v>
      </c>
    </row>
    <row r="153" spans="1:8" ht="32.25" thickBot="1" x14ac:dyDescent="0.25">
      <c r="A153" s="162" t="s">
        <v>37</v>
      </c>
      <c r="B153" s="155" t="s">
        <v>84</v>
      </c>
      <c r="C153" s="155">
        <v>10</v>
      </c>
      <c r="D153" s="155" t="s">
        <v>78</v>
      </c>
      <c r="E153" s="155">
        <v>2230171540</v>
      </c>
      <c r="F153" s="155">
        <v>313</v>
      </c>
      <c r="G153" s="156">
        <v>396</v>
      </c>
      <c r="H153" s="156">
        <v>396</v>
      </c>
    </row>
    <row r="154" spans="1:8" ht="32.25" thickBot="1" x14ac:dyDescent="0.25">
      <c r="A154" s="260" t="s">
        <v>86</v>
      </c>
      <c r="B154" s="261" t="s">
        <v>87</v>
      </c>
      <c r="C154" s="261"/>
      <c r="D154" s="261"/>
      <c r="E154" s="261"/>
      <c r="F154" s="261"/>
      <c r="G154" s="259">
        <f>SUM(G165+G155)</f>
        <v>6424.5</v>
      </c>
      <c r="H154" s="259">
        <f>SUM(H165+H155)</f>
        <v>6294.5</v>
      </c>
    </row>
    <row r="155" spans="1:8" ht="16.5" thickBot="1" x14ac:dyDescent="0.25">
      <c r="A155" s="159" t="s">
        <v>55</v>
      </c>
      <c r="B155" s="163" t="s">
        <v>87</v>
      </c>
      <c r="C155" s="163" t="s">
        <v>80</v>
      </c>
      <c r="D155" s="163" t="s">
        <v>81</v>
      </c>
      <c r="E155" s="163"/>
      <c r="F155" s="163"/>
      <c r="G155" s="204">
        <f>SUM(G156+G161)</f>
        <v>6081.5</v>
      </c>
      <c r="H155" s="204">
        <f>SUM(H156+H161)</f>
        <v>5951.5</v>
      </c>
    </row>
    <row r="156" spans="1:8" ht="63.75" thickBot="1" x14ac:dyDescent="0.25">
      <c r="A156" s="159" t="s">
        <v>62</v>
      </c>
      <c r="B156" s="163" t="s">
        <v>87</v>
      </c>
      <c r="C156" s="163" t="s">
        <v>80</v>
      </c>
      <c r="D156" s="163" t="s">
        <v>81</v>
      </c>
      <c r="E156" s="205">
        <v>1910101590</v>
      </c>
      <c r="F156" s="163"/>
      <c r="G156" s="199">
        <f>SUM(G157+G158+G159+G160)</f>
        <v>1588</v>
      </c>
      <c r="H156" s="199">
        <f>SUM(H157+H158+H159+H160)</f>
        <v>1458</v>
      </c>
    </row>
    <row r="157" spans="1:8" ht="48" thickBot="1" x14ac:dyDescent="0.25">
      <c r="A157" s="180" t="s">
        <v>33</v>
      </c>
      <c r="B157" s="155" t="s">
        <v>87</v>
      </c>
      <c r="C157" s="155" t="s">
        <v>80</v>
      </c>
      <c r="D157" s="155" t="s">
        <v>81</v>
      </c>
      <c r="E157" s="206">
        <v>1910101590</v>
      </c>
      <c r="F157" s="155" t="s">
        <v>85</v>
      </c>
      <c r="G157" s="156">
        <v>700</v>
      </c>
      <c r="H157" s="156">
        <v>600</v>
      </c>
    </row>
    <row r="158" spans="1:8" ht="79.5" thickBot="1" x14ac:dyDescent="0.25">
      <c r="A158" s="154" t="s">
        <v>10</v>
      </c>
      <c r="B158" s="155" t="s">
        <v>87</v>
      </c>
      <c r="C158" s="155" t="s">
        <v>80</v>
      </c>
      <c r="D158" s="155" t="s">
        <v>81</v>
      </c>
      <c r="E158" s="206">
        <v>1910101590</v>
      </c>
      <c r="F158" s="155">
        <v>119</v>
      </c>
      <c r="G158" s="156">
        <v>211</v>
      </c>
      <c r="H158" s="156">
        <v>181</v>
      </c>
    </row>
    <row r="159" spans="1:8" ht="32.25" thickBot="1" x14ac:dyDescent="0.25">
      <c r="A159" s="21" t="s">
        <v>13</v>
      </c>
      <c r="B159" s="155" t="s">
        <v>87</v>
      </c>
      <c r="C159" s="155" t="s">
        <v>80</v>
      </c>
      <c r="D159" s="155" t="s">
        <v>81</v>
      </c>
      <c r="E159" s="206">
        <v>1910101590</v>
      </c>
      <c r="F159" s="155">
        <v>244</v>
      </c>
      <c r="G159" s="156">
        <v>650</v>
      </c>
      <c r="H159" s="156">
        <v>650</v>
      </c>
    </row>
    <row r="160" spans="1:8" ht="32.25" thickBot="1" x14ac:dyDescent="0.25">
      <c r="A160" s="180" t="s">
        <v>51</v>
      </c>
      <c r="B160" s="155" t="s">
        <v>87</v>
      </c>
      <c r="C160" s="155" t="s">
        <v>80</v>
      </c>
      <c r="D160" s="155" t="s">
        <v>81</v>
      </c>
      <c r="E160" s="206">
        <v>1910101590</v>
      </c>
      <c r="F160" s="155">
        <v>850</v>
      </c>
      <c r="G160" s="156">
        <v>27</v>
      </c>
      <c r="H160" s="156">
        <v>27</v>
      </c>
    </row>
    <row r="161" spans="1:8" ht="158.25" thickBot="1" x14ac:dyDescent="0.25">
      <c r="A161" s="159" t="s">
        <v>58</v>
      </c>
      <c r="B161" s="163" t="s">
        <v>87</v>
      </c>
      <c r="C161" s="163" t="s">
        <v>80</v>
      </c>
      <c r="D161" s="163" t="s">
        <v>81</v>
      </c>
      <c r="E161" s="205">
        <v>1910106590</v>
      </c>
      <c r="F161" s="163"/>
      <c r="G161" s="137">
        <f>SUM(G162:G164)</f>
        <v>4493.5</v>
      </c>
      <c r="H161" s="137">
        <f>SUM(H162:H164)</f>
        <v>4493.5</v>
      </c>
    </row>
    <row r="162" spans="1:8" ht="48" thickBot="1" x14ac:dyDescent="0.25">
      <c r="A162" s="180" t="s">
        <v>59</v>
      </c>
      <c r="B162" s="155" t="s">
        <v>87</v>
      </c>
      <c r="C162" s="155" t="s">
        <v>80</v>
      </c>
      <c r="D162" s="155" t="s">
        <v>81</v>
      </c>
      <c r="E162" s="206">
        <v>1910106590</v>
      </c>
      <c r="F162" s="155">
        <v>111</v>
      </c>
      <c r="G162" s="156">
        <v>3270</v>
      </c>
      <c r="H162" s="156">
        <v>3270</v>
      </c>
    </row>
    <row r="163" spans="1:8" ht="79.5" thickBot="1" x14ac:dyDescent="0.25">
      <c r="A163" s="154" t="s">
        <v>10</v>
      </c>
      <c r="B163" s="155" t="s">
        <v>87</v>
      </c>
      <c r="C163" s="155" t="s">
        <v>80</v>
      </c>
      <c r="D163" s="155" t="s">
        <v>81</v>
      </c>
      <c r="E163" s="206">
        <v>1910106590</v>
      </c>
      <c r="F163" s="155">
        <v>119</v>
      </c>
      <c r="G163" s="156">
        <v>988</v>
      </c>
      <c r="H163" s="156">
        <v>988</v>
      </c>
    </row>
    <row r="164" spans="1:8" ht="32.25" thickBot="1" x14ac:dyDescent="0.25">
      <c r="A164" s="21" t="s">
        <v>13</v>
      </c>
      <c r="B164" s="155" t="s">
        <v>87</v>
      </c>
      <c r="C164" s="155" t="s">
        <v>80</v>
      </c>
      <c r="D164" s="155" t="s">
        <v>81</v>
      </c>
      <c r="E164" s="206">
        <v>1910106590</v>
      </c>
      <c r="F164" s="155">
        <v>244</v>
      </c>
      <c r="G164" s="156">
        <v>235.5</v>
      </c>
      <c r="H164" s="156">
        <v>235.5</v>
      </c>
    </row>
    <row r="165" spans="1:8" ht="16.5" thickBot="1" x14ac:dyDescent="0.25">
      <c r="A165" s="159" t="s">
        <v>34</v>
      </c>
      <c r="B165" s="163" t="s">
        <v>87</v>
      </c>
      <c r="C165" s="163">
        <v>10</v>
      </c>
      <c r="D165" s="163" t="s">
        <v>78</v>
      </c>
      <c r="E165" s="163"/>
      <c r="F165" s="163"/>
      <c r="G165" s="137">
        <v>343</v>
      </c>
      <c r="H165" s="137">
        <v>343</v>
      </c>
    </row>
    <row r="166" spans="1:8" ht="16.5" thickBot="1" x14ac:dyDescent="0.25">
      <c r="A166" s="159" t="s">
        <v>38</v>
      </c>
      <c r="B166" s="163" t="s">
        <v>87</v>
      </c>
      <c r="C166" s="163">
        <v>10</v>
      </c>
      <c r="D166" s="163" t="s">
        <v>78</v>
      </c>
      <c r="E166" s="163"/>
      <c r="F166" s="163"/>
      <c r="G166" s="137">
        <v>343</v>
      </c>
      <c r="H166" s="137">
        <v>343</v>
      </c>
    </row>
    <row r="167" spans="1:8" ht="48" thickBot="1" x14ac:dyDescent="0.25">
      <c r="A167" s="159" t="s">
        <v>60</v>
      </c>
      <c r="B167" s="163" t="s">
        <v>87</v>
      </c>
      <c r="C167" s="163">
        <v>10</v>
      </c>
      <c r="D167" s="163" t="s">
        <v>78</v>
      </c>
      <c r="E167" s="163">
        <v>2230171540</v>
      </c>
      <c r="F167" s="163"/>
      <c r="G167" s="137">
        <v>343</v>
      </c>
      <c r="H167" s="137">
        <v>343</v>
      </c>
    </row>
    <row r="168" spans="1:8" ht="32.25" thickBot="1" x14ac:dyDescent="0.25">
      <c r="A168" s="162" t="s">
        <v>37</v>
      </c>
      <c r="B168" s="155" t="s">
        <v>87</v>
      </c>
      <c r="C168" s="155">
        <v>10</v>
      </c>
      <c r="D168" s="155" t="s">
        <v>78</v>
      </c>
      <c r="E168" s="155">
        <v>2230171540</v>
      </c>
      <c r="F168" s="155">
        <v>313</v>
      </c>
      <c r="G168" s="156">
        <v>343</v>
      </c>
      <c r="H168" s="156">
        <v>343</v>
      </c>
    </row>
    <row r="169" spans="1:8" ht="32.25" thickBot="1" x14ac:dyDescent="0.25">
      <c r="A169" s="253" t="s">
        <v>88</v>
      </c>
      <c r="B169" s="254" t="s">
        <v>89</v>
      </c>
      <c r="C169" s="254"/>
      <c r="D169" s="254"/>
      <c r="E169" s="254"/>
      <c r="F169" s="254"/>
      <c r="G169" s="259">
        <f>SUM(G180+G170)</f>
        <v>1931.6</v>
      </c>
      <c r="H169" s="259">
        <f>SUM(H180+H170)</f>
        <v>1892.6</v>
      </c>
    </row>
    <row r="170" spans="1:8" ht="16.5" thickBot="1" x14ac:dyDescent="0.25">
      <c r="A170" s="159" t="s">
        <v>55</v>
      </c>
      <c r="B170" s="209" t="s">
        <v>89</v>
      </c>
      <c r="C170" s="209" t="s">
        <v>80</v>
      </c>
      <c r="D170" s="209" t="s">
        <v>81</v>
      </c>
      <c r="E170" s="210"/>
      <c r="F170" s="210"/>
      <c r="G170" s="204">
        <f>SUM(G171+G176)</f>
        <v>1857.6</v>
      </c>
      <c r="H170" s="204">
        <f>SUM(H171+H176)</f>
        <v>1818.6</v>
      </c>
    </row>
    <row r="171" spans="1:8" ht="63.75" thickBot="1" x14ac:dyDescent="0.25">
      <c r="A171" s="159" t="s">
        <v>62</v>
      </c>
      <c r="B171" s="209" t="s">
        <v>89</v>
      </c>
      <c r="C171" s="220" t="s">
        <v>80</v>
      </c>
      <c r="D171" s="220" t="s">
        <v>81</v>
      </c>
      <c r="E171" s="205">
        <v>1910101590</v>
      </c>
      <c r="F171" s="163"/>
      <c r="G171" s="199">
        <f>SUM(G172+G173+G174+G175)</f>
        <v>758</v>
      </c>
      <c r="H171" s="199">
        <f>SUM(H172+H173+H174+H175)</f>
        <v>719</v>
      </c>
    </row>
    <row r="172" spans="1:8" ht="48" thickBot="1" x14ac:dyDescent="0.25">
      <c r="A172" s="180" t="s">
        <v>33</v>
      </c>
      <c r="B172" s="211" t="s">
        <v>89</v>
      </c>
      <c r="C172" s="262" t="s">
        <v>80</v>
      </c>
      <c r="D172" s="262" t="s">
        <v>81</v>
      </c>
      <c r="E172" s="206">
        <v>1910101590</v>
      </c>
      <c r="F172" s="155" t="s">
        <v>85</v>
      </c>
      <c r="G172" s="156">
        <v>380</v>
      </c>
      <c r="H172" s="156">
        <v>350</v>
      </c>
    </row>
    <row r="173" spans="1:8" ht="79.5" thickBot="1" x14ac:dyDescent="0.25">
      <c r="A173" s="154" t="s">
        <v>10</v>
      </c>
      <c r="B173" s="211" t="s">
        <v>89</v>
      </c>
      <c r="C173" s="262" t="s">
        <v>80</v>
      </c>
      <c r="D173" s="262" t="s">
        <v>81</v>
      </c>
      <c r="E173" s="206">
        <v>1910101590</v>
      </c>
      <c r="F173" s="155">
        <v>119</v>
      </c>
      <c r="G173" s="156">
        <v>115</v>
      </c>
      <c r="H173" s="156">
        <v>106</v>
      </c>
    </row>
    <row r="174" spans="1:8" ht="32.25" thickBot="1" x14ac:dyDescent="0.25">
      <c r="A174" s="21" t="s">
        <v>13</v>
      </c>
      <c r="B174" s="211" t="s">
        <v>89</v>
      </c>
      <c r="C174" s="262" t="s">
        <v>80</v>
      </c>
      <c r="D174" s="262" t="s">
        <v>81</v>
      </c>
      <c r="E174" s="206">
        <v>1910101590</v>
      </c>
      <c r="F174" s="155">
        <v>244</v>
      </c>
      <c r="G174" s="156">
        <v>260</v>
      </c>
      <c r="H174" s="156">
        <v>260</v>
      </c>
    </row>
    <row r="175" spans="1:8" ht="32.25" thickBot="1" x14ac:dyDescent="0.25">
      <c r="A175" s="180" t="s">
        <v>51</v>
      </c>
      <c r="B175" s="211" t="s">
        <v>89</v>
      </c>
      <c r="C175" s="262" t="s">
        <v>80</v>
      </c>
      <c r="D175" s="262" t="s">
        <v>81</v>
      </c>
      <c r="E175" s="206">
        <v>1910101590</v>
      </c>
      <c r="F175" s="155">
        <v>850</v>
      </c>
      <c r="G175" s="156">
        <v>3</v>
      </c>
      <c r="H175" s="156">
        <v>3</v>
      </c>
    </row>
    <row r="176" spans="1:8" ht="158.25" thickBot="1" x14ac:dyDescent="0.25">
      <c r="A176" s="159" t="s">
        <v>58</v>
      </c>
      <c r="B176" s="209" t="s">
        <v>89</v>
      </c>
      <c r="C176" s="163" t="s">
        <v>80</v>
      </c>
      <c r="D176" s="163" t="s">
        <v>81</v>
      </c>
      <c r="E176" s="205">
        <v>1910106590</v>
      </c>
      <c r="F176" s="163"/>
      <c r="G176" s="137">
        <f>SUM(G177:G179)</f>
        <v>1099.5999999999999</v>
      </c>
      <c r="H176" s="137">
        <f>SUM(H177:H179)</f>
        <v>1099.5999999999999</v>
      </c>
    </row>
    <row r="177" spans="1:8" ht="48" thickBot="1" x14ac:dyDescent="0.25">
      <c r="A177" s="180" t="s">
        <v>59</v>
      </c>
      <c r="B177" s="211" t="s">
        <v>89</v>
      </c>
      <c r="C177" s="262" t="s">
        <v>80</v>
      </c>
      <c r="D177" s="262" t="s">
        <v>81</v>
      </c>
      <c r="E177" s="262">
        <v>1910106590</v>
      </c>
      <c r="F177" s="262">
        <v>111</v>
      </c>
      <c r="G177" s="263">
        <v>805</v>
      </c>
      <c r="H177" s="263">
        <v>805</v>
      </c>
    </row>
    <row r="178" spans="1:8" ht="79.5" thickBot="1" x14ac:dyDescent="0.25">
      <c r="A178" s="154" t="s">
        <v>10</v>
      </c>
      <c r="B178" s="211" t="s">
        <v>89</v>
      </c>
      <c r="C178" s="262" t="s">
        <v>80</v>
      </c>
      <c r="D178" s="262" t="s">
        <v>81</v>
      </c>
      <c r="E178" s="262">
        <v>1910106590</v>
      </c>
      <c r="F178" s="262">
        <v>119</v>
      </c>
      <c r="G178" s="263">
        <v>243</v>
      </c>
      <c r="H178" s="263">
        <v>243</v>
      </c>
    </row>
    <row r="179" spans="1:8" ht="32.25" thickBot="1" x14ac:dyDescent="0.25">
      <c r="A179" s="21" t="s">
        <v>13</v>
      </c>
      <c r="B179" s="211" t="s">
        <v>89</v>
      </c>
      <c r="C179" s="262" t="s">
        <v>80</v>
      </c>
      <c r="D179" s="262" t="s">
        <v>81</v>
      </c>
      <c r="E179" s="262">
        <v>1910106590</v>
      </c>
      <c r="F179" s="262">
        <v>244</v>
      </c>
      <c r="G179" s="263">
        <v>51.6</v>
      </c>
      <c r="H179" s="263">
        <v>51.6</v>
      </c>
    </row>
    <row r="180" spans="1:8" ht="16.5" thickBot="1" x14ac:dyDescent="0.25">
      <c r="A180" s="159" t="s">
        <v>34</v>
      </c>
      <c r="B180" s="209" t="s">
        <v>89</v>
      </c>
      <c r="C180" s="163">
        <v>10</v>
      </c>
      <c r="D180" s="163"/>
      <c r="E180" s="163"/>
      <c r="F180" s="163"/>
      <c r="G180" s="137">
        <v>74</v>
      </c>
      <c r="H180" s="137">
        <v>74</v>
      </c>
    </row>
    <row r="181" spans="1:8" ht="16.5" thickBot="1" x14ac:dyDescent="0.25">
      <c r="A181" s="159" t="s">
        <v>38</v>
      </c>
      <c r="B181" s="209" t="s">
        <v>89</v>
      </c>
      <c r="C181" s="163">
        <v>10</v>
      </c>
      <c r="D181" s="163" t="s">
        <v>78</v>
      </c>
      <c r="E181" s="163"/>
      <c r="F181" s="163"/>
      <c r="G181" s="137">
        <v>74</v>
      </c>
      <c r="H181" s="137">
        <v>74</v>
      </c>
    </row>
    <row r="182" spans="1:8" ht="48" thickBot="1" x14ac:dyDescent="0.25">
      <c r="A182" s="159" t="s">
        <v>60</v>
      </c>
      <c r="B182" s="209" t="s">
        <v>89</v>
      </c>
      <c r="C182" s="163">
        <v>10</v>
      </c>
      <c r="D182" s="163" t="s">
        <v>78</v>
      </c>
      <c r="E182" s="163">
        <v>2230171540</v>
      </c>
      <c r="F182" s="163"/>
      <c r="G182" s="137">
        <v>74</v>
      </c>
      <c r="H182" s="137">
        <v>74</v>
      </c>
    </row>
    <row r="183" spans="1:8" ht="32.25" thickBot="1" x14ac:dyDescent="0.25">
      <c r="A183" s="162" t="s">
        <v>37</v>
      </c>
      <c r="B183" s="211" t="s">
        <v>89</v>
      </c>
      <c r="C183" s="155">
        <v>10</v>
      </c>
      <c r="D183" s="155" t="s">
        <v>78</v>
      </c>
      <c r="E183" s="155">
        <v>2230171540</v>
      </c>
      <c r="F183" s="155">
        <v>313</v>
      </c>
      <c r="G183" s="156">
        <v>74</v>
      </c>
      <c r="H183" s="156">
        <v>74</v>
      </c>
    </row>
    <row r="184" spans="1:8" ht="16.5" thickBot="1" x14ac:dyDescent="0.25">
      <c r="A184" s="253" t="s">
        <v>90</v>
      </c>
      <c r="B184" s="254" t="s">
        <v>91</v>
      </c>
      <c r="C184" s="254"/>
      <c r="D184" s="254"/>
      <c r="E184" s="254"/>
      <c r="F184" s="254"/>
      <c r="G184" s="259">
        <f>SUM(G195+G185)</f>
        <v>7830.4</v>
      </c>
      <c r="H184" s="259">
        <f>SUM(H195+H185)</f>
        <v>7818.4</v>
      </c>
    </row>
    <row r="185" spans="1:8" ht="16.5" thickBot="1" x14ac:dyDescent="0.25">
      <c r="A185" s="159" t="s">
        <v>55</v>
      </c>
      <c r="B185" s="209" t="s">
        <v>91</v>
      </c>
      <c r="C185" s="163" t="s">
        <v>80</v>
      </c>
      <c r="D185" s="163" t="s">
        <v>81</v>
      </c>
      <c r="E185" s="210"/>
      <c r="F185" s="210"/>
      <c r="G185" s="204">
        <f>SUM(G186+G191)</f>
        <v>7399.4</v>
      </c>
      <c r="H185" s="204">
        <f>SUM(H186+H191)</f>
        <v>7387.4</v>
      </c>
    </row>
    <row r="186" spans="1:8" ht="63.75" thickBot="1" x14ac:dyDescent="0.25">
      <c r="A186" s="159" t="s">
        <v>62</v>
      </c>
      <c r="B186" s="209" t="s">
        <v>91</v>
      </c>
      <c r="C186" s="163" t="s">
        <v>80</v>
      </c>
      <c r="D186" s="163" t="s">
        <v>81</v>
      </c>
      <c r="E186" s="205">
        <v>1910101590</v>
      </c>
      <c r="F186" s="163"/>
      <c r="G186" s="199">
        <f>SUM(G187+G188+G189+G190)</f>
        <v>1533</v>
      </c>
      <c r="H186" s="199">
        <f>SUM(H187+H188+H189+H190)</f>
        <v>1521</v>
      </c>
    </row>
    <row r="187" spans="1:8" ht="48" thickBot="1" x14ac:dyDescent="0.25">
      <c r="A187" s="180" t="s">
        <v>33</v>
      </c>
      <c r="B187" s="211" t="s">
        <v>91</v>
      </c>
      <c r="C187" s="155" t="s">
        <v>80</v>
      </c>
      <c r="D187" s="155" t="s">
        <v>81</v>
      </c>
      <c r="E187" s="206">
        <v>1910101590</v>
      </c>
      <c r="F187" s="155" t="s">
        <v>85</v>
      </c>
      <c r="G187" s="156">
        <v>609</v>
      </c>
      <c r="H187" s="156">
        <v>600</v>
      </c>
    </row>
    <row r="188" spans="1:8" ht="79.5" thickBot="1" x14ac:dyDescent="0.25">
      <c r="A188" s="154" t="s">
        <v>10</v>
      </c>
      <c r="B188" s="211" t="s">
        <v>91</v>
      </c>
      <c r="C188" s="155" t="s">
        <v>80</v>
      </c>
      <c r="D188" s="155" t="s">
        <v>81</v>
      </c>
      <c r="E188" s="206">
        <v>1910101590</v>
      </c>
      <c r="F188" s="155">
        <v>119</v>
      </c>
      <c r="G188" s="156">
        <v>184</v>
      </c>
      <c r="H188" s="156">
        <v>181</v>
      </c>
    </row>
    <row r="189" spans="1:8" ht="32.25" thickBot="1" x14ac:dyDescent="0.25">
      <c r="A189" s="21" t="s">
        <v>13</v>
      </c>
      <c r="B189" s="211" t="s">
        <v>91</v>
      </c>
      <c r="C189" s="155" t="s">
        <v>80</v>
      </c>
      <c r="D189" s="155" t="s">
        <v>81</v>
      </c>
      <c r="E189" s="206">
        <v>1910101590</v>
      </c>
      <c r="F189" s="155">
        <v>244</v>
      </c>
      <c r="G189" s="156">
        <v>700</v>
      </c>
      <c r="H189" s="156">
        <v>700</v>
      </c>
    </row>
    <row r="190" spans="1:8" ht="32.25" thickBot="1" x14ac:dyDescent="0.25">
      <c r="A190" s="180" t="s">
        <v>51</v>
      </c>
      <c r="B190" s="211" t="s">
        <v>91</v>
      </c>
      <c r="C190" s="155" t="s">
        <v>80</v>
      </c>
      <c r="D190" s="155" t="s">
        <v>81</v>
      </c>
      <c r="E190" s="206">
        <v>1910101590</v>
      </c>
      <c r="F190" s="155">
        <v>850</v>
      </c>
      <c r="G190" s="156">
        <v>40</v>
      </c>
      <c r="H190" s="156">
        <v>40</v>
      </c>
    </row>
    <row r="191" spans="1:8" ht="158.25" thickBot="1" x14ac:dyDescent="0.25">
      <c r="A191" s="159" t="s">
        <v>58</v>
      </c>
      <c r="B191" s="209" t="s">
        <v>91</v>
      </c>
      <c r="C191" s="163" t="s">
        <v>80</v>
      </c>
      <c r="D191" s="163" t="s">
        <v>81</v>
      </c>
      <c r="E191" s="205">
        <v>1910106590</v>
      </c>
      <c r="F191" s="163"/>
      <c r="G191" s="137">
        <f>SUM(G192:G194)</f>
        <v>5866.4</v>
      </c>
      <c r="H191" s="137">
        <f>SUM(H192:H194)</f>
        <v>5866.4</v>
      </c>
    </row>
    <row r="192" spans="1:8" ht="48" thickBot="1" x14ac:dyDescent="0.25">
      <c r="A192" s="180" t="s">
        <v>59</v>
      </c>
      <c r="B192" s="211" t="s">
        <v>91</v>
      </c>
      <c r="C192" s="155" t="s">
        <v>80</v>
      </c>
      <c r="D192" s="155" t="s">
        <v>81</v>
      </c>
      <c r="E192" s="206">
        <v>1910106590</v>
      </c>
      <c r="F192" s="155">
        <v>111</v>
      </c>
      <c r="G192" s="156">
        <v>4282</v>
      </c>
      <c r="H192" s="156">
        <v>4282</v>
      </c>
    </row>
    <row r="193" spans="1:8" ht="79.5" thickBot="1" x14ac:dyDescent="0.25">
      <c r="A193" s="154" t="s">
        <v>10</v>
      </c>
      <c r="B193" s="211" t="s">
        <v>91</v>
      </c>
      <c r="C193" s="155" t="s">
        <v>80</v>
      </c>
      <c r="D193" s="155" t="s">
        <v>81</v>
      </c>
      <c r="E193" s="206">
        <v>1910106590</v>
      </c>
      <c r="F193" s="155">
        <v>119</v>
      </c>
      <c r="G193" s="156">
        <v>1292</v>
      </c>
      <c r="H193" s="156">
        <v>1292</v>
      </c>
    </row>
    <row r="194" spans="1:8" ht="32.25" thickBot="1" x14ac:dyDescent="0.25">
      <c r="A194" s="21" t="s">
        <v>13</v>
      </c>
      <c r="B194" s="211" t="s">
        <v>91</v>
      </c>
      <c r="C194" s="155" t="s">
        <v>80</v>
      </c>
      <c r="D194" s="155" t="s">
        <v>81</v>
      </c>
      <c r="E194" s="206">
        <v>1910106590</v>
      </c>
      <c r="F194" s="155">
        <v>244</v>
      </c>
      <c r="G194" s="156">
        <v>292.39999999999998</v>
      </c>
      <c r="H194" s="156">
        <v>292.39999999999998</v>
      </c>
    </row>
    <row r="195" spans="1:8" ht="16.5" thickBot="1" x14ac:dyDescent="0.25">
      <c r="A195" s="159" t="s">
        <v>34</v>
      </c>
      <c r="B195" s="209" t="s">
        <v>91</v>
      </c>
      <c r="C195" s="163">
        <v>10</v>
      </c>
      <c r="D195" s="163"/>
      <c r="E195" s="163"/>
      <c r="F195" s="163"/>
      <c r="G195" s="137">
        <v>431</v>
      </c>
      <c r="H195" s="137">
        <v>431</v>
      </c>
    </row>
    <row r="196" spans="1:8" ht="16.5" thickBot="1" x14ac:dyDescent="0.25">
      <c r="A196" s="159" t="s">
        <v>38</v>
      </c>
      <c r="B196" s="209" t="s">
        <v>91</v>
      </c>
      <c r="C196" s="163">
        <v>10</v>
      </c>
      <c r="D196" s="163" t="s">
        <v>78</v>
      </c>
      <c r="E196" s="163"/>
      <c r="F196" s="163"/>
      <c r="G196" s="137">
        <v>431</v>
      </c>
      <c r="H196" s="137">
        <v>431</v>
      </c>
    </row>
    <row r="197" spans="1:8" ht="48" thickBot="1" x14ac:dyDescent="0.25">
      <c r="A197" s="159" t="s">
        <v>60</v>
      </c>
      <c r="B197" s="209" t="s">
        <v>91</v>
      </c>
      <c r="C197" s="163">
        <v>10</v>
      </c>
      <c r="D197" s="163" t="s">
        <v>78</v>
      </c>
      <c r="E197" s="163">
        <v>2230171540</v>
      </c>
      <c r="F197" s="163"/>
      <c r="G197" s="137">
        <v>431</v>
      </c>
      <c r="H197" s="137">
        <v>431</v>
      </c>
    </row>
    <row r="198" spans="1:8" ht="32.25" thickBot="1" x14ac:dyDescent="0.25">
      <c r="A198" s="162" t="s">
        <v>37</v>
      </c>
      <c r="B198" s="211" t="s">
        <v>91</v>
      </c>
      <c r="C198" s="155">
        <v>10</v>
      </c>
      <c r="D198" s="155" t="s">
        <v>78</v>
      </c>
      <c r="E198" s="155">
        <v>2230171540</v>
      </c>
      <c r="F198" s="155">
        <v>313</v>
      </c>
      <c r="G198" s="156">
        <v>431</v>
      </c>
      <c r="H198" s="156">
        <v>431</v>
      </c>
    </row>
    <row r="199" spans="1:8" ht="32.25" thickBot="1" x14ac:dyDescent="0.25">
      <c r="A199" s="253" t="s">
        <v>92</v>
      </c>
      <c r="B199" s="254" t="s">
        <v>93</v>
      </c>
      <c r="C199" s="254"/>
      <c r="D199" s="254"/>
      <c r="E199" s="254"/>
      <c r="F199" s="254"/>
      <c r="G199" s="259">
        <f>SUM(G210+G200)</f>
        <v>1793</v>
      </c>
      <c r="H199" s="259">
        <f>SUM(H210+H200)</f>
        <v>1769</v>
      </c>
    </row>
    <row r="200" spans="1:8" ht="16.5" thickBot="1" x14ac:dyDescent="0.25">
      <c r="A200" s="159" t="s">
        <v>55</v>
      </c>
      <c r="B200" s="209" t="s">
        <v>93</v>
      </c>
      <c r="C200" s="163" t="s">
        <v>80</v>
      </c>
      <c r="D200" s="163" t="s">
        <v>81</v>
      </c>
      <c r="E200" s="210"/>
      <c r="F200" s="210"/>
      <c r="G200" s="204">
        <f>SUM(G201+G206)</f>
        <v>1722</v>
      </c>
      <c r="H200" s="204">
        <f>SUM(H201+H206)</f>
        <v>1698</v>
      </c>
    </row>
    <row r="201" spans="1:8" ht="63.75" thickBot="1" x14ac:dyDescent="0.25">
      <c r="A201" s="159" t="s">
        <v>62</v>
      </c>
      <c r="B201" s="209" t="s">
        <v>93</v>
      </c>
      <c r="C201" s="163" t="s">
        <v>80</v>
      </c>
      <c r="D201" s="163" t="s">
        <v>81</v>
      </c>
      <c r="E201" s="205">
        <v>1910101590</v>
      </c>
      <c r="F201" s="163"/>
      <c r="G201" s="199">
        <f>SUM(G202+G203+G204+G205)</f>
        <v>686</v>
      </c>
      <c r="H201" s="199">
        <f>SUM(H202+H203+H204+H205)</f>
        <v>662</v>
      </c>
    </row>
    <row r="202" spans="1:8" ht="48" thickBot="1" x14ac:dyDescent="0.25">
      <c r="A202" s="180" t="s">
        <v>33</v>
      </c>
      <c r="B202" s="211" t="s">
        <v>93</v>
      </c>
      <c r="C202" s="155" t="s">
        <v>80</v>
      </c>
      <c r="D202" s="155" t="s">
        <v>81</v>
      </c>
      <c r="E202" s="206">
        <v>1910101590</v>
      </c>
      <c r="F202" s="155" t="s">
        <v>85</v>
      </c>
      <c r="G202" s="156">
        <v>380</v>
      </c>
      <c r="H202" s="156">
        <v>350</v>
      </c>
    </row>
    <row r="203" spans="1:8" ht="79.5" thickBot="1" x14ac:dyDescent="0.25">
      <c r="A203" s="154" t="s">
        <v>10</v>
      </c>
      <c r="B203" s="211" t="s">
        <v>93</v>
      </c>
      <c r="C203" s="155" t="s">
        <v>80</v>
      </c>
      <c r="D203" s="155" t="s">
        <v>81</v>
      </c>
      <c r="E203" s="206">
        <v>1910101590</v>
      </c>
      <c r="F203" s="155">
        <v>119</v>
      </c>
      <c r="G203" s="156">
        <v>115</v>
      </c>
      <c r="H203" s="156">
        <v>106</v>
      </c>
    </row>
    <row r="204" spans="1:8" ht="32.25" thickBot="1" x14ac:dyDescent="0.25">
      <c r="A204" s="21" t="s">
        <v>13</v>
      </c>
      <c r="B204" s="211" t="s">
        <v>93</v>
      </c>
      <c r="C204" s="155" t="s">
        <v>80</v>
      </c>
      <c r="D204" s="155" t="s">
        <v>81</v>
      </c>
      <c r="E204" s="206">
        <v>1910101590</v>
      </c>
      <c r="F204" s="155">
        <v>244</v>
      </c>
      <c r="G204" s="156">
        <v>180</v>
      </c>
      <c r="H204" s="156">
        <v>195</v>
      </c>
    </row>
    <row r="205" spans="1:8" ht="32.25" thickBot="1" x14ac:dyDescent="0.25">
      <c r="A205" s="180" t="s">
        <v>51</v>
      </c>
      <c r="B205" s="211" t="s">
        <v>93</v>
      </c>
      <c r="C205" s="155" t="s">
        <v>80</v>
      </c>
      <c r="D205" s="155" t="s">
        <v>81</v>
      </c>
      <c r="E205" s="206">
        <v>1910101590</v>
      </c>
      <c r="F205" s="155">
        <v>850</v>
      </c>
      <c r="G205" s="156">
        <v>11</v>
      </c>
      <c r="H205" s="156">
        <v>11</v>
      </c>
    </row>
    <row r="206" spans="1:8" ht="158.25" thickBot="1" x14ac:dyDescent="0.25">
      <c r="A206" s="159" t="s">
        <v>58</v>
      </c>
      <c r="B206" s="209" t="s">
        <v>93</v>
      </c>
      <c r="C206" s="163" t="s">
        <v>80</v>
      </c>
      <c r="D206" s="163" t="s">
        <v>81</v>
      </c>
      <c r="E206" s="205">
        <v>1910106590</v>
      </c>
      <c r="F206" s="163"/>
      <c r="G206" s="137">
        <f>SUM(G207:G209)</f>
        <v>1036</v>
      </c>
      <c r="H206" s="137">
        <f>SUM(H207:H209)</f>
        <v>1036</v>
      </c>
    </row>
    <row r="207" spans="1:8" ht="48" thickBot="1" x14ac:dyDescent="0.25">
      <c r="A207" s="180" t="s">
        <v>59</v>
      </c>
      <c r="B207" s="211" t="s">
        <v>93</v>
      </c>
      <c r="C207" s="155" t="s">
        <v>80</v>
      </c>
      <c r="D207" s="155" t="s">
        <v>81</v>
      </c>
      <c r="E207" s="206">
        <v>1910106590</v>
      </c>
      <c r="F207" s="155">
        <v>111</v>
      </c>
      <c r="G207" s="156">
        <v>758</v>
      </c>
      <c r="H207" s="156">
        <v>758</v>
      </c>
    </row>
    <row r="208" spans="1:8" ht="79.5" thickBot="1" x14ac:dyDescent="0.25">
      <c r="A208" s="154" t="s">
        <v>10</v>
      </c>
      <c r="B208" s="211" t="s">
        <v>93</v>
      </c>
      <c r="C208" s="155" t="s">
        <v>80</v>
      </c>
      <c r="D208" s="155" t="s">
        <v>81</v>
      </c>
      <c r="E208" s="206">
        <v>1910106590</v>
      </c>
      <c r="F208" s="155">
        <v>119</v>
      </c>
      <c r="G208" s="156">
        <v>229</v>
      </c>
      <c r="H208" s="156">
        <v>229</v>
      </c>
    </row>
    <row r="209" spans="1:8" ht="32.25" thickBot="1" x14ac:dyDescent="0.25">
      <c r="A209" s="21" t="s">
        <v>13</v>
      </c>
      <c r="B209" s="211" t="s">
        <v>93</v>
      </c>
      <c r="C209" s="155" t="s">
        <v>80</v>
      </c>
      <c r="D209" s="155" t="s">
        <v>81</v>
      </c>
      <c r="E209" s="206">
        <v>1910106590</v>
      </c>
      <c r="F209" s="155">
        <v>244</v>
      </c>
      <c r="G209" s="156">
        <v>49</v>
      </c>
      <c r="H209" s="156">
        <v>49</v>
      </c>
    </row>
    <row r="210" spans="1:8" ht="16.5" thickBot="1" x14ac:dyDescent="0.25">
      <c r="A210" s="159" t="s">
        <v>34</v>
      </c>
      <c r="B210" s="209" t="s">
        <v>93</v>
      </c>
      <c r="C210" s="163">
        <v>10</v>
      </c>
      <c r="D210" s="163" t="s">
        <v>78</v>
      </c>
      <c r="E210" s="163"/>
      <c r="F210" s="163"/>
      <c r="G210" s="137">
        <v>71</v>
      </c>
      <c r="H210" s="137">
        <v>71</v>
      </c>
    </row>
    <row r="211" spans="1:8" ht="16.5" thickBot="1" x14ac:dyDescent="0.25">
      <c r="A211" s="159" t="s">
        <v>38</v>
      </c>
      <c r="B211" s="209" t="s">
        <v>93</v>
      </c>
      <c r="C211" s="163">
        <v>10</v>
      </c>
      <c r="D211" s="163" t="s">
        <v>78</v>
      </c>
      <c r="E211" s="163"/>
      <c r="F211" s="163"/>
      <c r="G211" s="137">
        <v>71</v>
      </c>
      <c r="H211" s="137">
        <v>71</v>
      </c>
    </row>
    <row r="212" spans="1:8" ht="48" thickBot="1" x14ac:dyDescent="0.25">
      <c r="A212" s="159" t="s">
        <v>60</v>
      </c>
      <c r="B212" s="209" t="s">
        <v>93</v>
      </c>
      <c r="C212" s="163">
        <v>10</v>
      </c>
      <c r="D212" s="163" t="s">
        <v>78</v>
      </c>
      <c r="E212" s="163">
        <v>2230171540</v>
      </c>
      <c r="F212" s="163"/>
      <c r="G212" s="137">
        <v>71</v>
      </c>
      <c r="H212" s="137">
        <v>71</v>
      </c>
    </row>
    <row r="213" spans="1:8" ht="32.25" thickBot="1" x14ac:dyDescent="0.25">
      <c r="A213" s="162" t="s">
        <v>37</v>
      </c>
      <c r="B213" s="211" t="s">
        <v>93</v>
      </c>
      <c r="C213" s="155">
        <v>10</v>
      </c>
      <c r="D213" s="155" t="s">
        <v>78</v>
      </c>
      <c r="E213" s="155">
        <v>2230171540</v>
      </c>
      <c r="F213" s="155">
        <v>313</v>
      </c>
      <c r="G213" s="156">
        <v>71</v>
      </c>
      <c r="H213" s="156">
        <v>71</v>
      </c>
    </row>
    <row r="214" spans="1:8" ht="32.25" thickBot="1" x14ac:dyDescent="0.25">
      <c r="A214" s="253" t="s">
        <v>94</v>
      </c>
      <c r="B214" s="254" t="s">
        <v>95</v>
      </c>
      <c r="C214" s="254"/>
      <c r="D214" s="254"/>
      <c r="E214" s="254"/>
      <c r="F214" s="254"/>
      <c r="G214" s="259">
        <f>SUM(G225+G215)</f>
        <v>1878.4</v>
      </c>
      <c r="H214" s="259">
        <f>SUM(H225+H215)</f>
        <v>1839.4</v>
      </c>
    </row>
    <row r="215" spans="1:8" ht="16.5" thickBot="1" x14ac:dyDescent="0.25">
      <c r="A215" s="159" t="s">
        <v>55</v>
      </c>
      <c r="B215" s="209" t="s">
        <v>95</v>
      </c>
      <c r="C215" s="163" t="s">
        <v>80</v>
      </c>
      <c r="D215" s="163" t="s">
        <v>81</v>
      </c>
      <c r="E215" s="210"/>
      <c r="F215" s="210"/>
      <c r="G215" s="204">
        <f>SUM(G216+G221)</f>
        <v>1797.4</v>
      </c>
      <c r="H215" s="204">
        <f>SUM(H216+H221)</f>
        <v>1758.4</v>
      </c>
    </row>
    <row r="216" spans="1:8" ht="63.75" thickBot="1" x14ac:dyDescent="0.25">
      <c r="A216" s="159" t="s">
        <v>62</v>
      </c>
      <c r="B216" s="209" t="s">
        <v>95</v>
      </c>
      <c r="C216" s="163" t="s">
        <v>80</v>
      </c>
      <c r="D216" s="163" t="s">
        <v>81</v>
      </c>
      <c r="E216" s="205">
        <v>1910101590</v>
      </c>
      <c r="F216" s="163"/>
      <c r="G216" s="199">
        <f>SUM(G217+G218+G219+G220)</f>
        <v>685</v>
      </c>
      <c r="H216" s="199">
        <f>SUM(H217+H218+H219+H220)</f>
        <v>646</v>
      </c>
    </row>
    <row r="217" spans="1:8" ht="48" thickBot="1" x14ac:dyDescent="0.25">
      <c r="A217" s="180" t="s">
        <v>33</v>
      </c>
      <c r="B217" s="211" t="s">
        <v>95</v>
      </c>
      <c r="C217" s="155" t="s">
        <v>80</v>
      </c>
      <c r="D217" s="155" t="s">
        <v>81</v>
      </c>
      <c r="E217" s="206">
        <v>1910101590</v>
      </c>
      <c r="F217" s="155" t="s">
        <v>85</v>
      </c>
      <c r="G217" s="156">
        <v>380</v>
      </c>
      <c r="H217" s="156">
        <v>350</v>
      </c>
    </row>
    <row r="218" spans="1:8" ht="79.5" thickBot="1" x14ac:dyDescent="0.25">
      <c r="A218" s="154" t="s">
        <v>10</v>
      </c>
      <c r="B218" s="211" t="s">
        <v>95</v>
      </c>
      <c r="C218" s="155" t="s">
        <v>80</v>
      </c>
      <c r="D218" s="155" t="s">
        <v>81</v>
      </c>
      <c r="E218" s="206">
        <v>1910101590</v>
      </c>
      <c r="F218" s="155">
        <v>119</v>
      </c>
      <c r="G218" s="156">
        <v>115</v>
      </c>
      <c r="H218" s="156">
        <v>106</v>
      </c>
    </row>
    <row r="219" spans="1:8" ht="32.25" thickBot="1" x14ac:dyDescent="0.25">
      <c r="A219" s="21" t="s">
        <v>13</v>
      </c>
      <c r="B219" s="211" t="s">
        <v>95</v>
      </c>
      <c r="C219" s="155" t="s">
        <v>80</v>
      </c>
      <c r="D219" s="155" t="s">
        <v>81</v>
      </c>
      <c r="E219" s="206">
        <v>1910101590</v>
      </c>
      <c r="F219" s="155">
        <v>244</v>
      </c>
      <c r="G219" s="156">
        <v>180</v>
      </c>
      <c r="H219" s="156">
        <v>180</v>
      </c>
    </row>
    <row r="220" spans="1:8" ht="32.25" thickBot="1" x14ac:dyDescent="0.25">
      <c r="A220" s="180" t="s">
        <v>51</v>
      </c>
      <c r="B220" s="211" t="s">
        <v>95</v>
      </c>
      <c r="C220" s="155" t="s">
        <v>80</v>
      </c>
      <c r="D220" s="155" t="s">
        <v>81</v>
      </c>
      <c r="E220" s="206">
        <v>1910101590</v>
      </c>
      <c r="F220" s="155">
        <v>850</v>
      </c>
      <c r="G220" s="156">
        <v>10</v>
      </c>
      <c r="H220" s="156">
        <v>10</v>
      </c>
    </row>
    <row r="221" spans="1:8" ht="158.25" thickBot="1" x14ac:dyDescent="0.25">
      <c r="A221" s="159" t="s">
        <v>58</v>
      </c>
      <c r="B221" s="209" t="s">
        <v>95</v>
      </c>
      <c r="C221" s="163" t="s">
        <v>80</v>
      </c>
      <c r="D221" s="163" t="s">
        <v>81</v>
      </c>
      <c r="E221" s="205">
        <v>1910106590</v>
      </c>
      <c r="F221" s="163"/>
      <c r="G221" s="137">
        <f>SUM(G222:G224)</f>
        <v>1112.4000000000001</v>
      </c>
      <c r="H221" s="137">
        <f>SUM(H222:H224)</f>
        <v>1112.4000000000001</v>
      </c>
    </row>
    <row r="222" spans="1:8" ht="48" thickBot="1" x14ac:dyDescent="0.25">
      <c r="A222" s="180" t="s">
        <v>59</v>
      </c>
      <c r="B222" s="211" t="s">
        <v>95</v>
      </c>
      <c r="C222" s="155" t="s">
        <v>80</v>
      </c>
      <c r="D222" s="155" t="s">
        <v>81</v>
      </c>
      <c r="E222" s="206">
        <v>1910106590</v>
      </c>
      <c r="F222" s="155">
        <v>111</v>
      </c>
      <c r="G222" s="156">
        <v>811</v>
      </c>
      <c r="H222" s="156">
        <v>811</v>
      </c>
    </row>
    <row r="223" spans="1:8" ht="79.5" thickBot="1" x14ac:dyDescent="0.25">
      <c r="A223" s="154" t="s">
        <v>10</v>
      </c>
      <c r="B223" s="211" t="s">
        <v>95</v>
      </c>
      <c r="C223" s="155" t="s">
        <v>80</v>
      </c>
      <c r="D223" s="155" t="s">
        <v>81</v>
      </c>
      <c r="E223" s="206">
        <v>1910106590</v>
      </c>
      <c r="F223" s="155">
        <v>119</v>
      </c>
      <c r="G223" s="156">
        <v>245</v>
      </c>
      <c r="H223" s="156">
        <v>245</v>
      </c>
    </row>
    <row r="224" spans="1:8" ht="32.25" thickBot="1" x14ac:dyDescent="0.25">
      <c r="A224" s="21" t="s">
        <v>13</v>
      </c>
      <c r="B224" s="211" t="s">
        <v>95</v>
      </c>
      <c r="C224" s="155" t="s">
        <v>80</v>
      </c>
      <c r="D224" s="155" t="s">
        <v>81</v>
      </c>
      <c r="E224" s="206">
        <v>1910106590</v>
      </c>
      <c r="F224" s="155">
        <v>244</v>
      </c>
      <c r="G224" s="156">
        <v>56.4</v>
      </c>
      <c r="H224" s="156">
        <v>56.4</v>
      </c>
    </row>
    <row r="225" spans="1:8" ht="16.5" thickBot="1" x14ac:dyDescent="0.25">
      <c r="A225" s="159" t="s">
        <v>34</v>
      </c>
      <c r="B225" s="209" t="s">
        <v>95</v>
      </c>
      <c r="C225" s="163">
        <v>10</v>
      </c>
      <c r="D225" s="163" t="s">
        <v>78</v>
      </c>
      <c r="E225" s="163"/>
      <c r="F225" s="163"/>
      <c r="G225" s="137">
        <v>81</v>
      </c>
      <c r="H225" s="137">
        <v>81</v>
      </c>
    </row>
    <row r="226" spans="1:8" ht="16.5" thickBot="1" x14ac:dyDescent="0.25">
      <c r="A226" s="159" t="s">
        <v>38</v>
      </c>
      <c r="B226" s="209" t="s">
        <v>95</v>
      </c>
      <c r="C226" s="163">
        <v>10</v>
      </c>
      <c r="D226" s="163" t="s">
        <v>78</v>
      </c>
      <c r="E226" s="163"/>
      <c r="F226" s="163"/>
      <c r="G226" s="137">
        <v>81</v>
      </c>
      <c r="H226" s="137">
        <v>81</v>
      </c>
    </row>
    <row r="227" spans="1:8" ht="48" thickBot="1" x14ac:dyDescent="0.25">
      <c r="A227" s="159" t="s">
        <v>60</v>
      </c>
      <c r="B227" s="209" t="s">
        <v>95</v>
      </c>
      <c r="C227" s="163">
        <v>10</v>
      </c>
      <c r="D227" s="163" t="s">
        <v>78</v>
      </c>
      <c r="E227" s="163">
        <v>2230171540</v>
      </c>
      <c r="F227" s="163"/>
      <c r="G227" s="137">
        <v>81</v>
      </c>
      <c r="H227" s="137">
        <v>81</v>
      </c>
    </row>
    <row r="228" spans="1:8" ht="32.25" thickBot="1" x14ac:dyDescent="0.25">
      <c r="A228" s="162" t="s">
        <v>37</v>
      </c>
      <c r="B228" s="211" t="s">
        <v>95</v>
      </c>
      <c r="C228" s="155">
        <v>10</v>
      </c>
      <c r="D228" s="155" t="s">
        <v>78</v>
      </c>
      <c r="E228" s="155">
        <v>2230171540</v>
      </c>
      <c r="F228" s="155">
        <v>313</v>
      </c>
      <c r="G228" s="156">
        <v>81</v>
      </c>
      <c r="H228" s="156">
        <v>81</v>
      </c>
    </row>
    <row r="229" spans="1:8" ht="16.5" thickBot="1" x14ac:dyDescent="0.25">
      <c r="A229" s="253" t="s">
        <v>96</v>
      </c>
      <c r="B229" s="254" t="s">
        <v>97</v>
      </c>
      <c r="C229" s="254"/>
      <c r="D229" s="254"/>
      <c r="E229" s="254"/>
      <c r="F229" s="254"/>
      <c r="G229" s="259">
        <f>SUM(G240+G230)</f>
        <v>2021</v>
      </c>
      <c r="H229" s="259">
        <f>SUM(H240+H230)</f>
        <v>2021</v>
      </c>
    </row>
    <row r="230" spans="1:8" ht="16.5" thickBot="1" x14ac:dyDescent="0.25">
      <c r="A230" s="159" t="s">
        <v>55</v>
      </c>
      <c r="B230" s="209" t="s">
        <v>97</v>
      </c>
      <c r="C230" s="163" t="s">
        <v>80</v>
      </c>
      <c r="D230" s="163" t="s">
        <v>81</v>
      </c>
      <c r="E230" s="210"/>
      <c r="F230" s="210"/>
      <c r="G230" s="204">
        <f>SUM(G231+G236)</f>
        <v>1957</v>
      </c>
      <c r="H230" s="204">
        <f>SUM(H231+H236)</f>
        <v>1957</v>
      </c>
    </row>
    <row r="231" spans="1:8" ht="63.75" thickBot="1" x14ac:dyDescent="0.25">
      <c r="A231" s="159" t="s">
        <v>62</v>
      </c>
      <c r="B231" s="209" t="s">
        <v>97</v>
      </c>
      <c r="C231" s="163" t="s">
        <v>80</v>
      </c>
      <c r="D231" s="163" t="s">
        <v>81</v>
      </c>
      <c r="E231" s="205">
        <v>1910101590</v>
      </c>
      <c r="F231" s="163"/>
      <c r="G231" s="199">
        <f>SUM(G232+G233+G234+G235)</f>
        <v>819</v>
      </c>
      <c r="H231" s="199">
        <f>SUM(H232+H233+H234+H235)</f>
        <v>819</v>
      </c>
    </row>
    <row r="232" spans="1:8" ht="48" thickBot="1" x14ac:dyDescent="0.25">
      <c r="A232" s="180" t="s">
        <v>33</v>
      </c>
      <c r="B232" s="211" t="s">
        <v>97</v>
      </c>
      <c r="C232" s="155" t="s">
        <v>80</v>
      </c>
      <c r="D232" s="155" t="s">
        <v>81</v>
      </c>
      <c r="E232" s="206">
        <v>1910101590</v>
      </c>
      <c r="F232" s="155" t="s">
        <v>85</v>
      </c>
      <c r="G232" s="156">
        <v>480</v>
      </c>
      <c r="H232" s="156">
        <v>480</v>
      </c>
    </row>
    <row r="233" spans="1:8" ht="79.5" thickBot="1" x14ac:dyDescent="0.25">
      <c r="A233" s="154" t="s">
        <v>10</v>
      </c>
      <c r="B233" s="211" t="s">
        <v>97</v>
      </c>
      <c r="C233" s="155" t="s">
        <v>80</v>
      </c>
      <c r="D233" s="155" t="s">
        <v>81</v>
      </c>
      <c r="E233" s="206">
        <v>1910101590</v>
      </c>
      <c r="F233" s="155">
        <v>119</v>
      </c>
      <c r="G233" s="156">
        <v>145</v>
      </c>
      <c r="H233" s="156">
        <v>145</v>
      </c>
    </row>
    <row r="234" spans="1:8" ht="32.25" thickBot="1" x14ac:dyDescent="0.25">
      <c r="A234" s="21" t="s">
        <v>13</v>
      </c>
      <c r="B234" s="211" t="s">
        <v>97</v>
      </c>
      <c r="C234" s="155" t="s">
        <v>80</v>
      </c>
      <c r="D234" s="155" t="s">
        <v>81</v>
      </c>
      <c r="E234" s="206">
        <v>1910101590</v>
      </c>
      <c r="F234" s="155">
        <v>244</v>
      </c>
      <c r="G234" s="156">
        <v>180</v>
      </c>
      <c r="H234" s="156">
        <v>180</v>
      </c>
    </row>
    <row r="235" spans="1:8" ht="32.25" thickBot="1" x14ac:dyDescent="0.25">
      <c r="A235" s="180" t="s">
        <v>51</v>
      </c>
      <c r="B235" s="211" t="s">
        <v>97</v>
      </c>
      <c r="C235" s="155" t="s">
        <v>80</v>
      </c>
      <c r="D235" s="155" t="s">
        <v>81</v>
      </c>
      <c r="E235" s="206">
        <v>1910101590</v>
      </c>
      <c r="F235" s="155">
        <v>850</v>
      </c>
      <c r="G235" s="156">
        <v>14</v>
      </c>
      <c r="H235" s="156">
        <v>14</v>
      </c>
    </row>
    <row r="236" spans="1:8" ht="158.25" thickBot="1" x14ac:dyDescent="0.25">
      <c r="A236" s="159" t="s">
        <v>58</v>
      </c>
      <c r="B236" s="209" t="s">
        <v>97</v>
      </c>
      <c r="C236" s="163" t="s">
        <v>80</v>
      </c>
      <c r="D236" s="163" t="s">
        <v>81</v>
      </c>
      <c r="E236" s="205">
        <v>1910106590</v>
      </c>
      <c r="F236" s="163"/>
      <c r="G236" s="137">
        <f>SUM(G237:G239)</f>
        <v>1138</v>
      </c>
      <c r="H236" s="137">
        <f>SUM(H237:H239)</f>
        <v>1138</v>
      </c>
    </row>
    <row r="237" spans="1:8" ht="48" thickBot="1" x14ac:dyDescent="0.25">
      <c r="A237" s="180" t="s">
        <v>59</v>
      </c>
      <c r="B237" s="211" t="s">
        <v>97</v>
      </c>
      <c r="C237" s="262" t="s">
        <v>80</v>
      </c>
      <c r="D237" s="262" t="s">
        <v>81</v>
      </c>
      <c r="E237" s="262">
        <v>1910106590</v>
      </c>
      <c r="F237" s="262">
        <v>111</v>
      </c>
      <c r="G237" s="263">
        <v>840</v>
      </c>
      <c r="H237" s="263">
        <v>840</v>
      </c>
    </row>
    <row r="238" spans="1:8" ht="79.5" thickBot="1" x14ac:dyDescent="0.25">
      <c r="A238" s="154" t="s">
        <v>10</v>
      </c>
      <c r="B238" s="211" t="s">
        <v>97</v>
      </c>
      <c r="C238" s="262" t="s">
        <v>80</v>
      </c>
      <c r="D238" s="262" t="s">
        <v>81</v>
      </c>
      <c r="E238" s="262">
        <v>1910106590</v>
      </c>
      <c r="F238" s="262">
        <v>119</v>
      </c>
      <c r="G238" s="263">
        <v>254</v>
      </c>
      <c r="H238" s="263">
        <v>254</v>
      </c>
    </row>
    <row r="239" spans="1:8" ht="32.25" thickBot="1" x14ac:dyDescent="0.25">
      <c r="A239" s="21" t="s">
        <v>13</v>
      </c>
      <c r="B239" s="211" t="s">
        <v>97</v>
      </c>
      <c r="C239" s="262" t="s">
        <v>80</v>
      </c>
      <c r="D239" s="262" t="s">
        <v>81</v>
      </c>
      <c r="E239" s="262">
        <v>1910106590</v>
      </c>
      <c r="F239" s="262">
        <v>244</v>
      </c>
      <c r="G239" s="263">
        <v>44</v>
      </c>
      <c r="H239" s="263">
        <v>44</v>
      </c>
    </row>
    <row r="240" spans="1:8" ht="16.5" thickBot="1" x14ac:dyDescent="0.25">
      <c r="A240" s="159" t="s">
        <v>34</v>
      </c>
      <c r="B240" s="209" t="s">
        <v>97</v>
      </c>
      <c r="C240" s="163">
        <v>10</v>
      </c>
      <c r="D240" s="163" t="s">
        <v>78</v>
      </c>
      <c r="E240" s="163"/>
      <c r="F240" s="163"/>
      <c r="G240" s="137">
        <v>64</v>
      </c>
      <c r="H240" s="137">
        <v>64</v>
      </c>
    </row>
    <row r="241" spans="1:8" ht="16.5" thickBot="1" x14ac:dyDescent="0.25">
      <c r="A241" s="159" t="s">
        <v>38</v>
      </c>
      <c r="B241" s="209" t="s">
        <v>97</v>
      </c>
      <c r="C241" s="163">
        <v>10</v>
      </c>
      <c r="D241" s="163" t="s">
        <v>78</v>
      </c>
      <c r="E241" s="163"/>
      <c r="F241" s="163"/>
      <c r="G241" s="137">
        <v>64</v>
      </c>
      <c r="H241" s="137">
        <v>64</v>
      </c>
    </row>
    <row r="242" spans="1:8" ht="48" thickBot="1" x14ac:dyDescent="0.25">
      <c r="A242" s="159" t="s">
        <v>60</v>
      </c>
      <c r="B242" s="209" t="s">
        <v>97</v>
      </c>
      <c r="C242" s="163">
        <v>10</v>
      </c>
      <c r="D242" s="163" t="s">
        <v>78</v>
      </c>
      <c r="E242" s="163">
        <v>2230171540</v>
      </c>
      <c r="F242" s="163"/>
      <c r="G242" s="137">
        <v>64</v>
      </c>
      <c r="H242" s="137">
        <v>64</v>
      </c>
    </row>
    <row r="243" spans="1:8" ht="32.25" thickBot="1" x14ac:dyDescent="0.25">
      <c r="A243" s="162" t="s">
        <v>37</v>
      </c>
      <c r="B243" s="211" t="s">
        <v>97</v>
      </c>
      <c r="C243" s="155">
        <v>10</v>
      </c>
      <c r="D243" s="155" t="s">
        <v>78</v>
      </c>
      <c r="E243" s="155">
        <v>2230171540</v>
      </c>
      <c r="F243" s="155">
        <v>313</v>
      </c>
      <c r="G243" s="156">
        <v>64</v>
      </c>
      <c r="H243" s="156">
        <v>64</v>
      </c>
    </row>
    <row r="244" spans="1:8" ht="32.25" thickBot="1" x14ac:dyDescent="0.25">
      <c r="A244" s="253" t="s">
        <v>98</v>
      </c>
      <c r="B244" s="254" t="s">
        <v>99</v>
      </c>
      <c r="C244" s="254"/>
      <c r="D244" s="254"/>
      <c r="E244" s="254"/>
      <c r="F244" s="254"/>
      <c r="G244" s="259">
        <f>SUM(G255+G245)</f>
        <v>2903.4</v>
      </c>
      <c r="H244" s="259">
        <f>SUM(H255+H245)</f>
        <v>2838.4</v>
      </c>
    </row>
    <row r="245" spans="1:8" ht="16.5" thickBot="1" x14ac:dyDescent="0.25">
      <c r="A245" s="159" t="s">
        <v>55</v>
      </c>
      <c r="B245" s="209" t="s">
        <v>99</v>
      </c>
      <c r="C245" s="163" t="s">
        <v>80</v>
      </c>
      <c r="D245" s="163" t="s">
        <v>81</v>
      </c>
      <c r="E245" s="210"/>
      <c r="F245" s="210"/>
      <c r="G245" s="204">
        <f>SUM(G246+G251)</f>
        <v>2808.4</v>
      </c>
      <c r="H245" s="204">
        <f>SUM(H246+H251)</f>
        <v>2743.4</v>
      </c>
    </row>
    <row r="246" spans="1:8" ht="63.75" thickBot="1" x14ac:dyDescent="0.25">
      <c r="A246" s="159" t="s">
        <v>62</v>
      </c>
      <c r="B246" s="209" t="s">
        <v>99</v>
      </c>
      <c r="C246" s="163" t="s">
        <v>80</v>
      </c>
      <c r="D246" s="163" t="s">
        <v>81</v>
      </c>
      <c r="E246" s="205">
        <v>1910101590</v>
      </c>
      <c r="F246" s="163"/>
      <c r="G246" s="199">
        <f>SUM(G247+G248+G249+G250)</f>
        <v>873</v>
      </c>
      <c r="H246" s="199">
        <f>SUM(H247+H248+H249+H250)</f>
        <v>808</v>
      </c>
    </row>
    <row r="247" spans="1:8" ht="48" thickBot="1" x14ac:dyDescent="0.25">
      <c r="A247" s="180" t="s">
        <v>33</v>
      </c>
      <c r="B247" s="211" t="s">
        <v>99</v>
      </c>
      <c r="C247" s="155" t="s">
        <v>80</v>
      </c>
      <c r="D247" s="155" t="s">
        <v>81</v>
      </c>
      <c r="E247" s="206">
        <v>1910101590</v>
      </c>
      <c r="F247" s="155" t="s">
        <v>85</v>
      </c>
      <c r="G247" s="156">
        <v>450</v>
      </c>
      <c r="H247" s="156">
        <v>400</v>
      </c>
    </row>
    <row r="248" spans="1:8" ht="79.5" thickBot="1" x14ac:dyDescent="0.25">
      <c r="A248" s="154" t="s">
        <v>10</v>
      </c>
      <c r="B248" s="211" t="s">
        <v>99</v>
      </c>
      <c r="C248" s="155" t="s">
        <v>80</v>
      </c>
      <c r="D248" s="155" t="s">
        <v>81</v>
      </c>
      <c r="E248" s="206">
        <v>1910101590</v>
      </c>
      <c r="F248" s="155">
        <v>119</v>
      </c>
      <c r="G248" s="156">
        <v>136</v>
      </c>
      <c r="H248" s="156">
        <v>121</v>
      </c>
    </row>
    <row r="249" spans="1:8" ht="32.25" thickBot="1" x14ac:dyDescent="0.25">
      <c r="A249" s="21" t="s">
        <v>13</v>
      </c>
      <c r="B249" s="211" t="s">
        <v>99</v>
      </c>
      <c r="C249" s="155" t="s">
        <v>80</v>
      </c>
      <c r="D249" s="155" t="s">
        <v>81</v>
      </c>
      <c r="E249" s="206">
        <v>1910101590</v>
      </c>
      <c r="F249" s="155">
        <v>244</v>
      </c>
      <c r="G249" s="156">
        <v>280</v>
      </c>
      <c r="H249" s="156">
        <v>280</v>
      </c>
    </row>
    <row r="250" spans="1:8" ht="32.25" thickBot="1" x14ac:dyDescent="0.25">
      <c r="A250" s="180" t="s">
        <v>51</v>
      </c>
      <c r="B250" s="211" t="s">
        <v>99</v>
      </c>
      <c r="C250" s="155" t="s">
        <v>80</v>
      </c>
      <c r="D250" s="155" t="s">
        <v>81</v>
      </c>
      <c r="E250" s="206">
        <v>1910101590</v>
      </c>
      <c r="F250" s="155">
        <v>850</v>
      </c>
      <c r="G250" s="156">
        <v>7</v>
      </c>
      <c r="H250" s="156">
        <v>7</v>
      </c>
    </row>
    <row r="251" spans="1:8" ht="158.25" thickBot="1" x14ac:dyDescent="0.25">
      <c r="A251" s="159" t="s">
        <v>58</v>
      </c>
      <c r="B251" s="209" t="s">
        <v>99</v>
      </c>
      <c r="C251" s="163" t="s">
        <v>80</v>
      </c>
      <c r="D251" s="163" t="s">
        <v>81</v>
      </c>
      <c r="E251" s="205">
        <v>1910106590</v>
      </c>
      <c r="F251" s="163"/>
      <c r="G251" s="137">
        <f>SUM(G252:G254)</f>
        <v>1935.4</v>
      </c>
      <c r="H251" s="137">
        <f>SUM(H252:H254)</f>
        <v>1935.4</v>
      </c>
    </row>
    <row r="252" spans="1:8" ht="48" thickBot="1" x14ac:dyDescent="0.25">
      <c r="A252" s="180" t="s">
        <v>59</v>
      </c>
      <c r="B252" s="211" t="s">
        <v>99</v>
      </c>
      <c r="C252" s="262" t="s">
        <v>80</v>
      </c>
      <c r="D252" s="262" t="s">
        <v>81</v>
      </c>
      <c r="E252" s="262">
        <v>1910106590</v>
      </c>
      <c r="F252" s="262">
        <v>111</v>
      </c>
      <c r="G252" s="263">
        <v>1436</v>
      </c>
      <c r="H252" s="263">
        <v>1436</v>
      </c>
    </row>
    <row r="253" spans="1:8" ht="79.5" thickBot="1" x14ac:dyDescent="0.25">
      <c r="A253" s="154" t="s">
        <v>10</v>
      </c>
      <c r="B253" s="211" t="s">
        <v>99</v>
      </c>
      <c r="C253" s="262" t="s">
        <v>80</v>
      </c>
      <c r="D253" s="262" t="s">
        <v>81</v>
      </c>
      <c r="E253" s="262">
        <v>1910106590</v>
      </c>
      <c r="F253" s="262">
        <v>119</v>
      </c>
      <c r="G253" s="263">
        <v>434</v>
      </c>
      <c r="H253" s="263">
        <v>434</v>
      </c>
    </row>
    <row r="254" spans="1:8" ht="32.25" thickBot="1" x14ac:dyDescent="0.25">
      <c r="A254" s="21" t="s">
        <v>13</v>
      </c>
      <c r="B254" s="211" t="s">
        <v>99</v>
      </c>
      <c r="C254" s="262" t="s">
        <v>80</v>
      </c>
      <c r="D254" s="262" t="s">
        <v>81</v>
      </c>
      <c r="E254" s="262">
        <v>1910106590</v>
      </c>
      <c r="F254" s="262">
        <v>244</v>
      </c>
      <c r="G254" s="263">
        <v>65.400000000000006</v>
      </c>
      <c r="H254" s="263">
        <v>65.400000000000006</v>
      </c>
    </row>
    <row r="255" spans="1:8" ht="16.5" thickBot="1" x14ac:dyDescent="0.25">
      <c r="A255" s="159" t="s">
        <v>34</v>
      </c>
      <c r="B255" s="209" t="s">
        <v>99</v>
      </c>
      <c r="C255" s="163">
        <v>10</v>
      </c>
      <c r="D255" s="163" t="s">
        <v>78</v>
      </c>
      <c r="E255" s="163"/>
      <c r="F255" s="163"/>
      <c r="G255" s="137">
        <v>95</v>
      </c>
      <c r="H255" s="137">
        <v>95</v>
      </c>
    </row>
    <row r="256" spans="1:8" ht="16.5" thickBot="1" x14ac:dyDescent="0.25">
      <c r="A256" s="159" t="s">
        <v>38</v>
      </c>
      <c r="B256" s="209" t="s">
        <v>99</v>
      </c>
      <c r="C256" s="163">
        <v>10</v>
      </c>
      <c r="D256" s="163" t="s">
        <v>78</v>
      </c>
      <c r="E256" s="163"/>
      <c r="F256" s="163"/>
      <c r="G256" s="137">
        <v>95</v>
      </c>
      <c r="H256" s="137">
        <v>95</v>
      </c>
    </row>
    <row r="257" spans="1:8" ht="48" thickBot="1" x14ac:dyDescent="0.25">
      <c r="A257" s="159" t="s">
        <v>60</v>
      </c>
      <c r="B257" s="209" t="s">
        <v>99</v>
      </c>
      <c r="C257" s="163">
        <v>10</v>
      </c>
      <c r="D257" s="163" t="s">
        <v>78</v>
      </c>
      <c r="E257" s="163">
        <v>2230171540</v>
      </c>
      <c r="F257" s="163"/>
      <c r="G257" s="137">
        <v>95</v>
      </c>
      <c r="H257" s="137">
        <v>95</v>
      </c>
    </row>
    <row r="258" spans="1:8" ht="32.25" thickBot="1" x14ac:dyDescent="0.25">
      <c r="A258" s="162" t="s">
        <v>37</v>
      </c>
      <c r="B258" s="211" t="s">
        <v>99</v>
      </c>
      <c r="C258" s="155">
        <v>10</v>
      </c>
      <c r="D258" s="155" t="s">
        <v>78</v>
      </c>
      <c r="E258" s="155">
        <v>2230171540</v>
      </c>
      <c r="F258" s="155">
        <v>313</v>
      </c>
      <c r="G258" s="156">
        <v>95</v>
      </c>
      <c r="H258" s="156">
        <v>95</v>
      </c>
    </row>
    <row r="259" spans="1:8" ht="16.5" thickBot="1" x14ac:dyDescent="0.25">
      <c r="A259" s="253" t="s">
        <v>101</v>
      </c>
      <c r="B259" s="254" t="s">
        <v>100</v>
      </c>
      <c r="C259" s="254"/>
      <c r="D259" s="254"/>
      <c r="E259" s="254"/>
      <c r="F259" s="254"/>
      <c r="G259" s="259">
        <f>SUM(G270+G260)</f>
        <v>2756.7</v>
      </c>
      <c r="H259" s="259">
        <f>SUM(H270+H260)</f>
        <v>2691.7</v>
      </c>
    </row>
    <row r="260" spans="1:8" ht="16.5" thickBot="1" x14ac:dyDescent="0.25">
      <c r="A260" s="159" t="s">
        <v>55</v>
      </c>
      <c r="B260" s="209" t="s">
        <v>100</v>
      </c>
      <c r="C260" s="163" t="s">
        <v>80</v>
      </c>
      <c r="D260" s="163" t="s">
        <v>81</v>
      </c>
      <c r="E260" s="210"/>
      <c r="F260" s="210"/>
      <c r="G260" s="204">
        <f>SUM(G261+G266)</f>
        <v>2647.7</v>
      </c>
      <c r="H260" s="204">
        <f>SUM(H261+H266)</f>
        <v>2582.6999999999998</v>
      </c>
    </row>
    <row r="261" spans="1:8" ht="63.75" thickBot="1" x14ac:dyDescent="0.25">
      <c r="A261" s="159" t="s">
        <v>62</v>
      </c>
      <c r="B261" s="209" t="s">
        <v>100</v>
      </c>
      <c r="C261" s="163" t="s">
        <v>80</v>
      </c>
      <c r="D261" s="163" t="s">
        <v>81</v>
      </c>
      <c r="E261" s="205">
        <v>1910101590</v>
      </c>
      <c r="F261" s="163"/>
      <c r="G261" s="199">
        <f>SUM(G262+G263+G264+G265)</f>
        <v>844</v>
      </c>
      <c r="H261" s="199">
        <f>SUM(H262+H263+H264+H265)</f>
        <v>779</v>
      </c>
    </row>
    <row r="262" spans="1:8" ht="48" thickBot="1" x14ac:dyDescent="0.25">
      <c r="A262" s="180" t="s">
        <v>33</v>
      </c>
      <c r="B262" s="211" t="s">
        <v>100</v>
      </c>
      <c r="C262" s="262" t="s">
        <v>80</v>
      </c>
      <c r="D262" s="262" t="s">
        <v>81</v>
      </c>
      <c r="E262" s="262">
        <v>1910101590</v>
      </c>
      <c r="F262" s="262" t="s">
        <v>85</v>
      </c>
      <c r="G262" s="156">
        <v>450</v>
      </c>
      <c r="H262" s="156">
        <v>400</v>
      </c>
    </row>
    <row r="263" spans="1:8" ht="79.5" thickBot="1" x14ac:dyDescent="0.25">
      <c r="A263" s="154" t="s">
        <v>10</v>
      </c>
      <c r="B263" s="211" t="s">
        <v>100</v>
      </c>
      <c r="C263" s="262" t="s">
        <v>80</v>
      </c>
      <c r="D263" s="262" t="s">
        <v>81</v>
      </c>
      <c r="E263" s="262">
        <v>1910101590</v>
      </c>
      <c r="F263" s="262">
        <v>119</v>
      </c>
      <c r="G263" s="156">
        <v>136</v>
      </c>
      <c r="H263" s="156">
        <v>121</v>
      </c>
    </row>
    <row r="264" spans="1:8" ht="32.25" thickBot="1" x14ac:dyDescent="0.25">
      <c r="A264" s="21" t="s">
        <v>13</v>
      </c>
      <c r="B264" s="211" t="s">
        <v>100</v>
      </c>
      <c r="C264" s="262" t="s">
        <v>80</v>
      </c>
      <c r="D264" s="262" t="s">
        <v>81</v>
      </c>
      <c r="E264" s="262">
        <v>1910101590</v>
      </c>
      <c r="F264" s="262">
        <v>244</v>
      </c>
      <c r="G264" s="156">
        <v>250</v>
      </c>
      <c r="H264" s="156">
        <v>250</v>
      </c>
    </row>
    <row r="265" spans="1:8" ht="32.25" thickBot="1" x14ac:dyDescent="0.25">
      <c r="A265" s="180" t="s">
        <v>51</v>
      </c>
      <c r="B265" s="211" t="s">
        <v>100</v>
      </c>
      <c r="C265" s="262" t="s">
        <v>80</v>
      </c>
      <c r="D265" s="262" t="s">
        <v>81</v>
      </c>
      <c r="E265" s="262">
        <v>1910101590</v>
      </c>
      <c r="F265" s="262">
        <v>850</v>
      </c>
      <c r="G265" s="156">
        <v>8</v>
      </c>
      <c r="H265" s="156">
        <v>8</v>
      </c>
    </row>
    <row r="266" spans="1:8" ht="158.25" thickBot="1" x14ac:dyDescent="0.25">
      <c r="A266" s="159" t="s">
        <v>58</v>
      </c>
      <c r="B266" s="209" t="s">
        <v>100</v>
      </c>
      <c r="C266" s="163" t="s">
        <v>80</v>
      </c>
      <c r="D266" s="163" t="s">
        <v>81</v>
      </c>
      <c r="E266" s="205">
        <v>1910106590</v>
      </c>
      <c r="F266" s="163"/>
      <c r="G266" s="137">
        <f>SUM(G267:G269)</f>
        <v>1803.7</v>
      </c>
      <c r="H266" s="137">
        <f>SUM(H267:H269)</f>
        <v>1803.7</v>
      </c>
    </row>
    <row r="267" spans="1:8" ht="48" thickBot="1" x14ac:dyDescent="0.25">
      <c r="A267" s="180" t="s">
        <v>59</v>
      </c>
      <c r="B267" s="211" t="s">
        <v>100</v>
      </c>
      <c r="C267" s="262" t="s">
        <v>80</v>
      </c>
      <c r="D267" s="262" t="s">
        <v>81</v>
      </c>
      <c r="E267" s="262">
        <v>1910106590</v>
      </c>
      <c r="F267" s="262">
        <v>111</v>
      </c>
      <c r="G267" s="263">
        <v>1327</v>
      </c>
      <c r="H267" s="263">
        <v>1327</v>
      </c>
    </row>
    <row r="268" spans="1:8" ht="79.5" thickBot="1" x14ac:dyDescent="0.25">
      <c r="A268" s="154" t="s">
        <v>10</v>
      </c>
      <c r="B268" s="211" t="s">
        <v>100</v>
      </c>
      <c r="C268" s="262" t="s">
        <v>80</v>
      </c>
      <c r="D268" s="262" t="s">
        <v>81</v>
      </c>
      <c r="E268" s="262">
        <v>1910106590</v>
      </c>
      <c r="F268" s="262">
        <v>119</v>
      </c>
      <c r="G268" s="263">
        <v>401</v>
      </c>
      <c r="H268" s="263">
        <v>401</v>
      </c>
    </row>
    <row r="269" spans="1:8" ht="32.25" thickBot="1" x14ac:dyDescent="0.25">
      <c r="A269" s="21" t="s">
        <v>13</v>
      </c>
      <c r="B269" s="211" t="s">
        <v>100</v>
      </c>
      <c r="C269" s="262" t="s">
        <v>80</v>
      </c>
      <c r="D269" s="262" t="s">
        <v>81</v>
      </c>
      <c r="E269" s="262">
        <v>1910106590</v>
      </c>
      <c r="F269" s="262">
        <v>244</v>
      </c>
      <c r="G269" s="263">
        <v>75.7</v>
      </c>
      <c r="H269" s="263">
        <v>75.7</v>
      </c>
    </row>
    <row r="270" spans="1:8" ht="16.5" thickBot="1" x14ac:dyDescent="0.25">
      <c r="A270" s="159" t="s">
        <v>34</v>
      </c>
      <c r="B270" s="209" t="s">
        <v>100</v>
      </c>
      <c r="C270" s="163">
        <v>10</v>
      </c>
      <c r="D270" s="163" t="s">
        <v>78</v>
      </c>
      <c r="E270" s="163"/>
      <c r="F270" s="163"/>
      <c r="G270" s="137">
        <v>109</v>
      </c>
      <c r="H270" s="137">
        <v>109</v>
      </c>
    </row>
    <row r="271" spans="1:8" ht="16.5" thickBot="1" x14ac:dyDescent="0.25">
      <c r="A271" s="159" t="s">
        <v>38</v>
      </c>
      <c r="B271" s="209" t="s">
        <v>100</v>
      </c>
      <c r="C271" s="163">
        <v>10</v>
      </c>
      <c r="D271" s="163" t="s">
        <v>78</v>
      </c>
      <c r="E271" s="163"/>
      <c r="F271" s="163"/>
      <c r="G271" s="137">
        <v>109</v>
      </c>
      <c r="H271" s="137">
        <v>109</v>
      </c>
    </row>
    <row r="272" spans="1:8" ht="48" thickBot="1" x14ac:dyDescent="0.25">
      <c r="A272" s="159" t="s">
        <v>60</v>
      </c>
      <c r="B272" s="209" t="s">
        <v>100</v>
      </c>
      <c r="C272" s="163">
        <v>10</v>
      </c>
      <c r="D272" s="163" t="s">
        <v>78</v>
      </c>
      <c r="E272" s="163">
        <v>2230171540</v>
      </c>
      <c r="F272" s="163"/>
      <c r="G272" s="137">
        <v>109</v>
      </c>
      <c r="H272" s="137">
        <v>109</v>
      </c>
    </row>
    <row r="273" spans="1:8" ht="32.25" thickBot="1" x14ac:dyDescent="0.25">
      <c r="A273" s="162" t="s">
        <v>37</v>
      </c>
      <c r="B273" s="211" t="s">
        <v>100</v>
      </c>
      <c r="C273" s="155">
        <v>10</v>
      </c>
      <c r="D273" s="155" t="s">
        <v>78</v>
      </c>
      <c r="E273" s="155">
        <v>2230171540</v>
      </c>
      <c r="F273" s="155">
        <v>313</v>
      </c>
      <c r="G273" s="156">
        <v>109</v>
      </c>
      <c r="H273" s="156">
        <v>109</v>
      </c>
    </row>
    <row r="274" spans="1:8" ht="32.25" thickBot="1" x14ac:dyDescent="0.25">
      <c r="A274" s="253" t="s">
        <v>102</v>
      </c>
      <c r="B274" s="254" t="s">
        <v>103</v>
      </c>
      <c r="C274" s="254"/>
      <c r="D274" s="254"/>
      <c r="E274" s="254"/>
      <c r="F274" s="254"/>
      <c r="G274" s="259">
        <f>SUM(G285+G275)</f>
        <v>2010.4</v>
      </c>
      <c r="H274" s="259">
        <f>SUM(H285+H275)</f>
        <v>1958.4</v>
      </c>
    </row>
    <row r="275" spans="1:8" ht="16.5" thickBot="1" x14ac:dyDescent="0.25">
      <c r="A275" s="159" t="s">
        <v>55</v>
      </c>
      <c r="B275" s="209" t="s">
        <v>103</v>
      </c>
      <c r="C275" s="163" t="s">
        <v>80</v>
      </c>
      <c r="D275" s="163" t="s">
        <v>81</v>
      </c>
      <c r="E275" s="210"/>
      <c r="F275" s="210"/>
      <c r="G275" s="204">
        <f>SUM(G276+G281)</f>
        <v>1929.4</v>
      </c>
      <c r="H275" s="204">
        <f>SUM(H276+H281)</f>
        <v>1877.4</v>
      </c>
    </row>
    <row r="276" spans="1:8" ht="63.75" thickBot="1" x14ac:dyDescent="0.25">
      <c r="A276" s="159" t="s">
        <v>62</v>
      </c>
      <c r="B276" s="209" t="s">
        <v>103</v>
      </c>
      <c r="C276" s="163" t="s">
        <v>80</v>
      </c>
      <c r="D276" s="163" t="s">
        <v>81</v>
      </c>
      <c r="E276" s="205">
        <v>1910101590</v>
      </c>
      <c r="F276" s="163"/>
      <c r="G276" s="199">
        <f>SUM(G277+G278+G279+G280)</f>
        <v>898</v>
      </c>
      <c r="H276" s="199">
        <f>SUM(H277+H278+H279+H280)</f>
        <v>846</v>
      </c>
    </row>
    <row r="277" spans="1:8" ht="48" thickBot="1" x14ac:dyDescent="0.25">
      <c r="A277" s="180" t="s">
        <v>33</v>
      </c>
      <c r="B277" s="211" t="s">
        <v>103</v>
      </c>
      <c r="C277" s="155" t="s">
        <v>80</v>
      </c>
      <c r="D277" s="155" t="s">
        <v>81</v>
      </c>
      <c r="E277" s="206">
        <v>1910101590</v>
      </c>
      <c r="F277" s="155" t="s">
        <v>85</v>
      </c>
      <c r="G277" s="156">
        <v>390</v>
      </c>
      <c r="H277" s="156">
        <v>350</v>
      </c>
    </row>
    <row r="278" spans="1:8" ht="79.5" thickBot="1" x14ac:dyDescent="0.25">
      <c r="A278" s="154" t="s">
        <v>10</v>
      </c>
      <c r="B278" s="211" t="s">
        <v>103</v>
      </c>
      <c r="C278" s="155" t="s">
        <v>80</v>
      </c>
      <c r="D278" s="155" t="s">
        <v>81</v>
      </c>
      <c r="E278" s="206">
        <v>1910101590</v>
      </c>
      <c r="F278" s="155">
        <v>119</v>
      </c>
      <c r="G278" s="156">
        <v>118</v>
      </c>
      <c r="H278" s="156">
        <v>106</v>
      </c>
    </row>
    <row r="279" spans="1:8" ht="32.25" thickBot="1" x14ac:dyDescent="0.25">
      <c r="A279" s="21" t="s">
        <v>13</v>
      </c>
      <c r="B279" s="211" t="s">
        <v>103</v>
      </c>
      <c r="C279" s="155" t="s">
        <v>80</v>
      </c>
      <c r="D279" s="155" t="s">
        <v>81</v>
      </c>
      <c r="E279" s="206">
        <v>1910101590</v>
      </c>
      <c r="F279" s="155">
        <v>244</v>
      </c>
      <c r="G279" s="156">
        <v>380</v>
      </c>
      <c r="H279" s="156">
        <v>380</v>
      </c>
    </row>
    <row r="280" spans="1:8" ht="32.25" thickBot="1" x14ac:dyDescent="0.25">
      <c r="A280" s="180" t="s">
        <v>51</v>
      </c>
      <c r="B280" s="211" t="s">
        <v>103</v>
      </c>
      <c r="C280" s="155" t="s">
        <v>80</v>
      </c>
      <c r="D280" s="155" t="s">
        <v>81</v>
      </c>
      <c r="E280" s="206">
        <v>1910101590</v>
      </c>
      <c r="F280" s="155">
        <v>850</v>
      </c>
      <c r="G280" s="156">
        <v>10</v>
      </c>
      <c r="H280" s="156">
        <v>10</v>
      </c>
    </row>
    <row r="281" spans="1:8" ht="158.25" thickBot="1" x14ac:dyDescent="0.25">
      <c r="A281" s="159" t="s">
        <v>58</v>
      </c>
      <c r="B281" s="209" t="s">
        <v>103</v>
      </c>
      <c r="C281" s="220" t="s">
        <v>80</v>
      </c>
      <c r="D281" s="220" t="s">
        <v>81</v>
      </c>
      <c r="E281" s="220">
        <v>1910106590</v>
      </c>
      <c r="F281" s="220"/>
      <c r="G281" s="221">
        <f>SUM(G282:G284)</f>
        <v>1031.4000000000001</v>
      </c>
      <c r="H281" s="221">
        <f>SUM(H282:H284)</f>
        <v>1031.4000000000001</v>
      </c>
    </row>
    <row r="282" spans="1:8" ht="48" thickBot="1" x14ac:dyDescent="0.25">
      <c r="A282" s="180" t="s">
        <v>59</v>
      </c>
      <c r="B282" s="211" t="s">
        <v>103</v>
      </c>
      <c r="C282" s="262" t="s">
        <v>80</v>
      </c>
      <c r="D282" s="262" t="s">
        <v>81</v>
      </c>
      <c r="E282" s="262">
        <v>1910106590</v>
      </c>
      <c r="F282" s="262">
        <v>111</v>
      </c>
      <c r="G282" s="263">
        <v>750</v>
      </c>
      <c r="H282" s="263">
        <v>750</v>
      </c>
    </row>
    <row r="283" spans="1:8" ht="79.5" thickBot="1" x14ac:dyDescent="0.25">
      <c r="A283" s="154" t="s">
        <v>10</v>
      </c>
      <c r="B283" s="211" t="s">
        <v>103</v>
      </c>
      <c r="C283" s="262" t="s">
        <v>80</v>
      </c>
      <c r="D283" s="262" t="s">
        <v>81</v>
      </c>
      <c r="E283" s="262">
        <v>1910106590</v>
      </c>
      <c r="F283" s="262">
        <v>119</v>
      </c>
      <c r="G283" s="263">
        <v>226</v>
      </c>
      <c r="H283" s="263">
        <v>226</v>
      </c>
    </row>
    <row r="284" spans="1:8" ht="32.25" thickBot="1" x14ac:dyDescent="0.25">
      <c r="A284" s="21" t="s">
        <v>13</v>
      </c>
      <c r="B284" s="211" t="s">
        <v>103</v>
      </c>
      <c r="C284" s="262" t="s">
        <v>80</v>
      </c>
      <c r="D284" s="262" t="s">
        <v>81</v>
      </c>
      <c r="E284" s="262">
        <v>1910106590</v>
      </c>
      <c r="F284" s="262">
        <v>244</v>
      </c>
      <c r="G284" s="263">
        <v>55.4</v>
      </c>
      <c r="H284" s="263">
        <v>55.4</v>
      </c>
    </row>
    <row r="285" spans="1:8" ht="16.5" thickBot="1" x14ac:dyDescent="0.25">
      <c r="A285" s="159" t="s">
        <v>34</v>
      </c>
      <c r="B285" s="209" t="s">
        <v>103</v>
      </c>
      <c r="C285" s="163">
        <v>10</v>
      </c>
      <c r="D285" s="163" t="s">
        <v>78</v>
      </c>
      <c r="E285" s="163"/>
      <c r="F285" s="163"/>
      <c r="G285" s="137">
        <v>81</v>
      </c>
      <c r="H285" s="137">
        <v>81</v>
      </c>
    </row>
    <row r="286" spans="1:8" ht="16.5" thickBot="1" x14ac:dyDescent="0.25">
      <c r="A286" s="159" t="s">
        <v>38</v>
      </c>
      <c r="B286" s="209" t="s">
        <v>103</v>
      </c>
      <c r="C286" s="163">
        <v>10</v>
      </c>
      <c r="D286" s="163" t="s">
        <v>78</v>
      </c>
      <c r="E286" s="163"/>
      <c r="F286" s="163"/>
      <c r="G286" s="137">
        <v>81</v>
      </c>
      <c r="H286" s="137">
        <v>81</v>
      </c>
    </row>
    <row r="287" spans="1:8" ht="48" thickBot="1" x14ac:dyDescent="0.25">
      <c r="A287" s="159" t="s">
        <v>60</v>
      </c>
      <c r="B287" s="209" t="s">
        <v>103</v>
      </c>
      <c r="C287" s="163">
        <v>10</v>
      </c>
      <c r="D287" s="163" t="s">
        <v>78</v>
      </c>
      <c r="E287" s="163">
        <v>2230171540</v>
      </c>
      <c r="F287" s="163"/>
      <c r="G287" s="137">
        <v>81</v>
      </c>
      <c r="H287" s="137">
        <v>81</v>
      </c>
    </row>
    <row r="288" spans="1:8" ht="32.25" thickBot="1" x14ac:dyDescent="0.25">
      <c r="A288" s="162" t="s">
        <v>37</v>
      </c>
      <c r="B288" s="211" t="s">
        <v>103</v>
      </c>
      <c r="C288" s="155">
        <v>10</v>
      </c>
      <c r="D288" s="155" t="s">
        <v>78</v>
      </c>
      <c r="E288" s="155">
        <v>2230171540</v>
      </c>
      <c r="F288" s="155">
        <v>313</v>
      </c>
      <c r="G288" s="156">
        <v>81</v>
      </c>
      <c r="H288" s="156">
        <v>81</v>
      </c>
    </row>
    <row r="289" spans="1:8" ht="32.25" thickBot="1" x14ac:dyDescent="0.25">
      <c r="A289" s="253" t="s">
        <v>104</v>
      </c>
      <c r="B289" s="254" t="s">
        <v>105</v>
      </c>
      <c r="C289" s="254"/>
      <c r="D289" s="254"/>
      <c r="E289" s="254"/>
      <c r="F289" s="254"/>
      <c r="G289" s="259">
        <f>SUM(G300+G290)</f>
        <v>4520.6000000000004</v>
      </c>
      <c r="H289" s="259">
        <f>SUM(H300+H290)</f>
        <v>4520.6000000000004</v>
      </c>
    </row>
    <row r="290" spans="1:8" ht="16.5" thickBot="1" x14ac:dyDescent="0.25">
      <c r="A290" s="159" t="s">
        <v>55</v>
      </c>
      <c r="B290" s="209" t="s">
        <v>105</v>
      </c>
      <c r="C290" s="163" t="s">
        <v>80</v>
      </c>
      <c r="D290" s="163" t="s">
        <v>81</v>
      </c>
      <c r="E290" s="210"/>
      <c r="F290" s="210"/>
      <c r="G290" s="204">
        <f>SUM(G291+G296)</f>
        <v>4340.6000000000004</v>
      </c>
      <c r="H290" s="204">
        <f>SUM(H291+H296)</f>
        <v>4340.6000000000004</v>
      </c>
    </row>
    <row r="291" spans="1:8" ht="63.75" thickBot="1" x14ac:dyDescent="0.25">
      <c r="A291" s="159" t="s">
        <v>62</v>
      </c>
      <c r="B291" s="209" t="s">
        <v>105</v>
      </c>
      <c r="C291" s="163" t="s">
        <v>80</v>
      </c>
      <c r="D291" s="163" t="s">
        <v>81</v>
      </c>
      <c r="E291" s="205">
        <v>1910101590</v>
      </c>
      <c r="F291" s="163"/>
      <c r="G291" s="199">
        <f>SUM(G292+G293+G294+G295)</f>
        <v>1307</v>
      </c>
      <c r="H291" s="199">
        <f>SUM(H292+H293+H294+H295)</f>
        <v>1307</v>
      </c>
    </row>
    <row r="292" spans="1:8" ht="48" thickBot="1" x14ac:dyDescent="0.25">
      <c r="A292" s="180" t="s">
        <v>33</v>
      </c>
      <c r="B292" s="211" t="s">
        <v>105</v>
      </c>
      <c r="C292" s="155" t="s">
        <v>80</v>
      </c>
      <c r="D292" s="155" t="s">
        <v>81</v>
      </c>
      <c r="E292" s="206">
        <v>1910101590</v>
      </c>
      <c r="F292" s="155" t="s">
        <v>85</v>
      </c>
      <c r="G292" s="156">
        <v>480</v>
      </c>
      <c r="H292" s="156">
        <v>480</v>
      </c>
    </row>
    <row r="293" spans="1:8" ht="79.5" thickBot="1" x14ac:dyDescent="0.25">
      <c r="A293" s="154" t="s">
        <v>10</v>
      </c>
      <c r="B293" s="211" t="s">
        <v>105</v>
      </c>
      <c r="C293" s="155" t="s">
        <v>80</v>
      </c>
      <c r="D293" s="155" t="s">
        <v>81</v>
      </c>
      <c r="E293" s="206">
        <v>1910101590</v>
      </c>
      <c r="F293" s="155">
        <v>119</v>
      </c>
      <c r="G293" s="156">
        <v>145</v>
      </c>
      <c r="H293" s="156">
        <v>145</v>
      </c>
    </row>
    <row r="294" spans="1:8" ht="32.25" thickBot="1" x14ac:dyDescent="0.25">
      <c r="A294" s="21" t="s">
        <v>13</v>
      </c>
      <c r="B294" s="211" t="s">
        <v>105</v>
      </c>
      <c r="C294" s="155" t="s">
        <v>80</v>
      </c>
      <c r="D294" s="155" t="s">
        <v>81</v>
      </c>
      <c r="E294" s="206">
        <v>1910101590</v>
      </c>
      <c r="F294" s="155">
        <v>244</v>
      </c>
      <c r="G294" s="156">
        <v>668</v>
      </c>
      <c r="H294" s="156">
        <v>668</v>
      </c>
    </row>
    <row r="295" spans="1:8" ht="32.25" thickBot="1" x14ac:dyDescent="0.25">
      <c r="A295" s="180" t="s">
        <v>51</v>
      </c>
      <c r="B295" s="211" t="s">
        <v>105</v>
      </c>
      <c r="C295" s="155" t="s">
        <v>80</v>
      </c>
      <c r="D295" s="155" t="s">
        <v>81</v>
      </c>
      <c r="E295" s="206">
        <v>1910101590</v>
      </c>
      <c r="F295" s="155">
        <v>850</v>
      </c>
      <c r="G295" s="156">
        <v>14</v>
      </c>
      <c r="H295" s="156">
        <v>14</v>
      </c>
    </row>
    <row r="296" spans="1:8" ht="158.25" thickBot="1" x14ac:dyDescent="0.25">
      <c r="A296" s="159" t="s">
        <v>58</v>
      </c>
      <c r="B296" s="209" t="s">
        <v>105</v>
      </c>
      <c r="C296" s="163" t="s">
        <v>80</v>
      </c>
      <c r="D296" s="163" t="s">
        <v>81</v>
      </c>
      <c r="E296" s="205">
        <v>1910106590</v>
      </c>
      <c r="F296" s="163"/>
      <c r="G296" s="137">
        <f>SUM(G297:G299)</f>
        <v>3033.6</v>
      </c>
      <c r="H296" s="137">
        <f>SUM(H297:H299)</f>
        <v>3033.6</v>
      </c>
    </row>
    <row r="297" spans="1:8" ht="48" thickBot="1" x14ac:dyDescent="0.25">
      <c r="A297" s="180" t="s">
        <v>59</v>
      </c>
      <c r="B297" s="211" t="s">
        <v>105</v>
      </c>
      <c r="C297" s="262" t="s">
        <v>80</v>
      </c>
      <c r="D297" s="262" t="s">
        <v>81</v>
      </c>
      <c r="E297" s="262">
        <v>1910106590</v>
      </c>
      <c r="F297" s="262">
        <v>111</v>
      </c>
      <c r="G297" s="263">
        <v>2235</v>
      </c>
      <c r="H297" s="263">
        <v>2235</v>
      </c>
    </row>
    <row r="298" spans="1:8" ht="79.5" thickBot="1" x14ac:dyDescent="0.25">
      <c r="A298" s="154" t="s">
        <v>10</v>
      </c>
      <c r="B298" s="211" t="s">
        <v>105</v>
      </c>
      <c r="C298" s="262" t="s">
        <v>80</v>
      </c>
      <c r="D298" s="262" t="s">
        <v>81</v>
      </c>
      <c r="E298" s="262">
        <v>1910106590</v>
      </c>
      <c r="F298" s="262">
        <v>119</v>
      </c>
      <c r="G298" s="263">
        <v>675</v>
      </c>
      <c r="H298" s="263">
        <v>675</v>
      </c>
    </row>
    <row r="299" spans="1:8" ht="32.25" thickBot="1" x14ac:dyDescent="0.25">
      <c r="A299" s="21" t="s">
        <v>13</v>
      </c>
      <c r="B299" s="211" t="s">
        <v>105</v>
      </c>
      <c r="C299" s="262" t="s">
        <v>80</v>
      </c>
      <c r="D299" s="262" t="s">
        <v>81</v>
      </c>
      <c r="E299" s="262">
        <v>1910106590</v>
      </c>
      <c r="F299" s="262">
        <v>244</v>
      </c>
      <c r="G299" s="263">
        <v>123.6</v>
      </c>
      <c r="H299" s="263">
        <v>123.6</v>
      </c>
    </row>
    <row r="300" spans="1:8" ht="16.5" thickBot="1" x14ac:dyDescent="0.25">
      <c r="A300" s="159" t="s">
        <v>34</v>
      </c>
      <c r="B300" s="209" t="s">
        <v>105</v>
      </c>
      <c r="C300" s="220">
        <v>10</v>
      </c>
      <c r="D300" s="163" t="s">
        <v>78</v>
      </c>
      <c r="E300" s="163"/>
      <c r="F300" s="163"/>
      <c r="G300" s="137">
        <v>180</v>
      </c>
      <c r="H300" s="137">
        <v>180</v>
      </c>
    </row>
    <row r="301" spans="1:8" ht="16.5" thickBot="1" x14ac:dyDescent="0.25">
      <c r="A301" s="159" t="s">
        <v>38</v>
      </c>
      <c r="B301" s="209" t="s">
        <v>105</v>
      </c>
      <c r="C301" s="220">
        <v>10</v>
      </c>
      <c r="D301" s="163" t="s">
        <v>78</v>
      </c>
      <c r="E301" s="163"/>
      <c r="F301" s="163"/>
      <c r="G301" s="137">
        <v>180</v>
      </c>
      <c r="H301" s="137">
        <v>180</v>
      </c>
    </row>
    <row r="302" spans="1:8" ht="48" thickBot="1" x14ac:dyDescent="0.25">
      <c r="A302" s="159" t="s">
        <v>60</v>
      </c>
      <c r="B302" s="209" t="s">
        <v>105</v>
      </c>
      <c r="C302" s="220">
        <v>10</v>
      </c>
      <c r="D302" s="163" t="s">
        <v>78</v>
      </c>
      <c r="E302" s="163">
        <v>2230171540</v>
      </c>
      <c r="F302" s="163"/>
      <c r="G302" s="137">
        <v>180</v>
      </c>
      <c r="H302" s="137">
        <v>180</v>
      </c>
    </row>
    <row r="303" spans="1:8" ht="32.25" thickBot="1" x14ac:dyDescent="0.25">
      <c r="A303" s="162" t="s">
        <v>37</v>
      </c>
      <c r="B303" s="211" t="s">
        <v>105</v>
      </c>
      <c r="C303" s="262">
        <v>10</v>
      </c>
      <c r="D303" s="155" t="s">
        <v>78</v>
      </c>
      <c r="E303" s="155">
        <v>2230171540</v>
      </c>
      <c r="F303" s="155">
        <v>313</v>
      </c>
      <c r="G303" s="156">
        <v>180</v>
      </c>
      <c r="H303" s="156">
        <v>180</v>
      </c>
    </row>
    <row r="304" spans="1:8" ht="32.25" thickBot="1" x14ac:dyDescent="0.25">
      <c r="A304" s="253" t="s">
        <v>106</v>
      </c>
      <c r="B304" s="254" t="s">
        <v>107</v>
      </c>
      <c r="C304" s="254"/>
      <c r="D304" s="254"/>
      <c r="E304" s="254"/>
      <c r="F304" s="254"/>
      <c r="G304" s="259">
        <f>SUM(G315+G305)</f>
        <v>1881.6</v>
      </c>
      <c r="H304" s="259">
        <f>SUM(H315+H305)</f>
        <v>1881.6</v>
      </c>
    </row>
    <row r="305" spans="1:8" ht="16.5" thickBot="1" x14ac:dyDescent="0.25">
      <c r="A305" s="159" t="s">
        <v>55</v>
      </c>
      <c r="B305" s="209" t="s">
        <v>107</v>
      </c>
      <c r="C305" s="220" t="s">
        <v>80</v>
      </c>
      <c r="D305" s="163" t="s">
        <v>81</v>
      </c>
      <c r="E305" s="210"/>
      <c r="F305" s="210"/>
      <c r="G305" s="204">
        <f>SUM(G306+G311)</f>
        <v>1807.6</v>
      </c>
      <c r="H305" s="204">
        <f>SUM(H306+H311)</f>
        <v>1807.6</v>
      </c>
    </row>
    <row r="306" spans="1:8" ht="63.75" thickBot="1" x14ac:dyDescent="0.25">
      <c r="A306" s="159" t="s">
        <v>62</v>
      </c>
      <c r="B306" s="209" t="s">
        <v>107</v>
      </c>
      <c r="C306" s="220" t="s">
        <v>80</v>
      </c>
      <c r="D306" s="163" t="s">
        <v>81</v>
      </c>
      <c r="E306" s="205">
        <v>1910101590</v>
      </c>
      <c r="F306" s="163"/>
      <c r="G306" s="199">
        <f>SUM(G307+G308+G309+G310)</f>
        <v>777</v>
      </c>
      <c r="H306" s="199">
        <f>SUM(H307+H308+H309+H310)</f>
        <v>777</v>
      </c>
    </row>
    <row r="307" spans="1:8" ht="48" thickBot="1" x14ac:dyDescent="0.25">
      <c r="A307" s="180" t="s">
        <v>33</v>
      </c>
      <c r="B307" s="211" t="s">
        <v>107</v>
      </c>
      <c r="C307" s="155" t="s">
        <v>80</v>
      </c>
      <c r="D307" s="155" t="s">
        <v>81</v>
      </c>
      <c r="E307" s="206">
        <v>1910101590</v>
      </c>
      <c r="F307" s="155" t="s">
        <v>85</v>
      </c>
      <c r="G307" s="156">
        <v>380</v>
      </c>
      <c r="H307" s="156">
        <v>380</v>
      </c>
    </row>
    <row r="308" spans="1:8" ht="79.5" thickBot="1" x14ac:dyDescent="0.25">
      <c r="A308" s="154" t="s">
        <v>10</v>
      </c>
      <c r="B308" s="211" t="s">
        <v>107</v>
      </c>
      <c r="C308" s="155" t="s">
        <v>80</v>
      </c>
      <c r="D308" s="155" t="s">
        <v>81</v>
      </c>
      <c r="E308" s="206">
        <v>1910101590</v>
      </c>
      <c r="F308" s="155">
        <v>119</v>
      </c>
      <c r="G308" s="156">
        <v>114</v>
      </c>
      <c r="H308" s="156">
        <v>114</v>
      </c>
    </row>
    <row r="309" spans="1:8" ht="32.25" thickBot="1" x14ac:dyDescent="0.25">
      <c r="A309" s="21" t="s">
        <v>13</v>
      </c>
      <c r="B309" s="211" t="s">
        <v>107</v>
      </c>
      <c r="C309" s="155" t="s">
        <v>80</v>
      </c>
      <c r="D309" s="155" t="s">
        <v>81</v>
      </c>
      <c r="E309" s="206">
        <v>1910101590</v>
      </c>
      <c r="F309" s="155">
        <v>244</v>
      </c>
      <c r="G309" s="156">
        <v>280</v>
      </c>
      <c r="H309" s="156">
        <v>280</v>
      </c>
    </row>
    <row r="310" spans="1:8" ht="32.25" thickBot="1" x14ac:dyDescent="0.25">
      <c r="A310" s="180" t="s">
        <v>51</v>
      </c>
      <c r="B310" s="211" t="s">
        <v>107</v>
      </c>
      <c r="C310" s="155" t="s">
        <v>80</v>
      </c>
      <c r="D310" s="155" t="s">
        <v>81</v>
      </c>
      <c r="E310" s="206">
        <v>1910101590</v>
      </c>
      <c r="F310" s="155">
        <v>850</v>
      </c>
      <c r="G310" s="156">
        <v>3</v>
      </c>
      <c r="H310" s="156">
        <v>3</v>
      </c>
    </row>
    <row r="311" spans="1:8" ht="158.25" thickBot="1" x14ac:dyDescent="0.25">
      <c r="A311" s="159" t="s">
        <v>58</v>
      </c>
      <c r="B311" s="209" t="s">
        <v>107</v>
      </c>
      <c r="C311" s="163" t="s">
        <v>80</v>
      </c>
      <c r="D311" s="163" t="s">
        <v>81</v>
      </c>
      <c r="E311" s="205">
        <v>1910106590</v>
      </c>
      <c r="F311" s="163"/>
      <c r="G311" s="137">
        <f>SUM(G312:G314)</f>
        <v>1030.5999999999999</v>
      </c>
      <c r="H311" s="137">
        <f>SUM(H312:H314)</f>
        <v>1030.5999999999999</v>
      </c>
    </row>
    <row r="312" spans="1:8" ht="48" thickBot="1" x14ac:dyDescent="0.25">
      <c r="A312" s="180" t="s">
        <v>59</v>
      </c>
      <c r="B312" s="211" t="s">
        <v>107</v>
      </c>
      <c r="C312" s="262" t="s">
        <v>80</v>
      </c>
      <c r="D312" s="262" t="s">
        <v>81</v>
      </c>
      <c r="E312" s="262">
        <v>1910106590</v>
      </c>
      <c r="F312" s="262">
        <v>111</v>
      </c>
      <c r="G312" s="263">
        <v>752</v>
      </c>
      <c r="H312" s="263">
        <v>752</v>
      </c>
    </row>
    <row r="313" spans="1:8" ht="79.5" thickBot="1" x14ac:dyDescent="0.25">
      <c r="A313" s="154" t="s">
        <v>10</v>
      </c>
      <c r="B313" s="211" t="s">
        <v>107</v>
      </c>
      <c r="C313" s="262" t="s">
        <v>80</v>
      </c>
      <c r="D313" s="262" t="s">
        <v>81</v>
      </c>
      <c r="E313" s="262">
        <v>1910106590</v>
      </c>
      <c r="F313" s="262">
        <v>119</v>
      </c>
      <c r="G313" s="263">
        <v>227</v>
      </c>
      <c r="H313" s="263">
        <v>227</v>
      </c>
    </row>
    <row r="314" spans="1:8" ht="32.25" thickBot="1" x14ac:dyDescent="0.25">
      <c r="A314" s="21" t="s">
        <v>13</v>
      </c>
      <c r="B314" s="211" t="s">
        <v>107</v>
      </c>
      <c r="C314" s="262" t="s">
        <v>80</v>
      </c>
      <c r="D314" s="262" t="s">
        <v>81</v>
      </c>
      <c r="E314" s="262">
        <v>1910106590</v>
      </c>
      <c r="F314" s="262">
        <v>244</v>
      </c>
      <c r="G314" s="263">
        <v>51.6</v>
      </c>
      <c r="H314" s="263">
        <v>51.6</v>
      </c>
    </row>
    <row r="315" spans="1:8" ht="16.5" thickBot="1" x14ac:dyDescent="0.25">
      <c r="A315" s="159" t="s">
        <v>34</v>
      </c>
      <c r="B315" s="209" t="s">
        <v>107</v>
      </c>
      <c r="C315" s="163">
        <v>10</v>
      </c>
      <c r="D315" s="163" t="s">
        <v>78</v>
      </c>
      <c r="E315" s="163"/>
      <c r="F315" s="163"/>
      <c r="G315" s="137">
        <v>74</v>
      </c>
      <c r="H315" s="137">
        <v>74</v>
      </c>
    </row>
    <row r="316" spans="1:8" ht="16.5" thickBot="1" x14ac:dyDescent="0.25">
      <c r="A316" s="159" t="s">
        <v>38</v>
      </c>
      <c r="B316" s="209" t="s">
        <v>107</v>
      </c>
      <c r="C316" s="163">
        <v>10</v>
      </c>
      <c r="D316" s="163" t="s">
        <v>78</v>
      </c>
      <c r="E316" s="163"/>
      <c r="F316" s="163"/>
      <c r="G316" s="137">
        <v>74</v>
      </c>
      <c r="H316" s="137">
        <v>74</v>
      </c>
    </row>
    <row r="317" spans="1:8" ht="48" thickBot="1" x14ac:dyDescent="0.25">
      <c r="A317" s="159" t="s">
        <v>60</v>
      </c>
      <c r="B317" s="209" t="s">
        <v>107</v>
      </c>
      <c r="C317" s="163">
        <v>10</v>
      </c>
      <c r="D317" s="163" t="s">
        <v>78</v>
      </c>
      <c r="E317" s="163">
        <v>2230171540</v>
      </c>
      <c r="F317" s="163"/>
      <c r="G317" s="137">
        <v>74</v>
      </c>
      <c r="H317" s="137">
        <v>74</v>
      </c>
    </row>
    <row r="318" spans="1:8" ht="32.25" thickBot="1" x14ac:dyDescent="0.25">
      <c r="A318" s="162" t="s">
        <v>37</v>
      </c>
      <c r="B318" s="211" t="s">
        <v>107</v>
      </c>
      <c r="C318" s="155">
        <v>10</v>
      </c>
      <c r="D318" s="155" t="s">
        <v>78</v>
      </c>
      <c r="E318" s="155">
        <v>2230171540</v>
      </c>
      <c r="F318" s="155">
        <v>313</v>
      </c>
      <c r="G318" s="137">
        <v>74</v>
      </c>
      <c r="H318" s="137">
        <v>74</v>
      </c>
    </row>
    <row r="319" spans="1:8" ht="32.25" thickBot="1" x14ac:dyDescent="0.25">
      <c r="A319" s="253" t="s">
        <v>108</v>
      </c>
      <c r="B319" s="254" t="s">
        <v>109</v>
      </c>
      <c r="C319" s="254"/>
      <c r="D319" s="254"/>
      <c r="E319" s="254"/>
      <c r="F319" s="254"/>
      <c r="G319" s="259">
        <f>SUM(G330+G320)</f>
        <v>3115.6</v>
      </c>
      <c r="H319" s="259">
        <f>SUM(H330+H320)</f>
        <v>3115.6</v>
      </c>
    </row>
    <row r="320" spans="1:8" ht="16.5" thickBot="1" x14ac:dyDescent="0.25">
      <c r="A320" s="159" t="s">
        <v>55</v>
      </c>
      <c r="B320" s="209" t="s">
        <v>109</v>
      </c>
      <c r="C320" s="163" t="s">
        <v>80</v>
      </c>
      <c r="D320" s="163" t="s">
        <v>81</v>
      </c>
      <c r="E320" s="210"/>
      <c r="F320" s="210"/>
      <c r="G320" s="204">
        <f>SUM(G321+G326)</f>
        <v>3027.6</v>
      </c>
      <c r="H320" s="204">
        <f>SUM(H321+H326)</f>
        <v>3027.6</v>
      </c>
    </row>
    <row r="321" spans="1:8" ht="63.75" thickBot="1" x14ac:dyDescent="0.25">
      <c r="A321" s="159" t="s">
        <v>62</v>
      </c>
      <c r="B321" s="209" t="s">
        <v>109</v>
      </c>
      <c r="C321" s="163" t="s">
        <v>80</v>
      </c>
      <c r="D321" s="163" t="s">
        <v>81</v>
      </c>
      <c r="E321" s="205">
        <v>1910101590</v>
      </c>
      <c r="F321" s="163"/>
      <c r="G321" s="199">
        <f>SUM(G322+G323+G324+G325)</f>
        <v>920</v>
      </c>
      <c r="H321" s="199">
        <f>SUM(H322+H323+H324+H325)</f>
        <v>920</v>
      </c>
    </row>
    <row r="322" spans="1:8" ht="48" thickBot="1" x14ac:dyDescent="0.25">
      <c r="A322" s="180" t="s">
        <v>33</v>
      </c>
      <c r="B322" s="211" t="s">
        <v>109</v>
      </c>
      <c r="C322" s="155" t="s">
        <v>80</v>
      </c>
      <c r="D322" s="155" t="s">
        <v>81</v>
      </c>
      <c r="E322" s="206">
        <v>1910101590</v>
      </c>
      <c r="F322" s="155" t="s">
        <v>85</v>
      </c>
      <c r="G322" s="156">
        <v>480</v>
      </c>
      <c r="H322" s="156">
        <v>480</v>
      </c>
    </row>
    <row r="323" spans="1:8" ht="79.5" thickBot="1" x14ac:dyDescent="0.25">
      <c r="A323" s="154" t="s">
        <v>10</v>
      </c>
      <c r="B323" s="211" t="s">
        <v>109</v>
      </c>
      <c r="C323" s="155" t="s">
        <v>80</v>
      </c>
      <c r="D323" s="155" t="s">
        <v>81</v>
      </c>
      <c r="E323" s="206">
        <v>1910101590</v>
      </c>
      <c r="F323" s="155">
        <v>119</v>
      </c>
      <c r="G323" s="156">
        <v>145</v>
      </c>
      <c r="H323" s="156">
        <v>145</v>
      </c>
    </row>
    <row r="324" spans="1:8" ht="32.25" thickBot="1" x14ac:dyDescent="0.25">
      <c r="A324" s="21" t="s">
        <v>13</v>
      </c>
      <c r="B324" s="211" t="s">
        <v>109</v>
      </c>
      <c r="C324" s="155" t="s">
        <v>80</v>
      </c>
      <c r="D324" s="155" t="s">
        <v>81</v>
      </c>
      <c r="E324" s="206">
        <v>1910101590</v>
      </c>
      <c r="F324" s="155">
        <v>244</v>
      </c>
      <c r="G324" s="156">
        <v>285</v>
      </c>
      <c r="H324" s="156">
        <v>285</v>
      </c>
    </row>
    <row r="325" spans="1:8" ht="32.25" thickBot="1" x14ac:dyDescent="0.25">
      <c r="A325" s="180" t="s">
        <v>51</v>
      </c>
      <c r="B325" s="211" t="s">
        <v>109</v>
      </c>
      <c r="C325" s="155" t="s">
        <v>80</v>
      </c>
      <c r="D325" s="155" t="s">
        <v>81</v>
      </c>
      <c r="E325" s="206">
        <v>1910101590</v>
      </c>
      <c r="F325" s="155">
        <v>850</v>
      </c>
      <c r="G325" s="156">
        <v>10</v>
      </c>
      <c r="H325" s="156">
        <v>10</v>
      </c>
    </row>
    <row r="326" spans="1:8" ht="158.25" thickBot="1" x14ac:dyDescent="0.25">
      <c r="A326" s="159" t="s">
        <v>58</v>
      </c>
      <c r="B326" s="209" t="s">
        <v>109</v>
      </c>
      <c r="C326" s="163" t="s">
        <v>80</v>
      </c>
      <c r="D326" s="163" t="s">
        <v>81</v>
      </c>
      <c r="E326" s="205">
        <v>1910106590</v>
      </c>
      <c r="F326" s="163"/>
      <c r="G326" s="137">
        <f>SUM(G327:G329)</f>
        <v>2107.6</v>
      </c>
      <c r="H326" s="137">
        <f>SUM(H327:H329)</f>
        <v>2107.6</v>
      </c>
    </row>
    <row r="327" spans="1:8" ht="48" thickBot="1" x14ac:dyDescent="0.25">
      <c r="A327" s="180" t="s">
        <v>59</v>
      </c>
      <c r="B327" s="211" t="s">
        <v>109</v>
      </c>
      <c r="C327" s="262" t="s">
        <v>80</v>
      </c>
      <c r="D327" s="262" t="s">
        <v>81</v>
      </c>
      <c r="E327" s="262">
        <v>1910106590</v>
      </c>
      <c r="F327" s="262">
        <v>111</v>
      </c>
      <c r="G327" s="263">
        <v>1572</v>
      </c>
      <c r="H327" s="263">
        <v>1572</v>
      </c>
    </row>
    <row r="328" spans="1:8" ht="79.5" thickBot="1" x14ac:dyDescent="0.25">
      <c r="A328" s="154" t="s">
        <v>10</v>
      </c>
      <c r="B328" s="211" t="s">
        <v>109</v>
      </c>
      <c r="C328" s="262" t="s">
        <v>80</v>
      </c>
      <c r="D328" s="262" t="s">
        <v>81</v>
      </c>
      <c r="E328" s="262">
        <v>1910106590</v>
      </c>
      <c r="F328" s="262">
        <v>119</v>
      </c>
      <c r="G328" s="263">
        <v>475</v>
      </c>
      <c r="H328" s="263">
        <v>475</v>
      </c>
    </row>
    <row r="329" spans="1:8" ht="32.25" thickBot="1" x14ac:dyDescent="0.25">
      <c r="A329" s="21" t="s">
        <v>13</v>
      </c>
      <c r="B329" s="211" t="s">
        <v>109</v>
      </c>
      <c r="C329" s="262" t="s">
        <v>80</v>
      </c>
      <c r="D329" s="262" t="s">
        <v>81</v>
      </c>
      <c r="E329" s="262">
        <v>1910106590</v>
      </c>
      <c r="F329" s="262">
        <v>244</v>
      </c>
      <c r="G329" s="263">
        <v>60.6</v>
      </c>
      <c r="H329" s="263">
        <v>60.6</v>
      </c>
    </row>
    <row r="330" spans="1:8" ht="16.5" thickBot="1" x14ac:dyDescent="0.25">
      <c r="A330" s="159" t="s">
        <v>34</v>
      </c>
      <c r="B330" s="209" t="s">
        <v>109</v>
      </c>
      <c r="C330" s="163">
        <v>10</v>
      </c>
      <c r="D330" s="163" t="s">
        <v>78</v>
      </c>
      <c r="E330" s="163"/>
      <c r="F330" s="163"/>
      <c r="G330" s="137">
        <v>88</v>
      </c>
      <c r="H330" s="137">
        <v>88</v>
      </c>
    </row>
    <row r="331" spans="1:8" ht="16.5" thickBot="1" x14ac:dyDescent="0.25">
      <c r="A331" s="159" t="s">
        <v>38</v>
      </c>
      <c r="B331" s="209" t="s">
        <v>109</v>
      </c>
      <c r="C331" s="163">
        <v>10</v>
      </c>
      <c r="D331" s="163" t="s">
        <v>78</v>
      </c>
      <c r="E331" s="163"/>
      <c r="F331" s="163"/>
      <c r="G331" s="137">
        <v>88</v>
      </c>
      <c r="H331" s="137">
        <v>88</v>
      </c>
    </row>
    <row r="332" spans="1:8" ht="48" thickBot="1" x14ac:dyDescent="0.25">
      <c r="A332" s="159" t="s">
        <v>60</v>
      </c>
      <c r="B332" s="209" t="s">
        <v>109</v>
      </c>
      <c r="C332" s="163">
        <v>10</v>
      </c>
      <c r="D332" s="163" t="s">
        <v>78</v>
      </c>
      <c r="E332" s="163">
        <v>2230171540</v>
      </c>
      <c r="F332" s="163"/>
      <c r="G332" s="137">
        <v>88</v>
      </c>
      <c r="H332" s="137">
        <v>88</v>
      </c>
    </row>
    <row r="333" spans="1:8" ht="32.25" thickBot="1" x14ac:dyDescent="0.25">
      <c r="A333" s="162" t="s">
        <v>37</v>
      </c>
      <c r="B333" s="211" t="s">
        <v>109</v>
      </c>
      <c r="C333" s="155">
        <v>10</v>
      </c>
      <c r="D333" s="155" t="s">
        <v>78</v>
      </c>
      <c r="E333" s="155">
        <v>2230171540</v>
      </c>
      <c r="F333" s="155">
        <v>313</v>
      </c>
      <c r="G333" s="156">
        <v>88</v>
      </c>
      <c r="H333" s="156">
        <v>88</v>
      </c>
    </row>
    <row r="334" spans="1:8" ht="32.25" thickBot="1" x14ac:dyDescent="0.25">
      <c r="A334" s="253" t="s">
        <v>110</v>
      </c>
      <c r="B334" s="254" t="s">
        <v>111</v>
      </c>
      <c r="C334" s="254"/>
      <c r="D334" s="254"/>
      <c r="E334" s="254"/>
      <c r="F334" s="254"/>
      <c r="G334" s="259">
        <f>SUM(G345+G335)</f>
        <v>2899.5</v>
      </c>
      <c r="H334" s="259">
        <f>SUM(H345+H335)</f>
        <v>2899.5</v>
      </c>
    </row>
    <row r="335" spans="1:8" ht="16.5" thickBot="1" x14ac:dyDescent="0.25">
      <c r="A335" s="159" t="s">
        <v>55</v>
      </c>
      <c r="B335" s="209" t="s">
        <v>111</v>
      </c>
      <c r="C335" s="163" t="s">
        <v>80</v>
      </c>
      <c r="D335" s="163" t="s">
        <v>81</v>
      </c>
      <c r="E335" s="210"/>
      <c r="F335" s="210"/>
      <c r="G335" s="204">
        <f>SUM(G336+G341)</f>
        <v>2793.5</v>
      </c>
      <c r="H335" s="204">
        <f>SUM(H336+H341)</f>
        <v>2793.5</v>
      </c>
    </row>
    <row r="336" spans="1:8" ht="63.75" thickBot="1" x14ac:dyDescent="0.25">
      <c r="A336" s="159" t="s">
        <v>62</v>
      </c>
      <c r="B336" s="209" t="s">
        <v>111</v>
      </c>
      <c r="C336" s="163" t="s">
        <v>80</v>
      </c>
      <c r="D336" s="163" t="s">
        <v>81</v>
      </c>
      <c r="E336" s="205">
        <v>1910101590</v>
      </c>
      <c r="F336" s="163"/>
      <c r="G336" s="199">
        <f>SUM(G337+G338+G339+G340)</f>
        <v>936</v>
      </c>
      <c r="H336" s="199">
        <f>SUM(H337+H338+H339+H340)</f>
        <v>936</v>
      </c>
    </row>
    <row r="337" spans="1:8" ht="48" thickBot="1" x14ac:dyDescent="0.25">
      <c r="A337" s="180" t="s">
        <v>33</v>
      </c>
      <c r="B337" s="211" t="s">
        <v>111</v>
      </c>
      <c r="C337" s="155" t="s">
        <v>80</v>
      </c>
      <c r="D337" s="155" t="s">
        <v>81</v>
      </c>
      <c r="E337" s="206">
        <v>1910101590</v>
      </c>
      <c r="F337" s="155" t="s">
        <v>85</v>
      </c>
      <c r="G337" s="156">
        <v>450</v>
      </c>
      <c r="H337" s="156">
        <v>450</v>
      </c>
    </row>
    <row r="338" spans="1:8" ht="79.5" thickBot="1" x14ac:dyDescent="0.25">
      <c r="A338" s="154" t="s">
        <v>10</v>
      </c>
      <c r="B338" s="211" t="s">
        <v>111</v>
      </c>
      <c r="C338" s="155" t="s">
        <v>80</v>
      </c>
      <c r="D338" s="155" t="s">
        <v>81</v>
      </c>
      <c r="E338" s="206">
        <v>1910101590</v>
      </c>
      <c r="F338" s="155">
        <v>119</v>
      </c>
      <c r="G338" s="156">
        <v>136</v>
      </c>
      <c r="H338" s="156">
        <v>136</v>
      </c>
    </row>
    <row r="339" spans="1:8" ht="32.25" thickBot="1" x14ac:dyDescent="0.25">
      <c r="A339" s="21" t="s">
        <v>13</v>
      </c>
      <c r="B339" s="211" t="s">
        <v>111</v>
      </c>
      <c r="C339" s="155" t="s">
        <v>80</v>
      </c>
      <c r="D339" s="155" t="s">
        <v>81</v>
      </c>
      <c r="E339" s="206">
        <v>1910101590</v>
      </c>
      <c r="F339" s="155">
        <v>244</v>
      </c>
      <c r="G339" s="156">
        <v>350</v>
      </c>
      <c r="H339" s="156">
        <v>350</v>
      </c>
    </row>
    <row r="340" spans="1:8" ht="32.25" thickBot="1" x14ac:dyDescent="0.25">
      <c r="A340" s="180" t="s">
        <v>51</v>
      </c>
      <c r="B340" s="211" t="s">
        <v>111</v>
      </c>
      <c r="C340" s="155" t="s">
        <v>80</v>
      </c>
      <c r="D340" s="155" t="s">
        <v>81</v>
      </c>
      <c r="E340" s="206">
        <v>1910101590</v>
      </c>
      <c r="F340" s="155">
        <v>850</v>
      </c>
      <c r="G340" s="156">
        <v>0</v>
      </c>
      <c r="H340" s="156"/>
    </row>
    <row r="341" spans="1:8" ht="158.25" thickBot="1" x14ac:dyDescent="0.25">
      <c r="A341" s="159" t="s">
        <v>58</v>
      </c>
      <c r="B341" s="209" t="s">
        <v>111</v>
      </c>
      <c r="C341" s="163" t="s">
        <v>80</v>
      </c>
      <c r="D341" s="163" t="s">
        <v>81</v>
      </c>
      <c r="E341" s="205">
        <v>1910106590</v>
      </c>
      <c r="F341" s="163"/>
      <c r="G341" s="137">
        <f>SUM(G342:G344)</f>
        <v>1857.5</v>
      </c>
      <c r="H341" s="137">
        <f>SUM(H342:H344)</f>
        <v>1857.5</v>
      </c>
    </row>
    <row r="342" spans="1:8" ht="48" thickBot="1" x14ac:dyDescent="0.25">
      <c r="A342" s="180" t="s">
        <v>59</v>
      </c>
      <c r="B342" s="211" t="s">
        <v>111</v>
      </c>
      <c r="C342" s="262" t="s">
        <v>80</v>
      </c>
      <c r="D342" s="262" t="s">
        <v>81</v>
      </c>
      <c r="E342" s="262">
        <v>1910106590</v>
      </c>
      <c r="F342" s="262">
        <v>111</v>
      </c>
      <c r="G342" s="263">
        <v>1371</v>
      </c>
      <c r="H342" s="263">
        <v>1371</v>
      </c>
    </row>
    <row r="343" spans="1:8" ht="79.5" thickBot="1" x14ac:dyDescent="0.25">
      <c r="A343" s="154" t="s">
        <v>10</v>
      </c>
      <c r="B343" s="211" t="s">
        <v>111</v>
      </c>
      <c r="C343" s="262" t="s">
        <v>80</v>
      </c>
      <c r="D343" s="262" t="s">
        <v>81</v>
      </c>
      <c r="E343" s="262">
        <v>1910106590</v>
      </c>
      <c r="F343" s="262">
        <v>119</v>
      </c>
      <c r="G343" s="263">
        <v>414</v>
      </c>
      <c r="H343" s="263">
        <v>414</v>
      </c>
    </row>
    <row r="344" spans="1:8" ht="32.25" thickBot="1" x14ac:dyDescent="0.25">
      <c r="A344" s="21" t="s">
        <v>13</v>
      </c>
      <c r="B344" s="211" t="s">
        <v>111</v>
      </c>
      <c r="C344" s="262" t="s">
        <v>80</v>
      </c>
      <c r="D344" s="262" t="s">
        <v>81</v>
      </c>
      <c r="E344" s="262">
        <v>1910106590</v>
      </c>
      <c r="F344" s="262">
        <v>244</v>
      </c>
      <c r="G344" s="263">
        <v>72.5</v>
      </c>
      <c r="H344" s="263">
        <v>72.5</v>
      </c>
    </row>
    <row r="345" spans="1:8" ht="16.5" thickBot="1" x14ac:dyDescent="0.25">
      <c r="A345" s="159" t="s">
        <v>34</v>
      </c>
      <c r="B345" s="209" t="s">
        <v>111</v>
      </c>
      <c r="C345" s="163">
        <v>10</v>
      </c>
      <c r="D345" s="163" t="s">
        <v>78</v>
      </c>
      <c r="E345" s="163"/>
      <c r="F345" s="163"/>
      <c r="G345" s="137">
        <v>106</v>
      </c>
      <c r="H345" s="137">
        <v>106</v>
      </c>
    </row>
    <row r="346" spans="1:8" ht="16.5" thickBot="1" x14ac:dyDescent="0.25">
      <c r="A346" s="159" t="s">
        <v>38</v>
      </c>
      <c r="B346" s="209" t="s">
        <v>111</v>
      </c>
      <c r="C346" s="163">
        <v>10</v>
      </c>
      <c r="D346" s="163" t="s">
        <v>78</v>
      </c>
      <c r="E346" s="163"/>
      <c r="F346" s="163"/>
      <c r="G346" s="137">
        <v>106</v>
      </c>
      <c r="H346" s="137">
        <v>106</v>
      </c>
    </row>
    <row r="347" spans="1:8" ht="48" thickBot="1" x14ac:dyDescent="0.25">
      <c r="A347" s="159" t="s">
        <v>60</v>
      </c>
      <c r="B347" s="209" t="s">
        <v>111</v>
      </c>
      <c r="C347" s="163">
        <v>10</v>
      </c>
      <c r="D347" s="163" t="s">
        <v>78</v>
      </c>
      <c r="E347" s="163">
        <v>2230171540</v>
      </c>
      <c r="F347" s="163"/>
      <c r="G347" s="137">
        <v>106</v>
      </c>
      <c r="H347" s="137">
        <v>106</v>
      </c>
    </row>
    <row r="348" spans="1:8" ht="32.25" thickBot="1" x14ac:dyDescent="0.25">
      <c r="A348" s="162" t="s">
        <v>37</v>
      </c>
      <c r="B348" s="211" t="s">
        <v>111</v>
      </c>
      <c r="C348" s="155">
        <v>10</v>
      </c>
      <c r="D348" s="155" t="s">
        <v>78</v>
      </c>
      <c r="E348" s="155">
        <v>2230171540</v>
      </c>
      <c r="F348" s="155">
        <v>313</v>
      </c>
      <c r="G348" s="156">
        <v>106</v>
      </c>
      <c r="H348" s="156">
        <v>106</v>
      </c>
    </row>
    <row r="349" spans="1:8" ht="16.5" thickBot="1" x14ac:dyDescent="0.25">
      <c r="A349" s="253" t="s">
        <v>112</v>
      </c>
      <c r="B349" s="254" t="s">
        <v>113</v>
      </c>
      <c r="C349" s="254"/>
      <c r="D349" s="254"/>
      <c r="E349" s="254"/>
      <c r="F349" s="254"/>
      <c r="G349" s="259">
        <f>SUM(G360+G350)</f>
        <v>2865.5</v>
      </c>
      <c r="H349" s="259">
        <f>SUM(H360+H350)</f>
        <v>2835.5</v>
      </c>
    </row>
    <row r="350" spans="1:8" ht="16.5" thickBot="1" x14ac:dyDescent="0.25">
      <c r="A350" s="159" t="s">
        <v>55</v>
      </c>
      <c r="B350" s="209" t="s">
        <v>113</v>
      </c>
      <c r="C350" s="163" t="s">
        <v>80</v>
      </c>
      <c r="D350" s="163" t="s">
        <v>81</v>
      </c>
      <c r="E350" s="210"/>
      <c r="F350" s="210"/>
      <c r="G350" s="204">
        <f>SUM(G351+G356)</f>
        <v>2759.5</v>
      </c>
      <c r="H350" s="204">
        <f>SUM(H351+H356)</f>
        <v>2729.5</v>
      </c>
    </row>
    <row r="351" spans="1:8" ht="63.75" thickBot="1" x14ac:dyDescent="0.25">
      <c r="A351" s="159" t="s">
        <v>62</v>
      </c>
      <c r="B351" s="209" t="s">
        <v>113</v>
      </c>
      <c r="C351" s="163" t="s">
        <v>80</v>
      </c>
      <c r="D351" s="163" t="s">
        <v>81</v>
      </c>
      <c r="E351" s="205">
        <v>1910101590</v>
      </c>
      <c r="F351" s="163"/>
      <c r="G351" s="199">
        <f>SUM(G352+G353+G354+G355)</f>
        <v>879</v>
      </c>
      <c r="H351" s="199">
        <f>SUM(H352+H353+H354+H355)</f>
        <v>849</v>
      </c>
    </row>
    <row r="352" spans="1:8" ht="48" thickBot="1" x14ac:dyDescent="0.25">
      <c r="A352" s="180" t="s">
        <v>33</v>
      </c>
      <c r="B352" s="211" t="s">
        <v>113</v>
      </c>
      <c r="C352" s="155" t="s">
        <v>80</v>
      </c>
      <c r="D352" s="155" t="s">
        <v>81</v>
      </c>
      <c r="E352" s="206">
        <v>1910101590</v>
      </c>
      <c r="F352" s="155" t="s">
        <v>85</v>
      </c>
      <c r="G352" s="156">
        <v>380</v>
      </c>
      <c r="H352" s="156">
        <v>380</v>
      </c>
    </row>
    <row r="353" spans="1:8" ht="79.5" thickBot="1" x14ac:dyDescent="0.25">
      <c r="A353" s="154" t="s">
        <v>10</v>
      </c>
      <c r="B353" s="211" t="s">
        <v>113</v>
      </c>
      <c r="C353" s="155" t="s">
        <v>80</v>
      </c>
      <c r="D353" s="155" t="s">
        <v>81</v>
      </c>
      <c r="E353" s="206">
        <v>1910101590</v>
      </c>
      <c r="F353" s="155">
        <v>119</v>
      </c>
      <c r="G353" s="156">
        <v>115</v>
      </c>
      <c r="H353" s="156">
        <v>115</v>
      </c>
    </row>
    <row r="354" spans="1:8" ht="32.25" thickBot="1" x14ac:dyDescent="0.25">
      <c r="A354" s="21" t="s">
        <v>13</v>
      </c>
      <c r="B354" s="211" t="s">
        <v>113</v>
      </c>
      <c r="C354" s="155" t="s">
        <v>80</v>
      </c>
      <c r="D354" s="155" t="s">
        <v>81</v>
      </c>
      <c r="E354" s="206">
        <v>1910101590</v>
      </c>
      <c r="F354" s="155">
        <v>244</v>
      </c>
      <c r="G354" s="156">
        <v>380</v>
      </c>
      <c r="H354" s="156">
        <v>350</v>
      </c>
    </row>
    <row r="355" spans="1:8" ht="32.25" thickBot="1" x14ac:dyDescent="0.25">
      <c r="A355" s="180" t="s">
        <v>51</v>
      </c>
      <c r="B355" s="211" t="s">
        <v>113</v>
      </c>
      <c r="C355" s="155" t="s">
        <v>80</v>
      </c>
      <c r="D355" s="155" t="s">
        <v>81</v>
      </c>
      <c r="E355" s="206">
        <v>1910101590</v>
      </c>
      <c r="F355" s="155">
        <v>850</v>
      </c>
      <c r="G355" s="156">
        <v>4</v>
      </c>
      <c r="H355" s="156">
        <v>4</v>
      </c>
    </row>
    <row r="356" spans="1:8" ht="158.25" thickBot="1" x14ac:dyDescent="0.25">
      <c r="A356" s="159" t="s">
        <v>58</v>
      </c>
      <c r="B356" s="209" t="s">
        <v>113</v>
      </c>
      <c r="C356" s="163" t="s">
        <v>80</v>
      </c>
      <c r="D356" s="163" t="s">
        <v>81</v>
      </c>
      <c r="E356" s="205">
        <v>1910106590</v>
      </c>
      <c r="F356" s="163"/>
      <c r="G356" s="137">
        <f>SUM(G357:G359)</f>
        <v>1880.5</v>
      </c>
      <c r="H356" s="137">
        <f>SUM(H357:H359)</f>
        <v>1880.5</v>
      </c>
    </row>
    <row r="357" spans="1:8" ht="48" thickBot="1" x14ac:dyDescent="0.25">
      <c r="A357" s="180" t="s">
        <v>59</v>
      </c>
      <c r="B357" s="211" t="s">
        <v>113</v>
      </c>
      <c r="C357" s="262" t="s">
        <v>80</v>
      </c>
      <c r="D357" s="262" t="s">
        <v>81</v>
      </c>
      <c r="E357" s="262">
        <v>1910106590</v>
      </c>
      <c r="F357" s="262">
        <v>111</v>
      </c>
      <c r="G357" s="263">
        <v>1389</v>
      </c>
      <c r="H357" s="263">
        <v>1389</v>
      </c>
    </row>
    <row r="358" spans="1:8" ht="79.5" thickBot="1" x14ac:dyDescent="0.25">
      <c r="A358" s="154" t="s">
        <v>10</v>
      </c>
      <c r="B358" s="211" t="s">
        <v>113</v>
      </c>
      <c r="C358" s="262" t="s">
        <v>80</v>
      </c>
      <c r="D358" s="262" t="s">
        <v>81</v>
      </c>
      <c r="E358" s="262">
        <v>1910106590</v>
      </c>
      <c r="F358" s="262">
        <v>119</v>
      </c>
      <c r="G358" s="263">
        <v>419</v>
      </c>
      <c r="H358" s="263">
        <v>419</v>
      </c>
    </row>
    <row r="359" spans="1:8" ht="32.25" thickBot="1" x14ac:dyDescent="0.25">
      <c r="A359" s="21" t="s">
        <v>13</v>
      </c>
      <c r="B359" s="211" t="s">
        <v>113</v>
      </c>
      <c r="C359" s="262" t="s">
        <v>80</v>
      </c>
      <c r="D359" s="262" t="s">
        <v>81</v>
      </c>
      <c r="E359" s="262">
        <v>1910106590</v>
      </c>
      <c r="F359" s="262">
        <v>244</v>
      </c>
      <c r="G359" s="263">
        <v>72.5</v>
      </c>
      <c r="H359" s="263">
        <v>72.5</v>
      </c>
    </row>
    <row r="360" spans="1:8" ht="16.5" thickBot="1" x14ac:dyDescent="0.25">
      <c r="A360" s="159" t="s">
        <v>34</v>
      </c>
      <c r="B360" s="209" t="s">
        <v>113</v>
      </c>
      <c r="C360" s="163">
        <v>10</v>
      </c>
      <c r="D360" s="163" t="s">
        <v>78</v>
      </c>
      <c r="E360" s="163"/>
      <c r="F360" s="163"/>
      <c r="G360" s="137">
        <v>106</v>
      </c>
      <c r="H360" s="137">
        <v>106</v>
      </c>
    </row>
    <row r="361" spans="1:8" ht="16.5" thickBot="1" x14ac:dyDescent="0.25">
      <c r="A361" s="159" t="s">
        <v>38</v>
      </c>
      <c r="B361" s="209" t="s">
        <v>113</v>
      </c>
      <c r="C361" s="163">
        <v>10</v>
      </c>
      <c r="D361" s="163" t="s">
        <v>78</v>
      </c>
      <c r="E361" s="163"/>
      <c r="F361" s="163"/>
      <c r="G361" s="137">
        <v>106</v>
      </c>
      <c r="H361" s="137">
        <v>106</v>
      </c>
    </row>
    <row r="362" spans="1:8" ht="48" thickBot="1" x14ac:dyDescent="0.25">
      <c r="A362" s="159" t="s">
        <v>60</v>
      </c>
      <c r="B362" s="209" t="s">
        <v>113</v>
      </c>
      <c r="C362" s="163">
        <v>10</v>
      </c>
      <c r="D362" s="163" t="s">
        <v>78</v>
      </c>
      <c r="E362" s="163">
        <v>2230171540</v>
      </c>
      <c r="F362" s="163"/>
      <c r="G362" s="137">
        <v>106</v>
      </c>
      <c r="H362" s="137">
        <v>106</v>
      </c>
    </row>
    <row r="363" spans="1:8" ht="32.25" thickBot="1" x14ac:dyDescent="0.25">
      <c r="A363" s="162" t="s">
        <v>37</v>
      </c>
      <c r="B363" s="211" t="s">
        <v>113</v>
      </c>
      <c r="C363" s="155">
        <v>10</v>
      </c>
      <c r="D363" s="155" t="s">
        <v>78</v>
      </c>
      <c r="E363" s="155">
        <v>2230171540</v>
      </c>
      <c r="F363" s="155">
        <v>313</v>
      </c>
      <c r="G363" s="156">
        <v>106</v>
      </c>
      <c r="H363" s="156">
        <v>106</v>
      </c>
    </row>
    <row r="364" spans="1:8" ht="32.25" thickBot="1" x14ac:dyDescent="0.25">
      <c r="A364" s="253" t="s">
        <v>114</v>
      </c>
      <c r="B364" s="254" t="s">
        <v>115</v>
      </c>
      <c r="C364" s="254"/>
      <c r="D364" s="254"/>
      <c r="E364" s="254"/>
      <c r="F364" s="254"/>
      <c r="G364" s="259">
        <f>SUM(G375+G365)</f>
        <v>14530.8</v>
      </c>
      <c r="H364" s="259">
        <f>SUM(H375+H365)</f>
        <v>14078.5</v>
      </c>
    </row>
    <row r="365" spans="1:8" ht="16.5" thickBot="1" x14ac:dyDescent="0.25">
      <c r="A365" s="159" t="s">
        <v>55</v>
      </c>
      <c r="B365" s="209" t="s">
        <v>115</v>
      </c>
      <c r="C365" s="163" t="s">
        <v>80</v>
      </c>
      <c r="D365" s="163" t="s">
        <v>81</v>
      </c>
      <c r="E365" s="210"/>
      <c r="F365" s="210"/>
      <c r="G365" s="204">
        <f>SUM(G366+G371)</f>
        <v>13789</v>
      </c>
      <c r="H365" s="204">
        <f>SUM(H366+H371)</f>
        <v>13336.7</v>
      </c>
    </row>
    <row r="366" spans="1:8" ht="63.75" thickBot="1" x14ac:dyDescent="0.25">
      <c r="A366" s="159" t="s">
        <v>62</v>
      </c>
      <c r="B366" s="209" t="s">
        <v>115</v>
      </c>
      <c r="C366" s="163" t="s">
        <v>80</v>
      </c>
      <c r="D366" s="163" t="s">
        <v>81</v>
      </c>
      <c r="E366" s="205">
        <v>1910101590</v>
      </c>
      <c r="F366" s="163"/>
      <c r="G366" s="199">
        <f>SUM(G367+G368+G369+G370)</f>
        <v>4286.4000000000005</v>
      </c>
      <c r="H366" s="199">
        <f>SUM(H367+H368+H369+H370)</f>
        <v>3834.1000000000004</v>
      </c>
    </row>
    <row r="367" spans="1:8" ht="48" thickBot="1" x14ac:dyDescent="0.25">
      <c r="A367" s="180" t="s">
        <v>33</v>
      </c>
      <c r="B367" s="209" t="s">
        <v>115</v>
      </c>
      <c r="C367" s="163" t="s">
        <v>80</v>
      </c>
      <c r="D367" s="163" t="s">
        <v>81</v>
      </c>
      <c r="E367" s="205">
        <v>1910101590</v>
      </c>
      <c r="F367" s="163" t="s">
        <v>85</v>
      </c>
      <c r="G367" s="156">
        <v>979</v>
      </c>
      <c r="H367" s="156">
        <v>979</v>
      </c>
    </row>
    <row r="368" spans="1:8" ht="79.5" thickBot="1" x14ac:dyDescent="0.25">
      <c r="A368" s="154" t="s">
        <v>10</v>
      </c>
      <c r="B368" s="209" t="s">
        <v>115</v>
      </c>
      <c r="C368" s="163" t="s">
        <v>80</v>
      </c>
      <c r="D368" s="163" t="s">
        <v>81</v>
      </c>
      <c r="E368" s="205">
        <v>1910101590</v>
      </c>
      <c r="F368" s="163">
        <v>119</v>
      </c>
      <c r="G368" s="156">
        <v>296</v>
      </c>
      <c r="H368" s="156">
        <v>296</v>
      </c>
    </row>
    <row r="369" spans="1:8" ht="32.25" thickBot="1" x14ac:dyDescent="0.25">
      <c r="A369" s="21" t="s">
        <v>13</v>
      </c>
      <c r="B369" s="209" t="s">
        <v>115</v>
      </c>
      <c r="C369" s="163" t="s">
        <v>80</v>
      </c>
      <c r="D369" s="163" t="s">
        <v>81</v>
      </c>
      <c r="E369" s="205">
        <v>1910101590</v>
      </c>
      <c r="F369" s="163">
        <v>244</v>
      </c>
      <c r="G369" s="156">
        <v>2798.8</v>
      </c>
      <c r="H369" s="156">
        <v>2417.8000000000002</v>
      </c>
    </row>
    <row r="370" spans="1:8" ht="32.25" thickBot="1" x14ac:dyDescent="0.25">
      <c r="A370" s="180" t="s">
        <v>51</v>
      </c>
      <c r="B370" s="209" t="s">
        <v>115</v>
      </c>
      <c r="C370" s="163" t="s">
        <v>80</v>
      </c>
      <c r="D370" s="163" t="s">
        <v>81</v>
      </c>
      <c r="E370" s="205">
        <v>1910101590</v>
      </c>
      <c r="F370" s="163">
        <v>850</v>
      </c>
      <c r="G370" s="156">
        <v>212.6</v>
      </c>
      <c r="H370" s="156">
        <v>141.30000000000001</v>
      </c>
    </row>
    <row r="371" spans="1:8" ht="158.25" thickBot="1" x14ac:dyDescent="0.25">
      <c r="A371" s="159" t="s">
        <v>58</v>
      </c>
      <c r="B371" s="209" t="s">
        <v>115</v>
      </c>
      <c r="C371" s="163" t="s">
        <v>80</v>
      </c>
      <c r="D371" s="163" t="s">
        <v>81</v>
      </c>
      <c r="E371" s="205">
        <v>1910106590</v>
      </c>
      <c r="F371" s="163"/>
      <c r="G371" s="137">
        <f>SUM(G372:G374)</f>
        <v>9502.6</v>
      </c>
      <c r="H371" s="137">
        <f>SUM(H372:H374)</f>
        <v>9502.6</v>
      </c>
    </row>
    <row r="372" spans="1:8" ht="48" thickBot="1" x14ac:dyDescent="0.25">
      <c r="A372" s="180" t="s">
        <v>59</v>
      </c>
      <c r="B372" s="211" t="s">
        <v>115</v>
      </c>
      <c r="C372" s="262" t="s">
        <v>80</v>
      </c>
      <c r="D372" s="262" t="s">
        <v>81</v>
      </c>
      <c r="E372" s="262">
        <v>1910106590</v>
      </c>
      <c r="F372" s="262">
        <v>111</v>
      </c>
      <c r="G372" s="263">
        <v>6920</v>
      </c>
      <c r="H372" s="263">
        <v>6920</v>
      </c>
    </row>
    <row r="373" spans="1:8" ht="79.5" thickBot="1" x14ac:dyDescent="0.25">
      <c r="A373" s="154" t="s">
        <v>10</v>
      </c>
      <c r="B373" s="211" t="s">
        <v>115</v>
      </c>
      <c r="C373" s="262" t="s">
        <v>80</v>
      </c>
      <c r="D373" s="262" t="s">
        <v>81</v>
      </c>
      <c r="E373" s="262">
        <v>1910106590</v>
      </c>
      <c r="F373" s="262">
        <v>119</v>
      </c>
      <c r="G373" s="263">
        <v>2089</v>
      </c>
      <c r="H373" s="263">
        <v>2089</v>
      </c>
    </row>
    <row r="374" spans="1:8" ht="32.25" thickBot="1" x14ac:dyDescent="0.25">
      <c r="A374" s="21" t="s">
        <v>13</v>
      </c>
      <c r="B374" s="211" t="s">
        <v>115</v>
      </c>
      <c r="C374" s="262" t="s">
        <v>80</v>
      </c>
      <c r="D374" s="262" t="s">
        <v>81</v>
      </c>
      <c r="E374" s="262">
        <v>1910106590</v>
      </c>
      <c r="F374" s="262">
        <v>244</v>
      </c>
      <c r="G374" s="263">
        <v>493.6</v>
      </c>
      <c r="H374" s="263">
        <v>493.6</v>
      </c>
    </row>
    <row r="375" spans="1:8" ht="16.5" thickBot="1" x14ac:dyDescent="0.25">
      <c r="A375" s="159" t="s">
        <v>34</v>
      </c>
      <c r="B375" s="209" t="s">
        <v>115</v>
      </c>
      <c r="C375" s="163">
        <v>10</v>
      </c>
      <c r="D375" s="163" t="s">
        <v>78</v>
      </c>
      <c r="E375" s="163"/>
      <c r="F375" s="163"/>
      <c r="G375" s="137">
        <v>741.8</v>
      </c>
      <c r="H375" s="137">
        <v>741.8</v>
      </c>
    </row>
    <row r="376" spans="1:8" ht="16.5" thickBot="1" x14ac:dyDescent="0.25">
      <c r="A376" s="159" t="s">
        <v>38</v>
      </c>
      <c r="B376" s="209" t="s">
        <v>115</v>
      </c>
      <c r="C376" s="163">
        <v>10</v>
      </c>
      <c r="D376" s="163" t="s">
        <v>78</v>
      </c>
      <c r="E376" s="163"/>
      <c r="F376" s="163"/>
      <c r="G376" s="137">
        <v>741.8</v>
      </c>
      <c r="H376" s="137">
        <v>741.8</v>
      </c>
    </row>
    <row r="377" spans="1:8" ht="48" thickBot="1" x14ac:dyDescent="0.25">
      <c r="A377" s="159" t="s">
        <v>60</v>
      </c>
      <c r="B377" s="209" t="s">
        <v>115</v>
      </c>
      <c r="C377" s="163">
        <v>10</v>
      </c>
      <c r="D377" s="163" t="s">
        <v>78</v>
      </c>
      <c r="E377" s="163">
        <v>2230171540</v>
      </c>
      <c r="F377" s="163"/>
      <c r="G377" s="137">
        <v>741.8</v>
      </c>
      <c r="H377" s="137">
        <v>741.8</v>
      </c>
    </row>
    <row r="378" spans="1:8" ht="32.25" thickBot="1" x14ac:dyDescent="0.25">
      <c r="A378" s="162" t="s">
        <v>37</v>
      </c>
      <c r="B378" s="211" t="s">
        <v>115</v>
      </c>
      <c r="C378" s="155">
        <v>10</v>
      </c>
      <c r="D378" s="155" t="s">
        <v>78</v>
      </c>
      <c r="E378" s="155">
        <v>2230171540</v>
      </c>
      <c r="F378" s="155">
        <v>313</v>
      </c>
      <c r="G378" s="156">
        <v>741.8</v>
      </c>
      <c r="H378" s="156">
        <v>741.8</v>
      </c>
    </row>
    <row r="379" spans="1:8" ht="16.5" thickBot="1" x14ac:dyDescent="0.25">
      <c r="A379" s="136" t="s">
        <v>28</v>
      </c>
      <c r="B379" s="210"/>
      <c r="C379" s="163"/>
      <c r="D379" s="163"/>
      <c r="E379" s="163"/>
      <c r="F379" s="163"/>
      <c r="G379" s="199">
        <f>SUM(G380+G623+G644)</f>
        <v>324576</v>
      </c>
      <c r="H379" s="199">
        <f>SUM(H380+H623+H644)</f>
        <v>324226</v>
      </c>
    </row>
    <row r="380" spans="1:8" ht="48" thickBot="1" x14ac:dyDescent="0.25">
      <c r="A380" s="159" t="s">
        <v>69</v>
      </c>
      <c r="B380" s="210"/>
      <c r="C380" s="163" t="s">
        <v>80</v>
      </c>
      <c r="D380" s="163" t="s">
        <v>122</v>
      </c>
      <c r="E380" s="163"/>
      <c r="F380" s="163"/>
      <c r="G380" s="199">
        <f>SUM(G381+G392+G403+G414+G425+G436+G447+G458+G469+G480+G491+G502+G513+G524+G535+G546+G557+G568+G579+G590+G601+G612)</f>
        <v>292987</v>
      </c>
      <c r="H380" s="199">
        <f>SUM(H381+H392+H403+H414+H425+H436+H447+H458+H469+H480+H491+H502+H513+H524+H535+H546+H557+H568+H579+H590+H601+H612)</f>
        <v>292767</v>
      </c>
    </row>
    <row r="381" spans="1:8" ht="16.5" thickBot="1" x14ac:dyDescent="0.25">
      <c r="A381" s="233" t="s">
        <v>124</v>
      </c>
      <c r="B381" s="234" t="s">
        <v>125</v>
      </c>
      <c r="C381" s="234" t="s">
        <v>80</v>
      </c>
      <c r="D381" s="234" t="s">
        <v>122</v>
      </c>
      <c r="E381" s="234"/>
      <c r="F381" s="234"/>
      <c r="G381" s="264">
        <f>SUM(G390+G386+G382)</f>
        <v>28792.9</v>
      </c>
      <c r="H381" s="264">
        <f>SUM(H390+H386+H382)</f>
        <v>28676.9</v>
      </c>
    </row>
    <row r="382" spans="1:8" ht="16.5" thickBot="1" x14ac:dyDescent="0.25">
      <c r="A382" s="214"/>
      <c r="B382" s="209" t="s">
        <v>125</v>
      </c>
      <c r="C382" s="143" t="s">
        <v>80</v>
      </c>
      <c r="D382" s="143" t="s">
        <v>122</v>
      </c>
      <c r="E382" s="225">
        <v>1920202590</v>
      </c>
      <c r="F382" s="226"/>
      <c r="G382" s="216">
        <f>SUM(G383:G385)</f>
        <v>950</v>
      </c>
      <c r="H382" s="216">
        <f>SUM(H383:H385)</f>
        <v>834</v>
      </c>
    </row>
    <row r="383" spans="1:8" ht="48" thickBot="1" x14ac:dyDescent="0.25">
      <c r="A383" s="162" t="s">
        <v>66</v>
      </c>
      <c r="B383" s="211" t="s">
        <v>125</v>
      </c>
      <c r="C383" s="155" t="s">
        <v>80</v>
      </c>
      <c r="D383" s="155" t="s">
        <v>122</v>
      </c>
      <c r="E383" s="217">
        <v>1920202590</v>
      </c>
      <c r="F383" s="155" t="s">
        <v>128</v>
      </c>
      <c r="G383" s="156"/>
      <c r="H383" s="156"/>
    </row>
    <row r="384" spans="1:8" ht="32.25" thickBot="1" x14ac:dyDescent="0.25">
      <c r="A384" s="21" t="s">
        <v>13</v>
      </c>
      <c r="B384" s="211" t="s">
        <v>125</v>
      </c>
      <c r="C384" s="155" t="s">
        <v>80</v>
      </c>
      <c r="D384" s="155" t="s">
        <v>122</v>
      </c>
      <c r="E384" s="217">
        <v>1920202590</v>
      </c>
      <c r="F384" s="155" t="s">
        <v>127</v>
      </c>
      <c r="G384" s="156">
        <v>700</v>
      </c>
      <c r="H384" s="156">
        <v>600</v>
      </c>
    </row>
    <row r="385" spans="1:8" ht="32.25" thickBot="1" x14ac:dyDescent="0.25">
      <c r="A385" s="180" t="s">
        <v>51</v>
      </c>
      <c r="B385" s="211" t="s">
        <v>125</v>
      </c>
      <c r="C385" s="155" t="s">
        <v>80</v>
      </c>
      <c r="D385" s="155" t="s">
        <v>122</v>
      </c>
      <c r="E385" s="217">
        <v>1920202590</v>
      </c>
      <c r="F385" s="155" t="s">
        <v>126</v>
      </c>
      <c r="G385" s="156">
        <v>250</v>
      </c>
      <c r="H385" s="156">
        <v>234</v>
      </c>
    </row>
    <row r="386" spans="1:8" ht="142.5" thickBot="1" x14ac:dyDescent="0.25">
      <c r="A386" s="159" t="s">
        <v>68</v>
      </c>
      <c r="B386" s="209" t="s">
        <v>125</v>
      </c>
      <c r="C386" s="163" t="s">
        <v>80</v>
      </c>
      <c r="D386" s="163" t="s">
        <v>122</v>
      </c>
      <c r="E386" s="219">
        <v>1920206590</v>
      </c>
      <c r="F386" s="160"/>
      <c r="G386" s="137">
        <f>SUM(G387:G389)</f>
        <v>27177.9</v>
      </c>
      <c r="H386" s="137">
        <f>SUM(H387:H389)</f>
        <v>27177.9</v>
      </c>
    </row>
    <row r="387" spans="1:8" ht="48" thickBot="1" x14ac:dyDescent="0.25">
      <c r="A387" s="162" t="s">
        <v>59</v>
      </c>
      <c r="B387" s="209" t="s">
        <v>125</v>
      </c>
      <c r="C387" s="163" t="s">
        <v>80</v>
      </c>
      <c r="D387" s="163" t="s">
        <v>122</v>
      </c>
      <c r="E387" s="156">
        <v>1920206590</v>
      </c>
      <c r="F387" s="156">
        <v>111</v>
      </c>
      <c r="G387" s="156">
        <v>20340</v>
      </c>
      <c r="H387" s="156">
        <v>20340</v>
      </c>
    </row>
    <row r="388" spans="1:8" ht="79.5" thickBot="1" x14ac:dyDescent="0.25">
      <c r="A388" s="21" t="s">
        <v>10</v>
      </c>
      <c r="B388" s="209" t="s">
        <v>125</v>
      </c>
      <c r="C388" s="163" t="s">
        <v>80</v>
      </c>
      <c r="D388" s="163" t="s">
        <v>122</v>
      </c>
      <c r="E388" s="156">
        <v>1920206590</v>
      </c>
      <c r="F388" s="156">
        <v>119</v>
      </c>
      <c r="G388" s="156">
        <v>6143</v>
      </c>
      <c r="H388" s="156">
        <v>6143</v>
      </c>
    </row>
    <row r="389" spans="1:8" ht="32.25" thickBot="1" x14ac:dyDescent="0.25">
      <c r="A389" s="21" t="s">
        <v>13</v>
      </c>
      <c r="B389" s="209" t="s">
        <v>125</v>
      </c>
      <c r="C389" s="163" t="s">
        <v>80</v>
      </c>
      <c r="D389" s="163" t="s">
        <v>122</v>
      </c>
      <c r="E389" s="156">
        <v>1920206590</v>
      </c>
      <c r="F389" s="156">
        <v>244</v>
      </c>
      <c r="G389" s="156">
        <v>694.9</v>
      </c>
      <c r="H389" s="156">
        <v>694.9</v>
      </c>
    </row>
    <row r="390" spans="1:8" ht="63.75" thickBot="1" x14ac:dyDescent="0.25">
      <c r="A390" s="159" t="s">
        <v>71</v>
      </c>
      <c r="B390" s="209" t="s">
        <v>125</v>
      </c>
      <c r="C390" s="163" t="s">
        <v>80</v>
      </c>
      <c r="D390" s="163" t="s">
        <v>122</v>
      </c>
      <c r="E390" s="156">
        <v>1920207591</v>
      </c>
      <c r="F390" s="156"/>
      <c r="G390" s="137">
        <v>665</v>
      </c>
      <c r="H390" s="137">
        <v>665</v>
      </c>
    </row>
    <row r="391" spans="1:8" ht="32.25" thickBot="1" x14ac:dyDescent="0.25">
      <c r="A391" s="21" t="s">
        <v>13</v>
      </c>
      <c r="B391" s="209" t="s">
        <v>125</v>
      </c>
      <c r="C391" s="163" t="s">
        <v>80</v>
      </c>
      <c r="D391" s="163" t="s">
        <v>122</v>
      </c>
      <c r="E391" s="156">
        <v>1920207591</v>
      </c>
      <c r="F391" s="156">
        <v>244</v>
      </c>
      <c r="G391" s="137">
        <v>665</v>
      </c>
      <c r="H391" s="137">
        <v>665</v>
      </c>
    </row>
    <row r="392" spans="1:8" ht="32.25" thickBot="1" x14ac:dyDescent="0.25">
      <c r="A392" s="233" t="s">
        <v>129</v>
      </c>
      <c r="B392" s="234" t="s">
        <v>130</v>
      </c>
      <c r="C392" s="234" t="s">
        <v>80</v>
      </c>
      <c r="D392" s="234" t="s">
        <v>122</v>
      </c>
      <c r="E392" s="234"/>
      <c r="F392" s="234"/>
      <c r="G392" s="264">
        <f>SUM(G401+G397+G393)</f>
        <v>41198.800000000003</v>
      </c>
      <c r="H392" s="264">
        <f>SUM(H401+H397+H393)</f>
        <v>41186.800000000003</v>
      </c>
    </row>
    <row r="393" spans="1:8" ht="16.5" thickBot="1" x14ac:dyDescent="0.25">
      <c r="A393" s="214"/>
      <c r="B393" s="209" t="s">
        <v>130</v>
      </c>
      <c r="C393" s="209" t="s">
        <v>80</v>
      </c>
      <c r="D393" s="209" t="s">
        <v>122</v>
      </c>
      <c r="E393" s="215">
        <v>1920202590</v>
      </c>
      <c r="F393" s="209"/>
      <c r="G393" s="216">
        <f>SUM(G394:G396)</f>
        <v>1142</v>
      </c>
      <c r="H393" s="216">
        <f>SUM(H394:H396)</f>
        <v>1130</v>
      </c>
    </row>
    <row r="394" spans="1:8" ht="48" thickBot="1" x14ac:dyDescent="0.25">
      <c r="A394" s="162" t="s">
        <v>66</v>
      </c>
      <c r="B394" s="211" t="s">
        <v>130</v>
      </c>
      <c r="C394" s="262" t="s">
        <v>80</v>
      </c>
      <c r="D394" s="262" t="s">
        <v>122</v>
      </c>
      <c r="E394" s="265">
        <v>1920202590</v>
      </c>
      <c r="F394" s="262" t="s">
        <v>128</v>
      </c>
      <c r="G394" s="263"/>
      <c r="H394" s="263"/>
    </row>
    <row r="395" spans="1:8" ht="32.25" thickBot="1" x14ac:dyDescent="0.25">
      <c r="A395" s="21" t="s">
        <v>13</v>
      </c>
      <c r="B395" s="211" t="s">
        <v>130</v>
      </c>
      <c r="C395" s="155" t="s">
        <v>80</v>
      </c>
      <c r="D395" s="155" t="s">
        <v>122</v>
      </c>
      <c r="E395" s="217">
        <v>1920202590</v>
      </c>
      <c r="F395" s="155" t="s">
        <v>127</v>
      </c>
      <c r="G395" s="156">
        <v>662</v>
      </c>
      <c r="H395" s="156">
        <v>650</v>
      </c>
    </row>
    <row r="396" spans="1:8" ht="32.25" thickBot="1" x14ac:dyDescent="0.25">
      <c r="A396" s="180" t="s">
        <v>51</v>
      </c>
      <c r="B396" s="211" t="s">
        <v>130</v>
      </c>
      <c r="C396" s="155" t="s">
        <v>80</v>
      </c>
      <c r="D396" s="155" t="s">
        <v>122</v>
      </c>
      <c r="E396" s="217">
        <v>1920202590</v>
      </c>
      <c r="F396" s="155" t="s">
        <v>126</v>
      </c>
      <c r="G396" s="156">
        <v>480</v>
      </c>
      <c r="H396" s="156">
        <v>480</v>
      </c>
    </row>
    <row r="397" spans="1:8" ht="142.5" thickBot="1" x14ac:dyDescent="0.25">
      <c r="A397" s="159" t="s">
        <v>68</v>
      </c>
      <c r="B397" s="209" t="s">
        <v>130</v>
      </c>
      <c r="C397" s="163" t="s">
        <v>80</v>
      </c>
      <c r="D397" s="163" t="s">
        <v>122</v>
      </c>
      <c r="E397" s="219">
        <v>1920206590</v>
      </c>
      <c r="F397" s="160"/>
      <c r="G397" s="137">
        <f>SUM(G398:G400)</f>
        <v>38934.800000000003</v>
      </c>
      <c r="H397" s="137">
        <f>SUM(H398:H400)</f>
        <v>38934.800000000003</v>
      </c>
    </row>
    <row r="398" spans="1:8" ht="48" thickBot="1" x14ac:dyDescent="0.25">
      <c r="A398" s="162" t="s">
        <v>59</v>
      </c>
      <c r="B398" s="209" t="s">
        <v>130</v>
      </c>
      <c r="C398" s="163" t="s">
        <v>80</v>
      </c>
      <c r="D398" s="163" t="s">
        <v>122</v>
      </c>
      <c r="E398" s="156">
        <v>1920206590</v>
      </c>
      <c r="F398" s="156">
        <v>111</v>
      </c>
      <c r="G398" s="156">
        <v>29017</v>
      </c>
      <c r="H398" s="156">
        <v>29017</v>
      </c>
    </row>
    <row r="399" spans="1:8" ht="79.5" thickBot="1" x14ac:dyDescent="0.25">
      <c r="A399" s="21" t="s">
        <v>10</v>
      </c>
      <c r="B399" s="209" t="s">
        <v>130</v>
      </c>
      <c r="C399" s="163" t="s">
        <v>80</v>
      </c>
      <c r="D399" s="163" t="s">
        <v>122</v>
      </c>
      <c r="E399" s="156">
        <v>1920206590</v>
      </c>
      <c r="F399" s="156">
        <v>119</v>
      </c>
      <c r="G399" s="156">
        <v>8763</v>
      </c>
      <c r="H399" s="156">
        <v>8763</v>
      </c>
    </row>
    <row r="400" spans="1:8" ht="32.25" thickBot="1" x14ac:dyDescent="0.25">
      <c r="A400" s="21" t="s">
        <v>13</v>
      </c>
      <c r="B400" s="209" t="s">
        <v>130</v>
      </c>
      <c r="C400" s="163" t="s">
        <v>80</v>
      </c>
      <c r="D400" s="163" t="s">
        <v>122</v>
      </c>
      <c r="E400" s="156">
        <v>1920206590</v>
      </c>
      <c r="F400" s="156">
        <v>244</v>
      </c>
      <c r="G400" s="156">
        <v>1154.8</v>
      </c>
      <c r="H400" s="156">
        <v>1154.8</v>
      </c>
    </row>
    <row r="401" spans="1:8" ht="63.75" thickBot="1" x14ac:dyDescent="0.25">
      <c r="A401" s="159" t="s">
        <v>71</v>
      </c>
      <c r="B401" s="209" t="s">
        <v>130</v>
      </c>
      <c r="C401" s="163" t="s">
        <v>80</v>
      </c>
      <c r="D401" s="163" t="s">
        <v>122</v>
      </c>
      <c r="E401" s="156">
        <v>1920207591</v>
      </c>
      <c r="F401" s="156"/>
      <c r="G401" s="156">
        <v>1122</v>
      </c>
      <c r="H401" s="156">
        <v>1122</v>
      </c>
    </row>
    <row r="402" spans="1:8" ht="32.25" thickBot="1" x14ac:dyDescent="0.25">
      <c r="A402" s="21" t="s">
        <v>13</v>
      </c>
      <c r="B402" s="209" t="s">
        <v>130</v>
      </c>
      <c r="C402" s="163" t="s">
        <v>80</v>
      </c>
      <c r="D402" s="163" t="s">
        <v>122</v>
      </c>
      <c r="E402" s="156">
        <v>1920207591</v>
      </c>
      <c r="F402" s="156">
        <v>244</v>
      </c>
      <c r="G402" s="156">
        <v>1122</v>
      </c>
      <c r="H402" s="156">
        <v>1122</v>
      </c>
    </row>
    <row r="403" spans="1:8" ht="16.5" thickBot="1" x14ac:dyDescent="0.25">
      <c r="A403" s="233" t="s">
        <v>131</v>
      </c>
      <c r="B403" s="234" t="s">
        <v>132</v>
      </c>
      <c r="C403" s="234" t="s">
        <v>80</v>
      </c>
      <c r="D403" s="234" t="s">
        <v>122</v>
      </c>
      <c r="E403" s="234"/>
      <c r="F403" s="234"/>
      <c r="G403" s="264">
        <f>SUM(G412+G408+G404)</f>
        <v>26266</v>
      </c>
      <c r="H403" s="264">
        <f>SUM(H412+H408+H404)</f>
        <v>26266</v>
      </c>
    </row>
    <row r="404" spans="1:8" ht="16.5" thickBot="1" x14ac:dyDescent="0.25">
      <c r="A404" s="214"/>
      <c r="B404" s="209" t="s">
        <v>132</v>
      </c>
      <c r="C404" s="143" t="s">
        <v>80</v>
      </c>
      <c r="D404" s="143" t="s">
        <v>122</v>
      </c>
      <c r="E404" s="225">
        <v>1920202590</v>
      </c>
      <c r="F404" s="226"/>
      <c r="G404" s="216">
        <f>SUM(G405:G407)</f>
        <v>530</v>
      </c>
      <c r="H404" s="216">
        <f>SUM(H405:H407)</f>
        <v>530</v>
      </c>
    </row>
    <row r="405" spans="1:8" ht="48" thickBot="1" x14ac:dyDescent="0.25">
      <c r="A405" s="162" t="s">
        <v>66</v>
      </c>
      <c r="B405" s="211" t="s">
        <v>132</v>
      </c>
      <c r="C405" s="155" t="s">
        <v>80</v>
      </c>
      <c r="D405" s="155" t="s">
        <v>122</v>
      </c>
      <c r="E405" s="217">
        <v>1920202590</v>
      </c>
      <c r="F405" s="155" t="s">
        <v>128</v>
      </c>
      <c r="G405" s="156"/>
      <c r="H405" s="156"/>
    </row>
    <row r="406" spans="1:8" ht="32.25" thickBot="1" x14ac:dyDescent="0.25">
      <c r="A406" s="21" t="s">
        <v>13</v>
      </c>
      <c r="B406" s="211" t="s">
        <v>132</v>
      </c>
      <c r="C406" s="155" t="s">
        <v>80</v>
      </c>
      <c r="D406" s="155" t="s">
        <v>122</v>
      </c>
      <c r="E406" s="217">
        <v>1920202590</v>
      </c>
      <c r="F406" s="155" t="s">
        <v>127</v>
      </c>
      <c r="G406" s="156">
        <v>280</v>
      </c>
      <c r="H406" s="156">
        <v>280</v>
      </c>
    </row>
    <row r="407" spans="1:8" ht="32.25" thickBot="1" x14ac:dyDescent="0.25">
      <c r="A407" s="180" t="s">
        <v>51</v>
      </c>
      <c r="B407" s="211" t="s">
        <v>132</v>
      </c>
      <c r="C407" s="155" t="s">
        <v>80</v>
      </c>
      <c r="D407" s="155" t="s">
        <v>122</v>
      </c>
      <c r="E407" s="217">
        <v>1920202590</v>
      </c>
      <c r="F407" s="155" t="s">
        <v>126</v>
      </c>
      <c r="G407" s="156">
        <v>250</v>
      </c>
      <c r="H407" s="156">
        <v>250</v>
      </c>
    </row>
    <row r="408" spans="1:8" ht="142.5" thickBot="1" x14ac:dyDescent="0.25">
      <c r="A408" s="159" t="s">
        <v>68</v>
      </c>
      <c r="B408" s="209" t="s">
        <v>132</v>
      </c>
      <c r="C408" s="163" t="s">
        <v>80</v>
      </c>
      <c r="D408" s="163" t="s">
        <v>122</v>
      </c>
      <c r="E408" s="219">
        <v>1920206590</v>
      </c>
      <c r="F408" s="160"/>
      <c r="G408" s="137">
        <f>SUM(G409:G411)</f>
        <v>25140</v>
      </c>
      <c r="H408" s="137">
        <f>SUM(H409:H411)</f>
        <v>25140</v>
      </c>
    </row>
    <row r="409" spans="1:8" ht="48" thickBot="1" x14ac:dyDescent="0.25">
      <c r="A409" s="162" t="s">
        <v>59</v>
      </c>
      <c r="B409" s="209" t="s">
        <v>132</v>
      </c>
      <c r="C409" s="163" t="s">
        <v>80</v>
      </c>
      <c r="D409" s="163" t="s">
        <v>122</v>
      </c>
      <c r="E409" s="156">
        <v>1920206590</v>
      </c>
      <c r="F409" s="156">
        <v>111</v>
      </c>
      <c r="G409" s="156">
        <v>18804</v>
      </c>
      <c r="H409" s="156">
        <v>18804</v>
      </c>
    </row>
    <row r="410" spans="1:8" ht="79.5" thickBot="1" x14ac:dyDescent="0.25">
      <c r="A410" s="21" t="s">
        <v>10</v>
      </c>
      <c r="B410" s="209" t="s">
        <v>132</v>
      </c>
      <c r="C410" s="163" t="s">
        <v>80</v>
      </c>
      <c r="D410" s="163" t="s">
        <v>122</v>
      </c>
      <c r="E410" s="156">
        <v>1920206590</v>
      </c>
      <c r="F410" s="156">
        <v>119</v>
      </c>
      <c r="G410" s="156">
        <v>5679</v>
      </c>
      <c r="H410" s="156">
        <v>5679</v>
      </c>
    </row>
    <row r="411" spans="1:8" ht="32.25" thickBot="1" x14ac:dyDescent="0.25">
      <c r="A411" s="21" t="s">
        <v>13</v>
      </c>
      <c r="B411" s="209" t="s">
        <v>132</v>
      </c>
      <c r="C411" s="163" t="s">
        <v>80</v>
      </c>
      <c r="D411" s="163" t="s">
        <v>122</v>
      </c>
      <c r="E411" s="156">
        <v>1920206590</v>
      </c>
      <c r="F411" s="156">
        <v>244</v>
      </c>
      <c r="G411" s="156">
        <v>657</v>
      </c>
      <c r="H411" s="156">
        <v>657</v>
      </c>
    </row>
    <row r="412" spans="1:8" ht="63.75" thickBot="1" x14ac:dyDescent="0.25">
      <c r="A412" s="159" t="s">
        <v>71</v>
      </c>
      <c r="B412" s="209" t="s">
        <v>132</v>
      </c>
      <c r="C412" s="163" t="s">
        <v>80</v>
      </c>
      <c r="D412" s="163" t="s">
        <v>122</v>
      </c>
      <c r="E412" s="156">
        <v>1920207591</v>
      </c>
      <c r="F412" s="156"/>
      <c r="G412" s="156">
        <v>596</v>
      </c>
      <c r="H412" s="156">
        <v>596</v>
      </c>
    </row>
    <row r="413" spans="1:8" ht="32.25" thickBot="1" x14ac:dyDescent="0.25">
      <c r="A413" s="21" t="s">
        <v>13</v>
      </c>
      <c r="B413" s="209" t="s">
        <v>132</v>
      </c>
      <c r="C413" s="163" t="s">
        <v>80</v>
      </c>
      <c r="D413" s="163" t="s">
        <v>122</v>
      </c>
      <c r="E413" s="156">
        <v>1920207591</v>
      </c>
      <c r="F413" s="156">
        <v>244</v>
      </c>
      <c r="G413" s="156">
        <v>596</v>
      </c>
      <c r="H413" s="156">
        <v>596</v>
      </c>
    </row>
    <row r="414" spans="1:8" ht="16.5" thickBot="1" x14ac:dyDescent="0.25">
      <c r="A414" s="233" t="s">
        <v>133</v>
      </c>
      <c r="B414" s="234" t="s">
        <v>134</v>
      </c>
      <c r="C414" s="234" t="s">
        <v>80</v>
      </c>
      <c r="D414" s="234" t="s">
        <v>122</v>
      </c>
      <c r="E414" s="234"/>
      <c r="F414" s="234"/>
      <c r="G414" s="264">
        <f>SUM(G423+G419+G415)</f>
        <v>8640.7000000000007</v>
      </c>
      <c r="H414" s="264">
        <f>SUM(H423+H419+H415)</f>
        <v>8640.7000000000007</v>
      </c>
    </row>
    <row r="415" spans="1:8" ht="16.5" thickBot="1" x14ac:dyDescent="0.25">
      <c r="A415" s="214"/>
      <c r="B415" s="209" t="s">
        <v>134</v>
      </c>
      <c r="C415" s="143" t="s">
        <v>80</v>
      </c>
      <c r="D415" s="143" t="s">
        <v>122</v>
      </c>
      <c r="E415" s="225">
        <v>1920202590</v>
      </c>
      <c r="F415" s="226"/>
      <c r="G415" s="216">
        <f>SUM(G416:G418)</f>
        <v>260</v>
      </c>
      <c r="H415" s="216">
        <f>SUM(H416:H418)</f>
        <v>260</v>
      </c>
    </row>
    <row r="416" spans="1:8" ht="48" thickBot="1" x14ac:dyDescent="0.25">
      <c r="A416" s="162" t="s">
        <v>66</v>
      </c>
      <c r="B416" s="211" t="s">
        <v>134</v>
      </c>
      <c r="C416" s="155" t="s">
        <v>80</v>
      </c>
      <c r="D416" s="155" t="s">
        <v>122</v>
      </c>
      <c r="E416" s="217">
        <v>1920202590</v>
      </c>
      <c r="F416" s="155" t="s">
        <v>128</v>
      </c>
      <c r="G416" s="156"/>
      <c r="H416" s="156"/>
    </row>
    <row r="417" spans="1:8" ht="32.25" thickBot="1" x14ac:dyDescent="0.25">
      <c r="A417" s="21" t="s">
        <v>13</v>
      </c>
      <c r="B417" s="211" t="s">
        <v>134</v>
      </c>
      <c r="C417" s="155" t="s">
        <v>80</v>
      </c>
      <c r="D417" s="155" t="s">
        <v>122</v>
      </c>
      <c r="E417" s="217">
        <v>1920202590</v>
      </c>
      <c r="F417" s="155" t="s">
        <v>127</v>
      </c>
      <c r="G417" s="156">
        <v>180</v>
      </c>
      <c r="H417" s="156">
        <v>180</v>
      </c>
    </row>
    <row r="418" spans="1:8" ht="32.25" thickBot="1" x14ac:dyDescent="0.25">
      <c r="A418" s="180" t="s">
        <v>51</v>
      </c>
      <c r="B418" s="211" t="s">
        <v>134</v>
      </c>
      <c r="C418" s="155" t="s">
        <v>80</v>
      </c>
      <c r="D418" s="155" t="s">
        <v>122</v>
      </c>
      <c r="E418" s="217">
        <v>1920202590</v>
      </c>
      <c r="F418" s="155" t="s">
        <v>126</v>
      </c>
      <c r="G418" s="156">
        <v>80</v>
      </c>
      <c r="H418" s="156">
        <v>80</v>
      </c>
    </row>
    <row r="419" spans="1:8" ht="142.5" thickBot="1" x14ac:dyDescent="0.25">
      <c r="A419" s="159" t="s">
        <v>68</v>
      </c>
      <c r="B419" s="209" t="s">
        <v>134</v>
      </c>
      <c r="C419" s="163" t="s">
        <v>80</v>
      </c>
      <c r="D419" s="163" t="s">
        <v>122</v>
      </c>
      <c r="E419" s="219">
        <v>1920206590</v>
      </c>
      <c r="F419" s="160"/>
      <c r="G419" s="137">
        <f>SUM(G420:G422)</f>
        <v>8290.7000000000007</v>
      </c>
      <c r="H419" s="137">
        <f>SUM(H420:H422)</f>
        <v>8290.7000000000007</v>
      </c>
    </row>
    <row r="420" spans="1:8" ht="48" thickBot="1" x14ac:dyDescent="0.25">
      <c r="A420" s="162" t="s">
        <v>59</v>
      </c>
      <c r="B420" s="209" t="s">
        <v>134</v>
      </c>
      <c r="C420" s="163" t="s">
        <v>80</v>
      </c>
      <c r="D420" s="163" t="s">
        <v>122</v>
      </c>
      <c r="E420" s="156">
        <v>1920206590</v>
      </c>
      <c r="F420" s="156">
        <v>111</v>
      </c>
      <c r="G420" s="156">
        <v>6302</v>
      </c>
      <c r="H420" s="156">
        <v>6302</v>
      </c>
    </row>
    <row r="421" spans="1:8" ht="79.5" thickBot="1" x14ac:dyDescent="0.25">
      <c r="A421" s="21" t="s">
        <v>10</v>
      </c>
      <c r="B421" s="209" t="s">
        <v>134</v>
      </c>
      <c r="C421" s="163" t="s">
        <v>80</v>
      </c>
      <c r="D421" s="163" t="s">
        <v>122</v>
      </c>
      <c r="E421" s="156">
        <v>1920206590</v>
      </c>
      <c r="F421" s="156">
        <v>119</v>
      </c>
      <c r="G421" s="156">
        <v>1903</v>
      </c>
      <c r="H421" s="156">
        <v>1903</v>
      </c>
    </row>
    <row r="422" spans="1:8" ht="32.25" thickBot="1" x14ac:dyDescent="0.25">
      <c r="A422" s="21" t="s">
        <v>13</v>
      </c>
      <c r="B422" s="209" t="s">
        <v>134</v>
      </c>
      <c r="C422" s="163" t="s">
        <v>80</v>
      </c>
      <c r="D422" s="163" t="s">
        <v>122</v>
      </c>
      <c r="E422" s="156">
        <v>1920206590</v>
      </c>
      <c r="F422" s="156">
        <v>244</v>
      </c>
      <c r="G422" s="156">
        <v>85.7</v>
      </c>
      <c r="H422" s="156">
        <v>85.7</v>
      </c>
    </row>
    <row r="423" spans="1:8" ht="63.75" thickBot="1" x14ac:dyDescent="0.25">
      <c r="A423" s="159" t="s">
        <v>71</v>
      </c>
      <c r="B423" s="209" t="s">
        <v>134</v>
      </c>
      <c r="C423" s="163" t="s">
        <v>80</v>
      </c>
      <c r="D423" s="163" t="s">
        <v>122</v>
      </c>
      <c r="E423" s="156">
        <v>1920207591</v>
      </c>
      <c r="F423" s="156"/>
      <c r="G423" s="156">
        <v>90</v>
      </c>
      <c r="H423" s="156">
        <v>90</v>
      </c>
    </row>
    <row r="424" spans="1:8" ht="32.25" thickBot="1" x14ac:dyDescent="0.25">
      <c r="A424" s="21" t="s">
        <v>13</v>
      </c>
      <c r="B424" s="209" t="s">
        <v>134</v>
      </c>
      <c r="C424" s="163" t="s">
        <v>80</v>
      </c>
      <c r="D424" s="163" t="s">
        <v>122</v>
      </c>
      <c r="E424" s="156">
        <v>1920207591</v>
      </c>
      <c r="F424" s="156">
        <v>244</v>
      </c>
      <c r="G424" s="156">
        <v>90</v>
      </c>
      <c r="H424" s="156">
        <v>90</v>
      </c>
    </row>
    <row r="425" spans="1:8" ht="32.25" thickBot="1" x14ac:dyDescent="0.25">
      <c r="A425" s="233" t="s">
        <v>135</v>
      </c>
      <c r="B425" s="234" t="s">
        <v>136</v>
      </c>
      <c r="C425" s="234" t="s">
        <v>80</v>
      </c>
      <c r="D425" s="234" t="s">
        <v>122</v>
      </c>
      <c r="E425" s="234"/>
      <c r="F425" s="234"/>
      <c r="G425" s="264">
        <f>SUM(G434+G430+G426)</f>
        <v>9526</v>
      </c>
      <c r="H425" s="264">
        <f>SUM(H434+H430+H426)</f>
        <v>9526</v>
      </c>
    </row>
    <row r="426" spans="1:8" ht="16.5" thickBot="1" x14ac:dyDescent="0.25">
      <c r="A426" s="214"/>
      <c r="B426" s="209" t="s">
        <v>136</v>
      </c>
      <c r="C426" s="143" t="s">
        <v>80</v>
      </c>
      <c r="D426" s="143" t="s">
        <v>122</v>
      </c>
      <c r="E426" s="225">
        <v>1920202590</v>
      </c>
      <c r="F426" s="226"/>
      <c r="G426" s="216">
        <f>SUM(G427:G429)</f>
        <v>340</v>
      </c>
      <c r="H426" s="216">
        <f>SUM(H427:H429)</f>
        <v>340</v>
      </c>
    </row>
    <row r="427" spans="1:8" ht="48" thickBot="1" x14ac:dyDescent="0.25">
      <c r="A427" s="162" t="s">
        <v>66</v>
      </c>
      <c r="B427" s="211" t="s">
        <v>136</v>
      </c>
      <c r="C427" s="155" t="s">
        <v>80</v>
      </c>
      <c r="D427" s="155" t="s">
        <v>122</v>
      </c>
      <c r="E427" s="217">
        <v>1920202590</v>
      </c>
      <c r="F427" s="155" t="s">
        <v>128</v>
      </c>
      <c r="G427" s="156"/>
      <c r="H427" s="156"/>
    </row>
    <row r="428" spans="1:8" ht="32.25" thickBot="1" x14ac:dyDescent="0.25">
      <c r="A428" s="21" t="s">
        <v>13</v>
      </c>
      <c r="B428" s="211" t="s">
        <v>136</v>
      </c>
      <c r="C428" s="155" t="s">
        <v>80</v>
      </c>
      <c r="D428" s="155" t="s">
        <v>122</v>
      </c>
      <c r="E428" s="217">
        <v>1920202590</v>
      </c>
      <c r="F428" s="155" t="s">
        <v>127</v>
      </c>
      <c r="G428" s="156">
        <v>280</v>
      </c>
      <c r="H428" s="156">
        <v>280</v>
      </c>
    </row>
    <row r="429" spans="1:8" ht="32.25" thickBot="1" x14ac:dyDescent="0.25">
      <c r="A429" s="180" t="s">
        <v>51</v>
      </c>
      <c r="B429" s="211" t="s">
        <v>136</v>
      </c>
      <c r="C429" s="155" t="s">
        <v>80</v>
      </c>
      <c r="D429" s="155" t="s">
        <v>122</v>
      </c>
      <c r="E429" s="217">
        <v>1920202590</v>
      </c>
      <c r="F429" s="155" t="s">
        <v>126</v>
      </c>
      <c r="G429" s="156">
        <v>60</v>
      </c>
      <c r="H429" s="156">
        <v>60</v>
      </c>
    </row>
    <row r="430" spans="1:8" ht="142.5" thickBot="1" x14ac:dyDescent="0.25">
      <c r="A430" s="159" t="s">
        <v>68</v>
      </c>
      <c r="B430" s="209" t="s">
        <v>136</v>
      </c>
      <c r="C430" s="163" t="s">
        <v>80</v>
      </c>
      <c r="D430" s="163" t="s">
        <v>122</v>
      </c>
      <c r="E430" s="219">
        <v>1920206590</v>
      </c>
      <c r="F430" s="160"/>
      <c r="G430" s="137">
        <f>SUM(G431:G433)</f>
        <v>9114</v>
      </c>
      <c r="H430" s="137">
        <f>SUM(H431:H433)</f>
        <v>9114</v>
      </c>
    </row>
    <row r="431" spans="1:8" ht="48" thickBot="1" x14ac:dyDescent="0.25">
      <c r="A431" s="162" t="s">
        <v>59</v>
      </c>
      <c r="B431" s="209" t="s">
        <v>136</v>
      </c>
      <c r="C431" s="163" t="s">
        <v>80</v>
      </c>
      <c r="D431" s="163" t="s">
        <v>122</v>
      </c>
      <c r="E431" s="156">
        <v>1920206590</v>
      </c>
      <c r="F431" s="156">
        <v>111</v>
      </c>
      <c r="G431" s="156">
        <v>6924</v>
      </c>
      <c r="H431" s="156">
        <v>6924</v>
      </c>
    </row>
    <row r="432" spans="1:8" ht="79.5" thickBot="1" x14ac:dyDescent="0.25">
      <c r="A432" s="21" t="s">
        <v>10</v>
      </c>
      <c r="B432" s="209" t="s">
        <v>136</v>
      </c>
      <c r="C432" s="163" t="s">
        <v>80</v>
      </c>
      <c r="D432" s="163" t="s">
        <v>122</v>
      </c>
      <c r="E432" s="156">
        <v>1920206590</v>
      </c>
      <c r="F432" s="156">
        <v>119</v>
      </c>
      <c r="G432" s="156">
        <v>2091</v>
      </c>
      <c r="H432" s="156">
        <v>2091</v>
      </c>
    </row>
    <row r="433" spans="1:8" ht="32.25" thickBot="1" x14ac:dyDescent="0.25">
      <c r="A433" s="21" t="s">
        <v>13</v>
      </c>
      <c r="B433" s="209" t="s">
        <v>136</v>
      </c>
      <c r="C433" s="163" t="s">
        <v>80</v>
      </c>
      <c r="D433" s="163" t="s">
        <v>122</v>
      </c>
      <c r="E433" s="156">
        <v>1920206590</v>
      </c>
      <c r="F433" s="156">
        <v>244</v>
      </c>
      <c r="G433" s="156">
        <v>99</v>
      </c>
      <c r="H433" s="156">
        <v>99</v>
      </c>
    </row>
    <row r="434" spans="1:8" ht="63.75" thickBot="1" x14ac:dyDescent="0.25">
      <c r="A434" s="159" t="s">
        <v>71</v>
      </c>
      <c r="B434" s="209" t="s">
        <v>136</v>
      </c>
      <c r="C434" s="163" t="s">
        <v>80</v>
      </c>
      <c r="D434" s="163" t="s">
        <v>122</v>
      </c>
      <c r="E434" s="156">
        <v>1920207591</v>
      </c>
      <c r="F434" s="156"/>
      <c r="G434" s="137">
        <v>72</v>
      </c>
      <c r="H434" s="137">
        <v>72</v>
      </c>
    </row>
    <row r="435" spans="1:8" ht="32.25" thickBot="1" x14ac:dyDescent="0.25">
      <c r="A435" s="21" t="s">
        <v>13</v>
      </c>
      <c r="B435" s="209" t="s">
        <v>136</v>
      </c>
      <c r="C435" s="163" t="s">
        <v>80</v>
      </c>
      <c r="D435" s="163" t="s">
        <v>122</v>
      </c>
      <c r="E435" s="156">
        <v>1920207591</v>
      </c>
      <c r="F435" s="156">
        <v>244</v>
      </c>
      <c r="G435" s="156">
        <v>72</v>
      </c>
      <c r="H435" s="156">
        <v>72</v>
      </c>
    </row>
    <row r="436" spans="1:8" ht="16.5" thickBot="1" x14ac:dyDescent="0.25">
      <c r="A436" s="233" t="s">
        <v>137</v>
      </c>
      <c r="B436" s="234" t="s">
        <v>138</v>
      </c>
      <c r="C436" s="234" t="s">
        <v>80</v>
      </c>
      <c r="D436" s="234" t="s">
        <v>122</v>
      </c>
      <c r="E436" s="234"/>
      <c r="F436" s="234"/>
      <c r="G436" s="264">
        <f>SUM(G445+G441+G437)</f>
        <v>10035</v>
      </c>
      <c r="H436" s="264">
        <f>SUM(H445+H441+H437)</f>
        <v>10035</v>
      </c>
    </row>
    <row r="437" spans="1:8" ht="16.5" thickBot="1" x14ac:dyDescent="0.25">
      <c r="A437" s="214"/>
      <c r="B437" s="209" t="s">
        <v>138</v>
      </c>
      <c r="C437" s="143" t="s">
        <v>80</v>
      </c>
      <c r="D437" s="143" t="s">
        <v>122</v>
      </c>
      <c r="E437" s="225">
        <v>1920202590</v>
      </c>
      <c r="F437" s="226"/>
      <c r="G437" s="204">
        <f>SUM(G438:G440)</f>
        <v>190</v>
      </c>
      <c r="H437" s="204">
        <f>SUM(H438:H440)</f>
        <v>190</v>
      </c>
    </row>
    <row r="438" spans="1:8" ht="48" thickBot="1" x14ac:dyDescent="0.25">
      <c r="A438" s="162" t="s">
        <v>66</v>
      </c>
      <c r="B438" s="211" t="s">
        <v>138</v>
      </c>
      <c r="C438" s="155" t="s">
        <v>80</v>
      </c>
      <c r="D438" s="155" t="s">
        <v>122</v>
      </c>
      <c r="E438" s="217">
        <v>1920202590</v>
      </c>
      <c r="F438" s="155" t="s">
        <v>128</v>
      </c>
      <c r="G438" s="156"/>
      <c r="H438" s="156"/>
    </row>
    <row r="439" spans="1:8" ht="32.25" thickBot="1" x14ac:dyDescent="0.25">
      <c r="A439" s="21" t="s">
        <v>13</v>
      </c>
      <c r="B439" s="211" t="s">
        <v>138</v>
      </c>
      <c r="C439" s="155" t="s">
        <v>80</v>
      </c>
      <c r="D439" s="155" t="s">
        <v>122</v>
      </c>
      <c r="E439" s="217">
        <v>1920202590</v>
      </c>
      <c r="F439" s="155" t="s">
        <v>127</v>
      </c>
      <c r="G439" s="156">
        <v>110</v>
      </c>
      <c r="H439" s="156">
        <v>110</v>
      </c>
    </row>
    <row r="440" spans="1:8" ht="32.25" thickBot="1" x14ac:dyDescent="0.25">
      <c r="A440" s="180" t="s">
        <v>51</v>
      </c>
      <c r="B440" s="211" t="s">
        <v>138</v>
      </c>
      <c r="C440" s="155" t="s">
        <v>80</v>
      </c>
      <c r="D440" s="155" t="s">
        <v>122</v>
      </c>
      <c r="E440" s="217">
        <v>1920202590</v>
      </c>
      <c r="F440" s="155" t="s">
        <v>126</v>
      </c>
      <c r="G440" s="156">
        <v>80</v>
      </c>
      <c r="H440" s="156">
        <v>80</v>
      </c>
    </row>
    <row r="441" spans="1:8" ht="142.5" thickBot="1" x14ac:dyDescent="0.25">
      <c r="A441" s="159" t="s">
        <v>68</v>
      </c>
      <c r="B441" s="209" t="s">
        <v>138</v>
      </c>
      <c r="C441" s="163" t="s">
        <v>80</v>
      </c>
      <c r="D441" s="163" t="s">
        <v>122</v>
      </c>
      <c r="E441" s="219">
        <v>1920206590</v>
      </c>
      <c r="F441" s="160"/>
      <c r="G441" s="137">
        <f>SUM(G442:G444)</f>
        <v>9725</v>
      </c>
      <c r="H441" s="137">
        <f>SUM(H442:H444)</f>
        <v>9725</v>
      </c>
    </row>
    <row r="442" spans="1:8" ht="48" thickBot="1" x14ac:dyDescent="0.25">
      <c r="A442" s="162" t="s">
        <v>59</v>
      </c>
      <c r="B442" s="209" t="s">
        <v>138</v>
      </c>
      <c r="C442" s="163" t="s">
        <v>80</v>
      </c>
      <c r="D442" s="163" t="s">
        <v>122</v>
      </c>
      <c r="E442" s="156">
        <v>1920206590</v>
      </c>
      <c r="F442" s="156">
        <v>111</v>
      </c>
      <c r="G442" s="156">
        <v>7364</v>
      </c>
      <c r="H442" s="156">
        <v>7364</v>
      </c>
    </row>
    <row r="443" spans="1:8" ht="79.5" thickBot="1" x14ac:dyDescent="0.25">
      <c r="A443" s="21" t="s">
        <v>10</v>
      </c>
      <c r="B443" s="209" t="s">
        <v>138</v>
      </c>
      <c r="C443" s="163" t="s">
        <v>80</v>
      </c>
      <c r="D443" s="163" t="s">
        <v>122</v>
      </c>
      <c r="E443" s="156">
        <v>1920206590</v>
      </c>
      <c r="F443" s="156">
        <v>119</v>
      </c>
      <c r="G443" s="156">
        <v>2224</v>
      </c>
      <c r="H443" s="156">
        <v>2224</v>
      </c>
    </row>
    <row r="444" spans="1:8" ht="32.25" thickBot="1" x14ac:dyDescent="0.25">
      <c r="A444" s="21" t="s">
        <v>13</v>
      </c>
      <c r="B444" s="209" t="s">
        <v>138</v>
      </c>
      <c r="C444" s="163" t="s">
        <v>80</v>
      </c>
      <c r="D444" s="163" t="s">
        <v>122</v>
      </c>
      <c r="E444" s="156">
        <v>1920206590</v>
      </c>
      <c r="F444" s="156">
        <v>244</v>
      </c>
      <c r="G444" s="156">
        <v>137</v>
      </c>
      <c r="H444" s="156">
        <v>137</v>
      </c>
    </row>
    <row r="445" spans="1:8" ht="47.25" customHeight="1" thickBot="1" x14ac:dyDescent="0.25">
      <c r="A445" s="159" t="s">
        <v>71</v>
      </c>
      <c r="B445" s="209" t="s">
        <v>138</v>
      </c>
      <c r="C445" s="163" t="s">
        <v>80</v>
      </c>
      <c r="D445" s="163" t="s">
        <v>122</v>
      </c>
      <c r="E445" s="156">
        <v>1920207591</v>
      </c>
      <c r="F445" s="156"/>
      <c r="G445" s="137">
        <v>120</v>
      </c>
      <c r="H445" s="137">
        <v>120</v>
      </c>
    </row>
    <row r="446" spans="1:8" ht="32.25" thickBot="1" x14ac:dyDescent="0.25">
      <c r="A446" s="21" t="s">
        <v>13</v>
      </c>
      <c r="B446" s="211" t="s">
        <v>138</v>
      </c>
      <c r="C446" s="155" t="s">
        <v>80</v>
      </c>
      <c r="D446" s="155" t="s">
        <v>122</v>
      </c>
      <c r="E446" s="156">
        <v>1920207591</v>
      </c>
      <c r="F446" s="156">
        <v>244</v>
      </c>
      <c r="G446" s="156">
        <v>120</v>
      </c>
      <c r="H446" s="156">
        <v>120</v>
      </c>
    </row>
    <row r="447" spans="1:8" ht="16.5" thickBot="1" x14ac:dyDescent="0.25">
      <c r="A447" s="233" t="s">
        <v>139</v>
      </c>
      <c r="B447" s="234" t="s">
        <v>140</v>
      </c>
      <c r="C447" s="234" t="s">
        <v>80</v>
      </c>
      <c r="D447" s="234" t="s">
        <v>122</v>
      </c>
      <c r="E447" s="234"/>
      <c r="F447" s="234"/>
      <c r="G447" s="264">
        <f>SUM(G456+G452+G448)</f>
        <v>9412</v>
      </c>
      <c r="H447" s="264">
        <f>SUM(H456+H452+H448)</f>
        <v>9412</v>
      </c>
    </row>
    <row r="448" spans="1:8" ht="16.5" thickBot="1" x14ac:dyDescent="0.25">
      <c r="A448" s="214"/>
      <c r="B448" s="143" t="s">
        <v>140</v>
      </c>
      <c r="C448" s="143" t="s">
        <v>80</v>
      </c>
      <c r="D448" s="143" t="s">
        <v>122</v>
      </c>
      <c r="E448" s="225">
        <v>1920202590</v>
      </c>
      <c r="F448" s="226"/>
      <c r="G448" s="204">
        <f>SUM(G449:G451)</f>
        <v>185</v>
      </c>
      <c r="H448" s="204">
        <f>SUM(H449:H451)</f>
        <v>185</v>
      </c>
    </row>
    <row r="449" spans="1:8" ht="48" thickBot="1" x14ac:dyDescent="0.25">
      <c r="A449" s="162" t="s">
        <v>66</v>
      </c>
      <c r="B449" s="161" t="s">
        <v>140</v>
      </c>
      <c r="C449" s="155" t="s">
        <v>80</v>
      </c>
      <c r="D449" s="155" t="s">
        <v>122</v>
      </c>
      <c r="E449" s="217">
        <v>1920202590</v>
      </c>
      <c r="F449" s="155" t="s">
        <v>128</v>
      </c>
      <c r="G449" s="156"/>
      <c r="H449" s="156"/>
    </row>
    <row r="450" spans="1:8" ht="32.25" thickBot="1" x14ac:dyDescent="0.25">
      <c r="A450" s="21" t="s">
        <v>13</v>
      </c>
      <c r="B450" s="161" t="s">
        <v>140</v>
      </c>
      <c r="C450" s="155" t="s">
        <v>80</v>
      </c>
      <c r="D450" s="155" t="s">
        <v>122</v>
      </c>
      <c r="E450" s="217">
        <v>1920202590</v>
      </c>
      <c r="F450" s="155" t="s">
        <v>127</v>
      </c>
      <c r="G450" s="156">
        <v>140</v>
      </c>
      <c r="H450" s="156">
        <v>140</v>
      </c>
    </row>
    <row r="451" spans="1:8" ht="32.25" thickBot="1" x14ac:dyDescent="0.25">
      <c r="A451" s="180" t="s">
        <v>51</v>
      </c>
      <c r="B451" s="161" t="s">
        <v>140</v>
      </c>
      <c r="C451" s="155" t="s">
        <v>80</v>
      </c>
      <c r="D451" s="155" t="s">
        <v>122</v>
      </c>
      <c r="E451" s="217">
        <v>1920202590</v>
      </c>
      <c r="F451" s="155" t="s">
        <v>126</v>
      </c>
      <c r="G451" s="156">
        <v>45</v>
      </c>
      <c r="H451" s="156">
        <v>45</v>
      </c>
    </row>
    <row r="452" spans="1:8" ht="142.5" thickBot="1" x14ac:dyDescent="0.25">
      <c r="A452" s="159" t="s">
        <v>68</v>
      </c>
      <c r="B452" s="143" t="s">
        <v>140</v>
      </c>
      <c r="C452" s="163" t="s">
        <v>80</v>
      </c>
      <c r="D452" s="163" t="s">
        <v>122</v>
      </c>
      <c r="E452" s="219">
        <v>1920206590</v>
      </c>
      <c r="F452" s="160"/>
      <c r="G452" s="137">
        <f>SUM(G453:G455)</f>
        <v>9158</v>
      </c>
      <c r="H452" s="137">
        <f>SUM(H453:H455)</f>
        <v>9158</v>
      </c>
    </row>
    <row r="453" spans="1:8" ht="48" thickBot="1" x14ac:dyDescent="0.25">
      <c r="A453" s="162" t="s">
        <v>59</v>
      </c>
      <c r="B453" s="143" t="s">
        <v>140</v>
      </c>
      <c r="C453" s="163" t="s">
        <v>80</v>
      </c>
      <c r="D453" s="163" t="s">
        <v>122</v>
      </c>
      <c r="E453" s="156">
        <v>1920206590</v>
      </c>
      <c r="F453" s="156">
        <v>111</v>
      </c>
      <c r="G453" s="156">
        <v>6967</v>
      </c>
      <c r="H453" s="156">
        <v>6967</v>
      </c>
    </row>
    <row r="454" spans="1:8" ht="79.5" thickBot="1" x14ac:dyDescent="0.25">
      <c r="A454" s="21" t="s">
        <v>10</v>
      </c>
      <c r="B454" s="143" t="s">
        <v>140</v>
      </c>
      <c r="C454" s="163" t="s">
        <v>80</v>
      </c>
      <c r="D454" s="163" t="s">
        <v>122</v>
      </c>
      <c r="E454" s="156">
        <v>1920206590</v>
      </c>
      <c r="F454" s="156">
        <v>119</v>
      </c>
      <c r="G454" s="156">
        <v>2104</v>
      </c>
      <c r="H454" s="156">
        <v>2104</v>
      </c>
    </row>
    <row r="455" spans="1:8" ht="32.25" thickBot="1" x14ac:dyDescent="0.25">
      <c r="A455" s="21" t="s">
        <v>13</v>
      </c>
      <c r="B455" s="161" t="s">
        <v>140</v>
      </c>
      <c r="C455" s="155" t="s">
        <v>80</v>
      </c>
      <c r="D455" s="155" t="s">
        <v>122</v>
      </c>
      <c r="E455" s="156">
        <v>1920206590</v>
      </c>
      <c r="F455" s="156">
        <v>244</v>
      </c>
      <c r="G455" s="156">
        <v>87</v>
      </c>
      <c r="H455" s="156">
        <v>87</v>
      </c>
    </row>
    <row r="456" spans="1:8" ht="63.75" thickBot="1" x14ac:dyDescent="0.25">
      <c r="A456" s="159" t="s">
        <v>71</v>
      </c>
      <c r="B456" s="143" t="s">
        <v>140</v>
      </c>
      <c r="C456" s="163" t="s">
        <v>80</v>
      </c>
      <c r="D456" s="163" t="s">
        <v>122</v>
      </c>
      <c r="E456" s="137">
        <v>1920207591</v>
      </c>
      <c r="F456" s="156"/>
      <c r="G456" s="137">
        <v>69</v>
      </c>
      <c r="H456" s="137">
        <v>69</v>
      </c>
    </row>
    <row r="457" spans="1:8" ht="32.25" thickBot="1" x14ac:dyDescent="0.25">
      <c r="A457" s="21" t="s">
        <v>13</v>
      </c>
      <c r="B457" s="161" t="s">
        <v>140</v>
      </c>
      <c r="C457" s="155" t="s">
        <v>80</v>
      </c>
      <c r="D457" s="155" t="s">
        <v>122</v>
      </c>
      <c r="E457" s="156">
        <v>1920207591</v>
      </c>
      <c r="F457" s="156">
        <v>244</v>
      </c>
      <c r="G457" s="156">
        <v>69</v>
      </c>
      <c r="H457" s="156">
        <v>69</v>
      </c>
    </row>
    <row r="458" spans="1:8" ht="32.25" thickBot="1" x14ac:dyDescent="0.25">
      <c r="A458" s="233" t="s">
        <v>141</v>
      </c>
      <c r="B458" s="234" t="s">
        <v>142</v>
      </c>
      <c r="C458" s="234" t="s">
        <v>80</v>
      </c>
      <c r="D458" s="234" t="s">
        <v>122</v>
      </c>
      <c r="E458" s="234"/>
      <c r="F458" s="234"/>
      <c r="G458" s="264">
        <f>SUM(G467+G463+G459)</f>
        <v>10649.2</v>
      </c>
      <c r="H458" s="264">
        <f>SUM(H467+H463+H459)</f>
        <v>10658.2</v>
      </c>
    </row>
    <row r="459" spans="1:8" ht="16.5" thickBot="1" x14ac:dyDescent="0.25">
      <c r="A459" s="214"/>
      <c r="B459" s="143" t="s">
        <v>142</v>
      </c>
      <c r="C459" s="143" t="s">
        <v>80</v>
      </c>
      <c r="D459" s="143" t="s">
        <v>122</v>
      </c>
      <c r="E459" s="225">
        <v>1920202590</v>
      </c>
      <c r="F459" s="226"/>
      <c r="G459" s="204">
        <f>SUM(G460:G462)</f>
        <v>189</v>
      </c>
      <c r="H459" s="204">
        <f>SUM(H460:H462)</f>
        <v>198</v>
      </c>
    </row>
    <row r="460" spans="1:8" ht="48" thickBot="1" x14ac:dyDescent="0.25">
      <c r="A460" s="162" t="s">
        <v>66</v>
      </c>
      <c r="B460" s="161" t="s">
        <v>142</v>
      </c>
      <c r="C460" s="155" t="s">
        <v>80</v>
      </c>
      <c r="D460" s="155" t="s">
        <v>122</v>
      </c>
      <c r="E460" s="217">
        <v>1920202590</v>
      </c>
      <c r="F460" s="155" t="s">
        <v>128</v>
      </c>
      <c r="G460" s="156"/>
      <c r="H460" s="156"/>
    </row>
    <row r="461" spans="1:8" ht="32.25" thickBot="1" x14ac:dyDescent="0.25">
      <c r="A461" s="21" t="s">
        <v>13</v>
      </c>
      <c r="B461" s="161" t="s">
        <v>142</v>
      </c>
      <c r="C461" s="155" t="s">
        <v>80</v>
      </c>
      <c r="D461" s="155" t="s">
        <v>122</v>
      </c>
      <c r="E461" s="217">
        <v>1920202590</v>
      </c>
      <c r="F461" s="155" t="s">
        <v>127</v>
      </c>
      <c r="G461" s="156">
        <v>140</v>
      </c>
      <c r="H461" s="156">
        <v>140</v>
      </c>
    </row>
    <row r="462" spans="1:8" ht="32.25" thickBot="1" x14ac:dyDescent="0.25">
      <c r="A462" s="180" t="s">
        <v>51</v>
      </c>
      <c r="B462" s="161" t="s">
        <v>142</v>
      </c>
      <c r="C462" s="155" t="s">
        <v>80</v>
      </c>
      <c r="D462" s="155" t="s">
        <v>122</v>
      </c>
      <c r="E462" s="217">
        <v>1920202590</v>
      </c>
      <c r="F462" s="155" t="s">
        <v>126</v>
      </c>
      <c r="G462" s="156">
        <v>49</v>
      </c>
      <c r="H462" s="156">
        <v>58</v>
      </c>
    </row>
    <row r="463" spans="1:8" ht="142.5" thickBot="1" x14ac:dyDescent="0.25">
      <c r="A463" s="159" t="s">
        <v>68</v>
      </c>
      <c r="B463" s="143" t="s">
        <v>142</v>
      </c>
      <c r="C463" s="163" t="s">
        <v>80</v>
      </c>
      <c r="D463" s="163" t="s">
        <v>122</v>
      </c>
      <c r="E463" s="219">
        <v>1920206590</v>
      </c>
      <c r="F463" s="160"/>
      <c r="G463" s="137">
        <f>SUM(G464:G466)</f>
        <v>10403.200000000001</v>
      </c>
      <c r="H463" s="137">
        <f>SUM(H464:H466)</f>
        <v>10403.200000000001</v>
      </c>
    </row>
    <row r="464" spans="1:8" ht="48" thickBot="1" x14ac:dyDescent="0.25">
      <c r="A464" s="162" t="s">
        <v>59</v>
      </c>
      <c r="B464" s="161" t="s">
        <v>142</v>
      </c>
      <c r="C464" s="155" t="s">
        <v>80</v>
      </c>
      <c r="D464" s="155" t="s">
        <v>122</v>
      </c>
      <c r="E464" s="156">
        <v>1920206590</v>
      </c>
      <c r="F464" s="156">
        <v>111</v>
      </c>
      <c r="G464" s="156">
        <v>7913</v>
      </c>
      <c r="H464" s="156">
        <v>7913</v>
      </c>
    </row>
    <row r="465" spans="1:8" ht="79.5" thickBot="1" x14ac:dyDescent="0.25">
      <c r="A465" s="21" t="s">
        <v>10</v>
      </c>
      <c r="B465" s="161" t="s">
        <v>142</v>
      </c>
      <c r="C465" s="155" t="s">
        <v>80</v>
      </c>
      <c r="D465" s="155" t="s">
        <v>122</v>
      </c>
      <c r="E465" s="156">
        <v>1920206590</v>
      </c>
      <c r="F465" s="156">
        <v>119</v>
      </c>
      <c r="G465" s="156">
        <v>2390</v>
      </c>
      <c r="H465" s="156">
        <v>2390</v>
      </c>
    </row>
    <row r="466" spans="1:8" ht="32.25" thickBot="1" x14ac:dyDescent="0.25">
      <c r="A466" s="21" t="s">
        <v>13</v>
      </c>
      <c r="B466" s="161" t="s">
        <v>142</v>
      </c>
      <c r="C466" s="155" t="s">
        <v>80</v>
      </c>
      <c r="D466" s="155" t="s">
        <v>122</v>
      </c>
      <c r="E466" s="156">
        <v>1920206590</v>
      </c>
      <c r="F466" s="156">
        <v>244</v>
      </c>
      <c r="G466" s="156">
        <v>100.2</v>
      </c>
      <c r="H466" s="156">
        <v>100.2</v>
      </c>
    </row>
    <row r="467" spans="1:8" ht="45.75" customHeight="1" thickBot="1" x14ac:dyDescent="0.25">
      <c r="A467" s="159" t="s">
        <v>71</v>
      </c>
      <c r="B467" s="143" t="s">
        <v>142</v>
      </c>
      <c r="C467" s="163" t="s">
        <v>80</v>
      </c>
      <c r="D467" s="163" t="s">
        <v>122</v>
      </c>
      <c r="E467" s="137">
        <v>1920207591</v>
      </c>
      <c r="F467" s="156"/>
      <c r="G467" s="137">
        <v>57</v>
      </c>
      <c r="H467" s="137">
        <v>57</v>
      </c>
    </row>
    <row r="468" spans="1:8" ht="32.25" thickBot="1" x14ac:dyDescent="0.25">
      <c r="A468" s="21" t="s">
        <v>13</v>
      </c>
      <c r="B468" s="161" t="s">
        <v>142</v>
      </c>
      <c r="C468" s="155" t="s">
        <v>80</v>
      </c>
      <c r="D468" s="155" t="s">
        <v>122</v>
      </c>
      <c r="E468" s="156">
        <v>1920207591</v>
      </c>
      <c r="F468" s="156">
        <v>244</v>
      </c>
      <c r="G468" s="156">
        <v>57</v>
      </c>
      <c r="H468" s="156">
        <v>57</v>
      </c>
    </row>
    <row r="469" spans="1:8" ht="16.5" thickBot="1" x14ac:dyDescent="0.25">
      <c r="A469" s="233" t="s">
        <v>143</v>
      </c>
      <c r="B469" s="234" t="s">
        <v>144</v>
      </c>
      <c r="C469" s="234" t="s">
        <v>80</v>
      </c>
      <c r="D469" s="234" t="s">
        <v>122</v>
      </c>
      <c r="E469" s="234"/>
      <c r="F469" s="234"/>
      <c r="G469" s="264">
        <f>SUM(G478+G474+G470)</f>
        <v>11826.7</v>
      </c>
      <c r="H469" s="264">
        <f>SUM(H478+H474+H470)</f>
        <v>11826.7</v>
      </c>
    </row>
    <row r="470" spans="1:8" ht="16.5" thickBot="1" x14ac:dyDescent="0.25">
      <c r="A470" s="214"/>
      <c r="B470" s="143" t="s">
        <v>144</v>
      </c>
      <c r="C470" s="143" t="s">
        <v>80</v>
      </c>
      <c r="D470" s="143" t="s">
        <v>122</v>
      </c>
      <c r="E470" s="225">
        <v>1920202590</v>
      </c>
      <c r="F470" s="226"/>
      <c r="G470" s="204">
        <f>SUM(G471:G473)</f>
        <v>165</v>
      </c>
      <c r="H470" s="204">
        <f>SUM(H471:H473)</f>
        <v>165</v>
      </c>
    </row>
    <row r="471" spans="1:8" ht="48" thickBot="1" x14ac:dyDescent="0.25">
      <c r="A471" s="162" t="s">
        <v>66</v>
      </c>
      <c r="B471" s="161" t="s">
        <v>144</v>
      </c>
      <c r="C471" s="155" t="s">
        <v>80</v>
      </c>
      <c r="D471" s="155" t="s">
        <v>122</v>
      </c>
      <c r="E471" s="217">
        <v>1920202590</v>
      </c>
      <c r="F471" s="155" t="s">
        <v>128</v>
      </c>
      <c r="G471" s="156"/>
      <c r="H471" s="156"/>
    </row>
    <row r="472" spans="1:8" ht="32.25" thickBot="1" x14ac:dyDescent="0.25">
      <c r="A472" s="21" t="s">
        <v>13</v>
      </c>
      <c r="B472" s="161" t="s">
        <v>144</v>
      </c>
      <c r="C472" s="155" t="s">
        <v>80</v>
      </c>
      <c r="D472" s="155" t="s">
        <v>122</v>
      </c>
      <c r="E472" s="217">
        <v>1920202590</v>
      </c>
      <c r="F472" s="155" t="s">
        <v>127</v>
      </c>
      <c r="G472" s="156">
        <v>140</v>
      </c>
      <c r="H472" s="156">
        <v>140</v>
      </c>
    </row>
    <row r="473" spans="1:8" ht="32.25" thickBot="1" x14ac:dyDescent="0.25">
      <c r="A473" s="180" t="s">
        <v>51</v>
      </c>
      <c r="B473" s="161" t="s">
        <v>144</v>
      </c>
      <c r="C473" s="155" t="s">
        <v>80</v>
      </c>
      <c r="D473" s="155" t="s">
        <v>122</v>
      </c>
      <c r="E473" s="217">
        <v>1920202590</v>
      </c>
      <c r="F473" s="155" t="s">
        <v>126</v>
      </c>
      <c r="G473" s="156">
        <v>25</v>
      </c>
      <c r="H473" s="156">
        <v>25</v>
      </c>
    </row>
    <row r="474" spans="1:8" ht="142.5" thickBot="1" x14ac:dyDescent="0.25">
      <c r="A474" s="159" t="s">
        <v>68</v>
      </c>
      <c r="B474" s="143" t="s">
        <v>144</v>
      </c>
      <c r="C474" s="163" t="s">
        <v>80</v>
      </c>
      <c r="D474" s="163" t="s">
        <v>122</v>
      </c>
      <c r="E474" s="219">
        <v>1920206590</v>
      </c>
      <c r="F474" s="160"/>
      <c r="G474" s="137">
        <f>SUM(G475:G477)</f>
        <v>11592.7</v>
      </c>
      <c r="H474" s="137">
        <f>SUM(H475:H477)</f>
        <v>11592.7</v>
      </c>
    </row>
    <row r="475" spans="1:8" ht="48" thickBot="1" x14ac:dyDescent="0.25">
      <c r="A475" s="162" t="s">
        <v>59</v>
      </c>
      <c r="B475" s="161" t="s">
        <v>144</v>
      </c>
      <c r="C475" s="155" t="s">
        <v>80</v>
      </c>
      <c r="D475" s="155" t="s">
        <v>122</v>
      </c>
      <c r="E475" s="156">
        <v>1920206590</v>
      </c>
      <c r="F475" s="156">
        <v>111</v>
      </c>
      <c r="G475" s="156">
        <v>8793</v>
      </c>
      <c r="H475" s="156">
        <v>8793</v>
      </c>
    </row>
    <row r="476" spans="1:8" ht="79.5" thickBot="1" x14ac:dyDescent="0.25">
      <c r="A476" s="21" t="s">
        <v>10</v>
      </c>
      <c r="B476" s="161" t="s">
        <v>144</v>
      </c>
      <c r="C476" s="155" t="s">
        <v>80</v>
      </c>
      <c r="D476" s="155" t="s">
        <v>122</v>
      </c>
      <c r="E476" s="156">
        <v>1920206590</v>
      </c>
      <c r="F476" s="156">
        <v>119</v>
      </c>
      <c r="G476" s="156">
        <v>2655</v>
      </c>
      <c r="H476" s="156">
        <v>2655</v>
      </c>
    </row>
    <row r="477" spans="1:8" ht="32.25" thickBot="1" x14ac:dyDescent="0.25">
      <c r="A477" s="21" t="s">
        <v>13</v>
      </c>
      <c r="B477" s="161" t="s">
        <v>144</v>
      </c>
      <c r="C477" s="155" t="s">
        <v>80</v>
      </c>
      <c r="D477" s="155" t="s">
        <v>122</v>
      </c>
      <c r="E477" s="156">
        <v>1920206590</v>
      </c>
      <c r="F477" s="156">
        <v>244</v>
      </c>
      <c r="G477" s="156">
        <v>144.69999999999999</v>
      </c>
      <c r="H477" s="156">
        <v>144.69999999999999</v>
      </c>
    </row>
    <row r="478" spans="1:8" ht="48.75" customHeight="1" thickBot="1" x14ac:dyDescent="0.25">
      <c r="A478" s="159" t="s">
        <v>71</v>
      </c>
      <c r="B478" s="143" t="s">
        <v>144</v>
      </c>
      <c r="C478" s="163" t="s">
        <v>80</v>
      </c>
      <c r="D478" s="163" t="s">
        <v>122</v>
      </c>
      <c r="E478" s="137">
        <v>1920207591</v>
      </c>
      <c r="F478" s="156"/>
      <c r="G478" s="137">
        <v>69</v>
      </c>
      <c r="H478" s="137">
        <v>69</v>
      </c>
    </row>
    <row r="479" spans="1:8" ht="32.25" thickBot="1" x14ac:dyDescent="0.25">
      <c r="A479" s="21" t="s">
        <v>13</v>
      </c>
      <c r="B479" s="161" t="s">
        <v>144</v>
      </c>
      <c r="C479" s="155" t="s">
        <v>80</v>
      </c>
      <c r="D479" s="155" t="s">
        <v>122</v>
      </c>
      <c r="E479" s="156">
        <v>1920207591</v>
      </c>
      <c r="F479" s="156">
        <v>244</v>
      </c>
      <c r="G479" s="156">
        <v>69</v>
      </c>
      <c r="H479" s="156">
        <v>69</v>
      </c>
    </row>
    <row r="480" spans="1:8" ht="32.25" thickBot="1" x14ac:dyDescent="0.25">
      <c r="A480" s="233" t="s">
        <v>145</v>
      </c>
      <c r="B480" s="234" t="s">
        <v>146</v>
      </c>
      <c r="C480" s="234" t="s">
        <v>80</v>
      </c>
      <c r="D480" s="234" t="s">
        <v>122</v>
      </c>
      <c r="E480" s="234"/>
      <c r="F480" s="234"/>
      <c r="G480" s="264">
        <f>SUM(G489+G485+G481)</f>
        <v>3629.3</v>
      </c>
      <c r="H480" s="264">
        <f>SUM(H489+H485+H481)</f>
        <v>3629.3</v>
      </c>
    </row>
    <row r="481" spans="1:8" ht="16.5" thickBot="1" x14ac:dyDescent="0.25">
      <c r="A481" s="214"/>
      <c r="B481" s="209" t="s">
        <v>146</v>
      </c>
      <c r="C481" s="143" t="s">
        <v>80</v>
      </c>
      <c r="D481" s="143" t="s">
        <v>122</v>
      </c>
      <c r="E481" s="225">
        <v>1920202590</v>
      </c>
      <c r="F481" s="226"/>
      <c r="G481" s="204">
        <f>SUM(G482:G484)</f>
        <v>125</v>
      </c>
      <c r="H481" s="204">
        <f>SUM(H482:H484)</f>
        <v>125</v>
      </c>
    </row>
    <row r="482" spans="1:8" ht="48" thickBot="1" x14ac:dyDescent="0.25">
      <c r="A482" s="162" t="s">
        <v>66</v>
      </c>
      <c r="B482" s="211" t="s">
        <v>146</v>
      </c>
      <c r="C482" s="155" t="s">
        <v>80</v>
      </c>
      <c r="D482" s="155" t="s">
        <v>122</v>
      </c>
      <c r="E482" s="217">
        <v>1920202590</v>
      </c>
      <c r="F482" s="155" t="s">
        <v>128</v>
      </c>
      <c r="G482" s="156"/>
      <c r="H482" s="156"/>
    </row>
    <row r="483" spans="1:8" ht="32.25" thickBot="1" x14ac:dyDescent="0.25">
      <c r="A483" s="21" t="s">
        <v>13</v>
      </c>
      <c r="B483" s="211" t="s">
        <v>146</v>
      </c>
      <c r="C483" s="155" t="s">
        <v>80</v>
      </c>
      <c r="D483" s="155" t="s">
        <v>122</v>
      </c>
      <c r="E483" s="217">
        <v>1920202590</v>
      </c>
      <c r="F483" s="155" t="s">
        <v>127</v>
      </c>
      <c r="G483" s="156">
        <v>120</v>
      </c>
      <c r="H483" s="156">
        <v>120</v>
      </c>
    </row>
    <row r="484" spans="1:8" ht="32.25" thickBot="1" x14ac:dyDescent="0.25">
      <c r="A484" s="180" t="s">
        <v>51</v>
      </c>
      <c r="B484" s="211" t="s">
        <v>146</v>
      </c>
      <c r="C484" s="155" t="s">
        <v>80</v>
      </c>
      <c r="D484" s="155" t="s">
        <v>122</v>
      </c>
      <c r="E484" s="217">
        <v>1920202590</v>
      </c>
      <c r="F484" s="155" t="s">
        <v>126</v>
      </c>
      <c r="G484" s="156">
        <v>5</v>
      </c>
      <c r="H484" s="156">
        <v>5</v>
      </c>
    </row>
    <row r="485" spans="1:8" ht="142.5" thickBot="1" x14ac:dyDescent="0.25">
      <c r="A485" s="159" t="s">
        <v>68</v>
      </c>
      <c r="B485" s="209" t="s">
        <v>146</v>
      </c>
      <c r="C485" s="163" t="s">
        <v>80</v>
      </c>
      <c r="D485" s="163" t="s">
        <v>122</v>
      </c>
      <c r="E485" s="219">
        <v>1920206590</v>
      </c>
      <c r="F485" s="160"/>
      <c r="G485" s="137">
        <f>SUM(G486:G488)</f>
        <v>3402.3</v>
      </c>
      <c r="H485" s="137">
        <f>SUM(H486:H488)</f>
        <v>3402.3</v>
      </c>
    </row>
    <row r="486" spans="1:8" ht="48" thickBot="1" x14ac:dyDescent="0.25">
      <c r="A486" s="162" t="s">
        <v>59</v>
      </c>
      <c r="B486" s="211" t="s">
        <v>146</v>
      </c>
      <c r="C486" s="155" t="s">
        <v>80</v>
      </c>
      <c r="D486" s="155" t="s">
        <v>122</v>
      </c>
      <c r="E486" s="156">
        <v>1920206590</v>
      </c>
      <c r="F486" s="156">
        <v>111</v>
      </c>
      <c r="G486" s="156">
        <v>2573</v>
      </c>
      <c r="H486" s="156">
        <v>2573</v>
      </c>
    </row>
    <row r="487" spans="1:8" ht="79.5" thickBot="1" x14ac:dyDescent="0.25">
      <c r="A487" s="21" t="s">
        <v>10</v>
      </c>
      <c r="B487" s="211" t="s">
        <v>146</v>
      </c>
      <c r="C487" s="155" t="s">
        <v>80</v>
      </c>
      <c r="D487" s="155" t="s">
        <v>122</v>
      </c>
      <c r="E487" s="156">
        <v>1920206590</v>
      </c>
      <c r="F487" s="156">
        <v>119</v>
      </c>
      <c r="G487" s="156">
        <v>777</v>
      </c>
      <c r="H487" s="156">
        <v>777</v>
      </c>
    </row>
    <row r="488" spans="1:8" ht="32.25" thickBot="1" x14ac:dyDescent="0.25">
      <c r="A488" s="21" t="s">
        <v>13</v>
      </c>
      <c r="B488" s="211" t="s">
        <v>146</v>
      </c>
      <c r="C488" s="155" t="s">
        <v>80</v>
      </c>
      <c r="D488" s="155" t="s">
        <v>122</v>
      </c>
      <c r="E488" s="156">
        <v>1920206590</v>
      </c>
      <c r="F488" s="156">
        <v>244</v>
      </c>
      <c r="G488" s="156">
        <v>52.3</v>
      </c>
      <c r="H488" s="156">
        <v>52.3</v>
      </c>
    </row>
    <row r="489" spans="1:8" ht="47.25" customHeight="1" thickBot="1" x14ac:dyDescent="0.25">
      <c r="A489" s="159" t="s">
        <v>71</v>
      </c>
      <c r="B489" s="209" t="s">
        <v>146</v>
      </c>
      <c r="C489" s="163" t="s">
        <v>80</v>
      </c>
      <c r="D489" s="163" t="s">
        <v>122</v>
      </c>
      <c r="E489" s="137">
        <v>1920207591</v>
      </c>
      <c r="F489" s="137"/>
      <c r="G489" s="137">
        <v>102</v>
      </c>
      <c r="H489" s="137">
        <v>102</v>
      </c>
    </row>
    <row r="490" spans="1:8" ht="32.25" thickBot="1" x14ac:dyDescent="0.25">
      <c r="A490" s="21" t="s">
        <v>13</v>
      </c>
      <c r="B490" s="211" t="s">
        <v>146</v>
      </c>
      <c r="C490" s="155" t="s">
        <v>80</v>
      </c>
      <c r="D490" s="155" t="s">
        <v>122</v>
      </c>
      <c r="E490" s="156">
        <v>1920207591</v>
      </c>
      <c r="F490" s="156">
        <v>244</v>
      </c>
      <c r="G490" s="156">
        <v>102</v>
      </c>
      <c r="H490" s="156">
        <v>102</v>
      </c>
    </row>
    <row r="491" spans="1:8" ht="16.5" thickBot="1" x14ac:dyDescent="0.25">
      <c r="A491" s="233" t="s">
        <v>147</v>
      </c>
      <c r="B491" s="234" t="s">
        <v>148</v>
      </c>
      <c r="C491" s="234" t="s">
        <v>80</v>
      </c>
      <c r="D491" s="234" t="s">
        <v>122</v>
      </c>
      <c r="E491" s="234"/>
      <c r="F491" s="234"/>
      <c r="G491" s="264">
        <f>SUM(G500+G496+G492)</f>
        <v>11637.4</v>
      </c>
      <c r="H491" s="264">
        <f>SUM(H500+H496+H492)</f>
        <v>11637.4</v>
      </c>
    </row>
    <row r="492" spans="1:8" ht="16.5" thickBot="1" x14ac:dyDescent="0.25">
      <c r="A492" s="214"/>
      <c r="B492" s="209" t="s">
        <v>148</v>
      </c>
      <c r="C492" s="143" t="s">
        <v>80</v>
      </c>
      <c r="D492" s="143" t="s">
        <v>122</v>
      </c>
      <c r="E492" s="225">
        <v>1920202590</v>
      </c>
      <c r="F492" s="226"/>
      <c r="G492" s="204">
        <f>SUM(G493:G495)</f>
        <v>248</v>
      </c>
      <c r="H492" s="204">
        <f>SUM(H493:H495)</f>
        <v>248</v>
      </c>
    </row>
    <row r="493" spans="1:8" ht="48" thickBot="1" x14ac:dyDescent="0.25">
      <c r="A493" s="162" t="s">
        <v>66</v>
      </c>
      <c r="B493" s="211" t="s">
        <v>148</v>
      </c>
      <c r="C493" s="155" t="s">
        <v>80</v>
      </c>
      <c r="D493" s="155" t="s">
        <v>122</v>
      </c>
      <c r="E493" s="217">
        <v>1920202590</v>
      </c>
      <c r="F493" s="155" t="s">
        <v>128</v>
      </c>
      <c r="G493" s="156"/>
      <c r="H493" s="156"/>
    </row>
    <row r="494" spans="1:8" ht="32.25" thickBot="1" x14ac:dyDescent="0.25">
      <c r="A494" s="21" t="s">
        <v>13</v>
      </c>
      <c r="B494" s="211" t="s">
        <v>148</v>
      </c>
      <c r="C494" s="155" t="s">
        <v>80</v>
      </c>
      <c r="D494" s="155" t="s">
        <v>122</v>
      </c>
      <c r="E494" s="217">
        <v>1920202590</v>
      </c>
      <c r="F494" s="155" t="s">
        <v>127</v>
      </c>
      <c r="G494" s="156">
        <v>210</v>
      </c>
      <c r="H494" s="156">
        <v>210</v>
      </c>
    </row>
    <row r="495" spans="1:8" ht="32.25" thickBot="1" x14ac:dyDescent="0.25">
      <c r="A495" s="180" t="s">
        <v>51</v>
      </c>
      <c r="B495" s="211" t="s">
        <v>148</v>
      </c>
      <c r="C495" s="155" t="s">
        <v>80</v>
      </c>
      <c r="D495" s="155" t="s">
        <v>122</v>
      </c>
      <c r="E495" s="217">
        <v>1920202590</v>
      </c>
      <c r="F495" s="155" t="s">
        <v>126</v>
      </c>
      <c r="G495" s="156">
        <v>38</v>
      </c>
      <c r="H495" s="156">
        <v>38</v>
      </c>
    </row>
    <row r="496" spans="1:8" ht="142.5" thickBot="1" x14ac:dyDescent="0.25">
      <c r="A496" s="159" t="s">
        <v>68</v>
      </c>
      <c r="B496" s="209" t="s">
        <v>148</v>
      </c>
      <c r="C496" s="163" t="s">
        <v>80</v>
      </c>
      <c r="D496" s="163" t="s">
        <v>122</v>
      </c>
      <c r="E496" s="219">
        <v>1920206590</v>
      </c>
      <c r="F496" s="160"/>
      <c r="G496" s="137">
        <f>SUM(G497:G499)</f>
        <v>11209.4</v>
      </c>
      <c r="H496" s="137">
        <f>SUM(H497:H499)</f>
        <v>11209.4</v>
      </c>
    </row>
    <row r="497" spans="1:8" ht="48" thickBot="1" x14ac:dyDescent="0.25">
      <c r="A497" s="162" t="s">
        <v>59</v>
      </c>
      <c r="B497" s="211" t="s">
        <v>148</v>
      </c>
      <c r="C497" s="155" t="s">
        <v>80</v>
      </c>
      <c r="D497" s="155" t="s">
        <v>122</v>
      </c>
      <c r="E497" s="156">
        <v>1920206590</v>
      </c>
      <c r="F497" s="156">
        <v>111</v>
      </c>
      <c r="G497" s="156">
        <v>8441</v>
      </c>
      <c r="H497" s="156">
        <v>8441</v>
      </c>
    </row>
    <row r="498" spans="1:8" ht="79.5" thickBot="1" x14ac:dyDescent="0.25">
      <c r="A498" s="21" t="s">
        <v>10</v>
      </c>
      <c r="B498" s="211" t="s">
        <v>148</v>
      </c>
      <c r="C498" s="155" t="s">
        <v>80</v>
      </c>
      <c r="D498" s="155" t="s">
        <v>122</v>
      </c>
      <c r="E498" s="156">
        <v>1920206590</v>
      </c>
      <c r="F498" s="156">
        <v>119</v>
      </c>
      <c r="G498" s="156">
        <v>2549</v>
      </c>
      <c r="H498" s="156">
        <v>2549</v>
      </c>
    </row>
    <row r="499" spans="1:8" ht="32.25" thickBot="1" x14ac:dyDescent="0.25">
      <c r="A499" s="21" t="s">
        <v>13</v>
      </c>
      <c r="B499" s="211" t="s">
        <v>148</v>
      </c>
      <c r="C499" s="155" t="s">
        <v>80</v>
      </c>
      <c r="D499" s="155" t="s">
        <v>122</v>
      </c>
      <c r="E499" s="156">
        <v>1920206590</v>
      </c>
      <c r="F499" s="156">
        <v>244</v>
      </c>
      <c r="G499" s="156">
        <v>219.4</v>
      </c>
      <c r="H499" s="156">
        <v>219.4</v>
      </c>
    </row>
    <row r="500" spans="1:8" ht="49.5" customHeight="1" thickBot="1" x14ac:dyDescent="0.25">
      <c r="A500" s="159" t="s">
        <v>71</v>
      </c>
      <c r="B500" s="209" t="s">
        <v>148</v>
      </c>
      <c r="C500" s="163" t="s">
        <v>80</v>
      </c>
      <c r="D500" s="163" t="s">
        <v>122</v>
      </c>
      <c r="E500" s="137">
        <v>1920207591</v>
      </c>
      <c r="F500" s="156"/>
      <c r="G500" s="137">
        <v>180</v>
      </c>
      <c r="H500" s="137">
        <v>180</v>
      </c>
    </row>
    <row r="501" spans="1:8" ht="32.25" thickBot="1" x14ac:dyDescent="0.25">
      <c r="A501" s="21" t="s">
        <v>13</v>
      </c>
      <c r="B501" s="211" t="s">
        <v>148</v>
      </c>
      <c r="C501" s="155" t="s">
        <v>80</v>
      </c>
      <c r="D501" s="155" t="s">
        <v>122</v>
      </c>
      <c r="E501" s="156">
        <v>1920207591</v>
      </c>
      <c r="F501" s="156">
        <v>244</v>
      </c>
      <c r="G501" s="156">
        <v>180</v>
      </c>
      <c r="H501" s="156">
        <v>180</v>
      </c>
    </row>
    <row r="502" spans="1:8" ht="16.5" thickBot="1" x14ac:dyDescent="0.25">
      <c r="A502" s="233" t="s">
        <v>149</v>
      </c>
      <c r="B502" s="234" t="s">
        <v>150</v>
      </c>
      <c r="C502" s="234" t="s">
        <v>80</v>
      </c>
      <c r="D502" s="234" t="s">
        <v>122</v>
      </c>
      <c r="E502" s="234"/>
      <c r="F502" s="234"/>
      <c r="G502" s="264">
        <f>SUM(G511+G507+G503)</f>
        <v>9901.6</v>
      </c>
      <c r="H502" s="264">
        <f>SUM(H511+H507+H503)</f>
        <v>9910.6</v>
      </c>
    </row>
    <row r="503" spans="1:8" ht="16.5" thickBot="1" x14ac:dyDescent="0.25">
      <c r="A503" s="214"/>
      <c r="B503" s="209" t="s">
        <v>150</v>
      </c>
      <c r="C503" s="143" t="s">
        <v>80</v>
      </c>
      <c r="D503" s="143" t="s">
        <v>122</v>
      </c>
      <c r="E503" s="225">
        <v>1920202590</v>
      </c>
      <c r="F503" s="226"/>
      <c r="G503" s="216">
        <f>SUM(G504:G506)</f>
        <v>180</v>
      </c>
      <c r="H503" s="216">
        <f>SUM(H504:H506)</f>
        <v>189</v>
      </c>
    </row>
    <row r="504" spans="1:8" ht="48" thickBot="1" x14ac:dyDescent="0.25">
      <c r="A504" s="162" t="s">
        <v>66</v>
      </c>
      <c r="B504" s="211" t="s">
        <v>150</v>
      </c>
      <c r="C504" s="155" t="s">
        <v>80</v>
      </c>
      <c r="D504" s="155" t="s">
        <v>122</v>
      </c>
      <c r="E504" s="217">
        <v>1920202590</v>
      </c>
      <c r="F504" s="155" t="s">
        <v>128</v>
      </c>
      <c r="G504" s="156"/>
      <c r="H504" s="156"/>
    </row>
    <row r="505" spans="1:8" ht="32.25" thickBot="1" x14ac:dyDescent="0.25">
      <c r="A505" s="21" t="s">
        <v>13</v>
      </c>
      <c r="B505" s="211" t="s">
        <v>150</v>
      </c>
      <c r="C505" s="155" t="s">
        <v>80</v>
      </c>
      <c r="D505" s="155" t="s">
        <v>122</v>
      </c>
      <c r="E505" s="217">
        <v>1920202590</v>
      </c>
      <c r="F505" s="155" t="s">
        <v>127</v>
      </c>
      <c r="G505" s="156">
        <v>140</v>
      </c>
      <c r="H505" s="156">
        <v>140</v>
      </c>
    </row>
    <row r="506" spans="1:8" ht="32.25" thickBot="1" x14ac:dyDescent="0.25">
      <c r="A506" s="180" t="s">
        <v>51</v>
      </c>
      <c r="B506" s="211" t="s">
        <v>150</v>
      </c>
      <c r="C506" s="155" t="s">
        <v>80</v>
      </c>
      <c r="D506" s="155" t="s">
        <v>122</v>
      </c>
      <c r="E506" s="217">
        <v>1920202590</v>
      </c>
      <c r="F506" s="155" t="s">
        <v>126</v>
      </c>
      <c r="G506" s="156">
        <v>40</v>
      </c>
      <c r="H506" s="156">
        <v>49</v>
      </c>
    </row>
    <row r="507" spans="1:8" ht="142.5" thickBot="1" x14ac:dyDescent="0.25">
      <c r="A507" s="159" t="s">
        <v>68</v>
      </c>
      <c r="B507" s="209" t="s">
        <v>150</v>
      </c>
      <c r="C507" s="163" t="s">
        <v>80</v>
      </c>
      <c r="D507" s="163" t="s">
        <v>122</v>
      </c>
      <c r="E507" s="219">
        <v>1920206590</v>
      </c>
      <c r="F507" s="160"/>
      <c r="G507" s="137">
        <f>SUM(G508:G510)</f>
        <v>9655.6</v>
      </c>
      <c r="H507" s="137">
        <f>SUM(H508:H510)</f>
        <v>9655.6</v>
      </c>
    </row>
    <row r="508" spans="1:8" ht="48" thickBot="1" x14ac:dyDescent="0.25">
      <c r="A508" s="162" t="s">
        <v>59</v>
      </c>
      <c r="B508" s="211" t="s">
        <v>150</v>
      </c>
      <c r="C508" s="155" t="s">
        <v>80</v>
      </c>
      <c r="D508" s="155" t="s">
        <v>122</v>
      </c>
      <c r="E508" s="156">
        <v>1920206590</v>
      </c>
      <c r="F508" s="156">
        <v>111</v>
      </c>
      <c r="G508" s="156">
        <v>7343</v>
      </c>
      <c r="H508" s="156">
        <v>7343</v>
      </c>
    </row>
    <row r="509" spans="1:8" ht="79.5" thickBot="1" x14ac:dyDescent="0.25">
      <c r="A509" s="21" t="s">
        <v>10</v>
      </c>
      <c r="B509" s="211" t="s">
        <v>150</v>
      </c>
      <c r="C509" s="155" t="s">
        <v>80</v>
      </c>
      <c r="D509" s="155" t="s">
        <v>122</v>
      </c>
      <c r="E509" s="156">
        <v>1920206590</v>
      </c>
      <c r="F509" s="156">
        <v>119</v>
      </c>
      <c r="G509" s="156">
        <v>2218</v>
      </c>
      <c r="H509" s="156">
        <v>2218</v>
      </c>
    </row>
    <row r="510" spans="1:8" ht="32.25" thickBot="1" x14ac:dyDescent="0.25">
      <c r="A510" s="21" t="s">
        <v>13</v>
      </c>
      <c r="B510" s="211" t="s">
        <v>150</v>
      </c>
      <c r="C510" s="155" t="s">
        <v>80</v>
      </c>
      <c r="D510" s="155" t="s">
        <v>122</v>
      </c>
      <c r="E510" s="156">
        <v>1920206590</v>
      </c>
      <c r="F510" s="156">
        <v>244</v>
      </c>
      <c r="G510" s="156">
        <v>94.6</v>
      </c>
      <c r="H510" s="156">
        <v>94.6</v>
      </c>
    </row>
    <row r="511" spans="1:8" ht="51" customHeight="1" thickBot="1" x14ac:dyDescent="0.25">
      <c r="A511" s="159" t="s">
        <v>71</v>
      </c>
      <c r="B511" s="209" t="s">
        <v>150</v>
      </c>
      <c r="C511" s="163" t="s">
        <v>80</v>
      </c>
      <c r="D511" s="163" t="s">
        <v>122</v>
      </c>
      <c r="E511" s="137">
        <v>1920207591</v>
      </c>
      <c r="F511" s="156"/>
      <c r="G511" s="137">
        <v>66</v>
      </c>
      <c r="H511" s="137">
        <v>66</v>
      </c>
    </row>
    <row r="512" spans="1:8" ht="32.25" thickBot="1" x14ac:dyDescent="0.25">
      <c r="A512" s="21" t="s">
        <v>13</v>
      </c>
      <c r="B512" s="211" t="s">
        <v>150</v>
      </c>
      <c r="C512" s="155" t="s">
        <v>80</v>
      </c>
      <c r="D512" s="155" t="s">
        <v>122</v>
      </c>
      <c r="E512" s="156">
        <v>1920207591</v>
      </c>
      <c r="F512" s="156">
        <v>244</v>
      </c>
      <c r="G512" s="156">
        <v>66</v>
      </c>
      <c r="H512" s="156">
        <v>66</v>
      </c>
    </row>
    <row r="513" spans="1:8" ht="16.5" thickBot="1" x14ac:dyDescent="0.25">
      <c r="A513" s="233" t="s">
        <v>151</v>
      </c>
      <c r="B513" s="234" t="s">
        <v>152</v>
      </c>
      <c r="C513" s="234" t="s">
        <v>80</v>
      </c>
      <c r="D513" s="234" t="s">
        <v>122</v>
      </c>
      <c r="E513" s="234"/>
      <c r="F513" s="234"/>
      <c r="G513" s="264">
        <f>SUM(G522+G518+G514)</f>
        <v>16509.599999999999</v>
      </c>
      <c r="H513" s="264">
        <f>SUM(H522+H518+H514)</f>
        <v>16507.599999999999</v>
      </c>
    </row>
    <row r="514" spans="1:8" ht="16.5" thickBot="1" x14ac:dyDescent="0.25">
      <c r="A514" s="214"/>
      <c r="B514" s="209" t="s">
        <v>152</v>
      </c>
      <c r="C514" s="143" t="s">
        <v>80</v>
      </c>
      <c r="D514" s="143" t="s">
        <v>122</v>
      </c>
      <c r="E514" s="225">
        <v>1920202590</v>
      </c>
      <c r="F514" s="226"/>
      <c r="G514" s="204">
        <f>SUM(G515:G517)</f>
        <v>262</v>
      </c>
      <c r="H514" s="204">
        <f>SUM(H515:H517)</f>
        <v>260</v>
      </c>
    </row>
    <row r="515" spans="1:8" ht="48" thickBot="1" x14ac:dyDescent="0.25">
      <c r="A515" s="162" t="s">
        <v>66</v>
      </c>
      <c r="B515" s="211" t="s">
        <v>152</v>
      </c>
      <c r="C515" s="155" t="s">
        <v>80</v>
      </c>
      <c r="D515" s="155" t="s">
        <v>122</v>
      </c>
      <c r="E515" s="217">
        <v>1920202590</v>
      </c>
      <c r="F515" s="155" t="s">
        <v>128</v>
      </c>
      <c r="G515" s="156"/>
      <c r="H515" s="156"/>
    </row>
    <row r="516" spans="1:8" ht="32.25" thickBot="1" x14ac:dyDescent="0.25">
      <c r="A516" s="21" t="s">
        <v>13</v>
      </c>
      <c r="B516" s="211" t="s">
        <v>152</v>
      </c>
      <c r="C516" s="155" t="s">
        <v>80</v>
      </c>
      <c r="D516" s="155" t="s">
        <v>122</v>
      </c>
      <c r="E516" s="217">
        <v>1920202590</v>
      </c>
      <c r="F516" s="155" t="s">
        <v>127</v>
      </c>
      <c r="G516" s="156">
        <v>220</v>
      </c>
      <c r="H516" s="156">
        <v>220</v>
      </c>
    </row>
    <row r="517" spans="1:8" ht="32.25" thickBot="1" x14ac:dyDescent="0.25">
      <c r="A517" s="180" t="s">
        <v>51</v>
      </c>
      <c r="B517" s="211" t="s">
        <v>152</v>
      </c>
      <c r="C517" s="155" t="s">
        <v>80</v>
      </c>
      <c r="D517" s="155" t="s">
        <v>122</v>
      </c>
      <c r="E517" s="217">
        <v>1920202590</v>
      </c>
      <c r="F517" s="155" t="s">
        <v>126</v>
      </c>
      <c r="G517" s="156">
        <v>42</v>
      </c>
      <c r="H517" s="156">
        <v>40</v>
      </c>
    </row>
    <row r="518" spans="1:8" ht="142.5" thickBot="1" x14ac:dyDescent="0.25">
      <c r="A518" s="159" t="s">
        <v>68</v>
      </c>
      <c r="B518" s="209" t="s">
        <v>152</v>
      </c>
      <c r="C518" s="163" t="s">
        <v>80</v>
      </c>
      <c r="D518" s="163" t="s">
        <v>122</v>
      </c>
      <c r="E518" s="219">
        <v>1920206590</v>
      </c>
      <c r="F518" s="160"/>
      <c r="G518" s="137">
        <f>SUM(G519:G521)</f>
        <v>15941.6</v>
      </c>
      <c r="H518" s="137">
        <f>SUM(H519:H521)</f>
        <v>15941.6</v>
      </c>
    </row>
    <row r="519" spans="1:8" ht="48" thickBot="1" x14ac:dyDescent="0.25">
      <c r="A519" s="162" t="s">
        <v>59</v>
      </c>
      <c r="B519" s="211" t="s">
        <v>152</v>
      </c>
      <c r="C519" s="155" t="s">
        <v>80</v>
      </c>
      <c r="D519" s="155" t="s">
        <v>122</v>
      </c>
      <c r="E519" s="156">
        <v>1920206590</v>
      </c>
      <c r="F519" s="156">
        <v>111</v>
      </c>
      <c r="G519" s="156">
        <v>11946</v>
      </c>
      <c r="H519" s="156">
        <v>11946</v>
      </c>
    </row>
    <row r="520" spans="1:8" ht="79.5" thickBot="1" x14ac:dyDescent="0.25">
      <c r="A520" s="21" t="s">
        <v>10</v>
      </c>
      <c r="B520" s="211" t="s">
        <v>152</v>
      </c>
      <c r="C520" s="155" t="s">
        <v>80</v>
      </c>
      <c r="D520" s="155" t="s">
        <v>122</v>
      </c>
      <c r="E520" s="156">
        <v>1920206590</v>
      </c>
      <c r="F520" s="156">
        <v>119</v>
      </c>
      <c r="G520" s="156">
        <v>3607</v>
      </c>
      <c r="H520" s="156">
        <v>3607</v>
      </c>
    </row>
    <row r="521" spans="1:8" ht="32.25" thickBot="1" x14ac:dyDescent="0.25">
      <c r="A521" s="21" t="s">
        <v>13</v>
      </c>
      <c r="B521" s="211" t="s">
        <v>152</v>
      </c>
      <c r="C521" s="155" t="s">
        <v>80</v>
      </c>
      <c r="D521" s="155" t="s">
        <v>122</v>
      </c>
      <c r="E521" s="156">
        <v>1920206590</v>
      </c>
      <c r="F521" s="156">
        <v>244</v>
      </c>
      <c r="G521" s="156">
        <v>388.6</v>
      </c>
      <c r="H521" s="156">
        <v>388.6</v>
      </c>
    </row>
    <row r="522" spans="1:8" ht="48.75" customHeight="1" thickBot="1" x14ac:dyDescent="0.25">
      <c r="A522" s="159" t="s">
        <v>71</v>
      </c>
      <c r="B522" s="209" t="s">
        <v>152</v>
      </c>
      <c r="C522" s="163" t="s">
        <v>80</v>
      </c>
      <c r="D522" s="163" t="s">
        <v>122</v>
      </c>
      <c r="E522" s="137">
        <v>1920207591</v>
      </c>
      <c r="F522" s="156"/>
      <c r="G522" s="137">
        <v>306</v>
      </c>
      <c r="H522" s="137">
        <v>306</v>
      </c>
    </row>
    <row r="523" spans="1:8" ht="32.25" thickBot="1" x14ac:dyDescent="0.25">
      <c r="A523" s="21" t="s">
        <v>13</v>
      </c>
      <c r="B523" s="211" t="s">
        <v>152</v>
      </c>
      <c r="C523" s="155" t="s">
        <v>80</v>
      </c>
      <c r="D523" s="155" t="s">
        <v>122</v>
      </c>
      <c r="E523" s="156">
        <v>1920207591</v>
      </c>
      <c r="F523" s="156">
        <v>244</v>
      </c>
      <c r="G523" s="156">
        <v>306</v>
      </c>
      <c r="H523" s="156">
        <v>306</v>
      </c>
    </row>
    <row r="524" spans="1:8" ht="16.5" thickBot="1" x14ac:dyDescent="0.25">
      <c r="A524" s="233" t="s">
        <v>153</v>
      </c>
      <c r="B524" s="234" t="s">
        <v>154</v>
      </c>
      <c r="C524" s="234" t="s">
        <v>80</v>
      </c>
      <c r="D524" s="234" t="s">
        <v>122</v>
      </c>
      <c r="E524" s="234"/>
      <c r="F524" s="234"/>
      <c r="G524" s="264">
        <f>SUM(G533+G529+G525)</f>
        <v>9792.6</v>
      </c>
      <c r="H524" s="264">
        <f>SUM(H533+H529+H525)</f>
        <v>9792.6</v>
      </c>
    </row>
    <row r="525" spans="1:8" ht="16.5" thickBot="1" x14ac:dyDescent="0.25">
      <c r="A525" s="214"/>
      <c r="B525" s="209" t="s">
        <v>154</v>
      </c>
      <c r="C525" s="143" t="s">
        <v>80</v>
      </c>
      <c r="D525" s="143" t="s">
        <v>122</v>
      </c>
      <c r="E525" s="225">
        <v>1920202590</v>
      </c>
      <c r="F525" s="226"/>
      <c r="G525" s="204">
        <f>SUM(G526:G528)</f>
        <v>210</v>
      </c>
      <c r="H525" s="204">
        <f>SUM(H526:H528)</f>
        <v>210</v>
      </c>
    </row>
    <row r="526" spans="1:8" ht="48" thickBot="1" x14ac:dyDescent="0.25">
      <c r="A526" s="162" t="s">
        <v>66</v>
      </c>
      <c r="B526" s="211" t="s">
        <v>154</v>
      </c>
      <c r="C526" s="155" t="s">
        <v>80</v>
      </c>
      <c r="D526" s="155" t="s">
        <v>122</v>
      </c>
      <c r="E526" s="217">
        <v>1920202590</v>
      </c>
      <c r="F526" s="155" t="s">
        <v>128</v>
      </c>
      <c r="G526" s="156"/>
      <c r="H526" s="156"/>
    </row>
    <row r="527" spans="1:8" ht="32.25" thickBot="1" x14ac:dyDescent="0.25">
      <c r="A527" s="21" t="s">
        <v>13</v>
      </c>
      <c r="B527" s="211" t="s">
        <v>154</v>
      </c>
      <c r="C527" s="155" t="s">
        <v>80</v>
      </c>
      <c r="D527" s="155" t="s">
        <v>122</v>
      </c>
      <c r="E527" s="217">
        <v>1920202590</v>
      </c>
      <c r="F527" s="155" t="s">
        <v>127</v>
      </c>
      <c r="G527" s="156">
        <v>185</v>
      </c>
      <c r="H527" s="156">
        <v>185</v>
      </c>
    </row>
    <row r="528" spans="1:8" ht="32.25" thickBot="1" x14ac:dyDescent="0.25">
      <c r="A528" s="180" t="s">
        <v>51</v>
      </c>
      <c r="B528" s="211" t="s">
        <v>154</v>
      </c>
      <c r="C528" s="155" t="s">
        <v>80</v>
      </c>
      <c r="D528" s="155" t="s">
        <v>122</v>
      </c>
      <c r="E528" s="217">
        <v>1920202590</v>
      </c>
      <c r="F528" s="155" t="s">
        <v>126</v>
      </c>
      <c r="G528" s="156">
        <v>25</v>
      </c>
      <c r="H528" s="156">
        <v>25</v>
      </c>
    </row>
    <row r="529" spans="1:8" ht="142.5" thickBot="1" x14ac:dyDescent="0.25">
      <c r="A529" s="159" t="s">
        <v>68</v>
      </c>
      <c r="B529" s="209" t="s">
        <v>154</v>
      </c>
      <c r="C529" s="163" t="s">
        <v>80</v>
      </c>
      <c r="D529" s="163" t="s">
        <v>122</v>
      </c>
      <c r="E529" s="219">
        <v>1920206590</v>
      </c>
      <c r="F529" s="160"/>
      <c r="G529" s="137">
        <f>SUM(G530:G532)</f>
        <v>9465.6</v>
      </c>
      <c r="H529" s="137">
        <f>SUM(H530:H532)</f>
        <v>9465.6</v>
      </c>
    </row>
    <row r="530" spans="1:8" ht="48" thickBot="1" x14ac:dyDescent="0.25">
      <c r="A530" s="162" t="s">
        <v>59</v>
      </c>
      <c r="B530" s="211" t="s">
        <v>154</v>
      </c>
      <c r="C530" s="155" t="s">
        <v>80</v>
      </c>
      <c r="D530" s="155" t="s">
        <v>122</v>
      </c>
      <c r="E530" s="156">
        <v>1920206590</v>
      </c>
      <c r="F530" s="156">
        <v>111</v>
      </c>
      <c r="G530" s="156">
        <v>7183</v>
      </c>
      <c r="H530" s="156">
        <v>7183</v>
      </c>
    </row>
    <row r="531" spans="1:8" ht="79.5" thickBot="1" x14ac:dyDescent="0.25">
      <c r="A531" s="21" t="s">
        <v>10</v>
      </c>
      <c r="B531" s="211" t="s">
        <v>154</v>
      </c>
      <c r="C531" s="155" t="s">
        <v>80</v>
      </c>
      <c r="D531" s="155" t="s">
        <v>122</v>
      </c>
      <c r="E531" s="156">
        <v>1920206590</v>
      </c>
      <c r="F531" s="156">
        <v>119</v>
      </c>
      <c r="G531" s="156">
        <v>2169</v>
      </c>
      <c r="H531" s="156">
        <v>2169</v>
      </c>
    </row>
    <row r="532" spans="1:8" ht="32.25" thickBot="1" x14ac:dyDescent="0.25">
      <c r="A532" s="21" t="s">
        <v>13</v>
      </c>
      <c r="B532" s="211" t="s">
        <v>154</v>
      </c>
      <c r="C532" s="155" t="s">
        <v>80</v>
      </c>
      <c r="D532" s="155" t="s">
        <v>122</v>
      </c>
      <c r="E532" s="156">
        <v>1920206590</v>
      </c>
      <c r="F532" s="156">
        <v>244</v>
      </c>
      <c r="G532" s="156">
        <v>113.6</v>
      </c>
      <c r="H532" s="156">
        <v>113.6</v>
      </c>
    </row>
    <row r="533" spans="1:8" ht="50.25" customHeight="1" thickBot="1" x14ac:dyDescent="0.25">
      <c r="A533" s="159" t="s">
        <v>71</v>
      </c>
      <c r="B533" s="209" t="s">
        <v>154</v>
      </c>
      <c r="C533" s="163" t="s">
        <v>80</v>
      </c>
      <c r="D533" s="163" t="s">
        <v>122</v>
      </c>
      <c r="E533" s="137">
        <v>1920207591</v>
      </c>
      <c r="F533" s="156"/>
      <c r="G533" s="137">
        <v>117</v>
      </c>
      <c r="H533" s="137">
        <v>117</v>
      </c>
    </row>
    <row r="534" spans="1:8" ht="32.25" thickBot="1" x14ac:dyDescent="0.25">
      <c r="A534" s="21" t="s">
        <v>13</v>
      </c>
      <c r="B534" s="211" t="s">
        <v>154</v>
      </c>
      <c r="C534" s="155" t="s">
        <v>80</v>
      </c>
      <c r="D534" s="155" t="s">
        <v>122</v>
      </c>
      <c r="E534" s="156">
        <v>1920207591</v>
      </c>
      <c r="F534" s="156">
        <v>244</v>
      </c>
      <c r="G534" s="156">
        <v>117</v>
      </c>
      <c r="H534" s="156">
        <v>117</v>
      </c>
    </row>
    <row r="535" spans="1:8" ht="48" thickBot="1" x14ac:dyDescent="0.25">
      <c r="A535" s="233" t="s">
        <v>155</v>
      </c>
      <c r="B535" s="234" t="s">
        <v>156</v>
      </c>
      <c r="C535" s="234" t="s">
        <v>80</v>
      </c>
      <c r="D535" s="234" t="s">
        <v>122</v>
      </c>
      <c r="E535" s="234"/>
      <c r="F535" s="234"/>
      <c r="G535" s="264">
        <f>SUM(G544+G540+G536)</f>
        <v>9032.7999999999993</v>
      </c>
      <c r="H535" s="264">
        <f>SUM(H544+H540+H536)</f>
        <v>9032.7999999999993</v>
      </c>
    </row>
    <row r="536" spans="1:8" ht="16.5" thickBot="1" x14ac:dyDescent="0.25">
      <c r="A536" s="214"/>
      <c r="B536" s="209" t="s">
        <v>156</v>
      </c>
      <c r="C536" s="143" t="s">
        <v>80</v>
      </c>
      <c r="D536" s="143" t="s">
        <v>122</v>
      </c>
      <c r="E536" s="225">
        <v>1920202590</v>
      </c>
      <c r="F536" s="226"/>
      <c r="G536" s="204">
        <f>SUM(G537:G539)</f>
        <v>182</v>
      </c>
      <c r="H536" s="204">
        <f>SUM(H537:H539)</f>
        <v>182</v>
      </c>
    </row>
    <row r="537" spans="1:8" ht="48" thickBot="1" x14ac:dyDescent="0.25">
      <c r="A537" s="162" t="s">
        <v>66</v>
      </c>
      <c r="B537" s="211" t="s">
        <v>156</v>
      </c>
      <c r="C537" s="155" t="s">
        <v>80</v>
      </c>
      <c r="D537" s="155" t="s">
        <v>122</v>
      </c>
      <c r="E537" s="217">
        <v>1920202590</v>
      </c>
      <c r="F537" s="155" t="s">
        <v>128</v>
      </c>
      <c r="G537" s="156"/>
      <c r="H537" s="156"/>
    </row>
    <row r="538" spans="1:8" ht="32.25" thickBot="1" x14ac:dyDescent="0.25">
      <c r="A538" s="21" t="s">
        <v>13</v>
      </c>
      <c r="B538" s="211" t="s">
        <v>156</v>
      </c>
      <c r="C538" s="155" t="s">
        <v>80</v>
      </c>
      <c r="D538" s="155" t="s">
        <v>122</v>
      </c>
      <c r="E538" s="217">
        <v>1920202590</v>
      </c>
      <c r="F538" s="155" t="s">
        <v>127</v>
      </c>
      <c r="G538" s="156">
        <v>140</v>
      </c>
      <c r="H538" s="156">
        <v>140</v>
      </c>
    </row>
    <row r="539" spans="1:8" ht="32.25" thickBot="1" x14ac:dyDescent="0.25">
      <c r="A539" s="180" t="s">
        <v>51</v>
      </c>
      <c r="B539" s="211" t="s">
        <v>156</v>
      </c>
      <c r="C539" s="155" t="s">
        <v>80</v>
      </c>
      <c r="D539" s="155" t="s">
        <v>122</v>
      </c>
      <c r="E539" s="217">
        <v>1920202590</v>
      </c>
      <c r="F539" s="155" t="s">
        <v>126</v>
      </c>
      <c r="G539" s="156">
        <v>42</v>
      </c>
      <c r="H539" s="156">
        <v>42</v>
      </c>
    </row>
    <row r="540" spans="1:8" ht="142.5" thickBot="1" x14ac:dyDescent="0.25">
      <c r="A540" s="159" t="s">
        <v>68</v>
      </c>
      <c r="B540" s="209" t="s">
        <v>156</v>
      </c>
      <c r="C540" s="163" t="s">
        <v>80</v>
      </c>
      <c r="D540" s="163" t="s">
        <v>122</v>
      </c>
      <c r="E540" s="219">
        <v>1920206590</v>
      </c>
      <c r="F540" s="160"/>
      <c r="G540" s="137">
        <f>SUM(G541:G543)</f>
        <v>8763.7999999999993</v>
      </c>
      <c r="H540" s="137">
        <f>SUM(H541:H543)</f>
        <v>8763.7999999999993</v>
      </c>
    </row>
    <row r="541" spans="1:8" ht="48" thickBot="1" x14ac:dyDescent="0.25">
      <c r="A541" s="162" t="s">
        <v>59</v>
      </c>
      <c r="B541" s="211" t="s">
        <v>156</v>
      </c>
      <c r="C541" s="155" t="s">
        <v>80</v>
      </c>
      <c r="D541" s="155" t="s">
        <v>122</v>
      </c>
      <c r="E541" s="156">
        <v>1920206590</v>
      </c>
      <c r="F541" s="156">
        <v>111</v>
      </c>
      <c r="G541" s="156">
        <v>6672</v>
      </c>
      <c r="H541" s="156">
        <v>6672</v>
      </c>
    </row>
    <row r="542" spans="1:8" ht="79.5" thickBot="1" x14ac:dyDescent="0.25">
      <c r="A542" s="21" t="s">
        <v>10</v>
      </c>
      <c r="B542" s="211" t="s">
        <v>156</v>
      </c>
      <c r="C542" s="155" t="s">
        <v>80</v>
      </c>
      <c r="D542" s="155" t="s">
        <v>122</v>
      </c>
      <c r="E542" s="156">
        <v>1920206590</v>
      </c>
      <c r="F542" s="156">
        <v>119</v>
      </c>
      <c r="G542" s="156">
        <v>2015</v>
      </c>
      <c r="H542" s="156">
        <v>2015</v>
      </c>
    </row>
    <row r="543" spans="1:8" ht="32.25" thickBot="1" x14ac:dyDescent="0.25">
      <c r="A543" s="21" t="s">
        <v>13</v>
      </c>
      <c r="B543" s="211" t="s">
        <v>156</v>
      </c>
      <c r="C543" s="155" t="s">
        <v>80</v>
      </c>
      <c r="D543" s="155" t="s">
        <v>122</v>
      </c>
      <c r="E543" s="156">
        <v>1920206590</v>
      </c>
      <c r="F543" s="156">
        <v>244</v>
      </c>
      <c r="G543" s="156">
        <v>76.8</v>
      </c>
      <c r="H543" s="156">
        <v>76.8</v>
      </c>
    </row>
    <row r="544" spans="1:8" ht="49.5" customHeight="1" thickBot="1" x14ac:dyDescent="0.25">
      <c r="A544" s="159" t="s">
        <v>71</v>
      </c>
      <c r="B544" s="209" t="s">
        <v>156</v>
      </c>
      <c r="C544" s="163" t="s">
        <v>80</v>
      </c>
      <c r="D544" s="163" t="s">
        <v>122</v>
      </c>
      <c r="E544" s="137">
        <v>1920207591</v>
      </c>
      <c r="F544" s="156"/>
      <c r="G544" s="137">
        <v>87</v>
      </c>
      <c r="H544" s="137">
        <v>87</v>
      </c>
    </row>
    <row r="545" spans="1:8" ht="32.25" thickBot="1" x14ac:dyDescent="0.25">
      <c r="A545" s="21" t="s">
        <v>13</v>
      </c>
      <c r="B545" s="211" t="s">
        <v>156</v>
      </c>
      <c r="C545" s="155" t="s">
        <v>80</v>
      </c>
      <c r="D545" s="155" t="s">
        <v>122</v>
      </c>
      <c r="E545" s="156">
        <v>1920207591</v>
      </c>
      <c r="F545" s="156">
        <v>244</v>
      </c>
      <c r="G545" s="156">
        <v>87</v>
      </c>
      <c r="H545" s="156">
        <v>87</v>
      </c>
    </row>
    <row r="546" spans="1:8" ht="16.5" thickBot="1" x14ac:dyDescent="0.25">
      <c r="A546" s="233" t="s">
        <v>157</v>
      </c>
      <c r="B546" s="234" t="s">
        <v>158</v>
      </c>
      <c r="C546" s="234" t="s">
        <v>80</v>
      </c>
      <c r="D546" s="234" t="s">
        <v>122</v>
      </c>
      <c r="E546" s="234"/>
      <c r="F546" s="234"/>
      <c r="G546" s="264">
        <f>SUM(G555+G551+G547)</f>
        <v>13022.8</v>
      </c>
      <c r="H546" s="264">
        <f>SUM(H555+H551+H547)</f>
        <v>13022.8</v>
      </c>
    </row>
    <row r="547" spans="1:8" ht="16.5" thickBot="1" x14ac:dyDescent="0.25">
      <c r="A547" s="214"/>
      <c r="B547" s="209" t="s">
        <v>158</v>
      </c>
      <c r="C547" s="143" t="s">
        <v>80</v>
      </c>
      <c r="D547" s="143" t="s">
        <v>122</v>
      </c>
      <c r="E547" s="225">
        <v>1920202590</v>
      </c>
      <c r="F547" s="226"/>
      <c r="G547" s="204">
        <f>SUM(G548:G550)</f>
        <v>180</v>
      </c>
      <c r="H547" s="204">
        <f>SUM(H548:H550)</f>
        <v>180</v>
      </c>
    </row>
    <row r="548" spans="1:8" ht="48" thickBot="1" x14ac:dyDescent="0.25">
      <c r="A548" s="162" t="s">
        <v>66</v>
      </c>
      <c r="B548" s="211" t="s">
        <v>158</v>
      </c>
      <c r="C548" s="155" t="s">
        <v>80</v>
      </c>
      <c r="D548" s="155" t="s">
        <v>122</v>
      </c>
      <c r="E548" s="217">
        <v>1920202590</v>
      </c>
      <c r="F548" s="155" t="s">
        <v>128</v>
      </c>
      <c r="G548" s="156"/>
      <c r="H548" s="156"/>
    </row>
    <row r="549" spans="1:8" ht="32.25" thickBot="1" x14ac:dyDescent="0.25">
      <c r="A549" s="21" t="s">
        <v>13</v>
      </c>
      <c r="B549" s="211" t="s">
        <v>158</v>
      </c>
      <c r="C549" s="155" t="s">
        <v>80</v>
      </c>
      <c r="D549" s="155" t="s">
        <v>122</v>
      </c>
      <c r="E549" s="217">
        <v>1920202590</v>
      </c>
      <c r="F549" s="155" t="s">
        <v>127</v>
      </c>
      <c r="G549" s="156">
        <v>140</v>
      </c>
      <c r="H549" s="156">
        <v>140</v>
      </c>
    </row>
    <row r="550" spans="1:8" ht="32.25" thickBot="1" x14ac:dyDescent="0.25">
      <c r="A550" s="180" t="s">
        <v>51</v>
      </c>
      <c r="B550" s="211" t="s">
        <v>158</v>
      </c>
      <c r="C550" s="155" t="s">
        <v>80</v>
      </c>
      <c r="D550" s="155" t="s">
        <v>122</v>
      </c>
      <c r="E550" s="217">
        <v>1920202590</v>
      </c>
      <c r="F550" s="155" t="s">
        <v>126</v>
      </c>
      <c r="G550" s="156">
        <v>40</v>
      </c>
      <c r="H550" s="156">
        <v>40</v>
      </c>
    </row>
    <row r="551" spans="1:8" ht="142.5" thickBot="1" x14ac:dyDescent="0.25">
      <c r="A551" s="159" t="s">
        <v>68</v>
      </c>
      <c r="B551" s="209" t="s">
        <v>158</v>
      </c>
      <c r="C551" s="163" t="s">
        <v>80</v>
      </c>
      <c r="D551" s="163" t="s">
        <v>122</v>
      </c>
      <c r="E551" s="219">
        <v>1920206590</v>
      </c>
      <c r="F551" s="160"/>
      <c r="G551" s="137">
        <f>SUM(G552:G554)</f>
        <v>12614.8</v>
      </c>
      <c r="H551" s="137">
        <f>SUM(H552:H554)</f>
        <v>12614.8</v>
      </c>
    </row>
    <row r="552" spans="1:8" ht="48" thickBot="1" x14ac:dyDescent="0.25">
      <c r="A552" s="162" t="s">
        <v>59</v>
      </c>
      <c r="B552" s="211" t="s">
        <v>158</v>
      </c>
      <c r="C552" s="155" t="s">
        <v>80</v>
      </c>
      <c r="D552" s="155" t="s">
        <v>122</v>
      </c>
      <c r="E552" s="156">
        <v>1920206590</v>
      </c>
      <c r="F552" s="156">
        <v>111</v>
      </c>
      <c r="G552" s="156">
        <v>9457</v>
      </c>
      <c r="H552" s="156">
        <v>9457</v>
      </c>
    </row>
    <row r="553" spans="1:8" ht="79.5" thickBot="1" x14ac:dyDescent="0.25">
      <c r="A553" s="21" t="s">
        <v>10</v>
      </c>
      <c r="B553" s="211" t="s">
        <v>158</v>
      </c>
      <c r="C553" s="155" t="s">
        <v>80</v>
      </c>
      <c r="D553" s="155" t="s">
        <v>122</v>
      </c>
      <c r="E553" s="156">
        <v>1920206590</v>
      </c>
      <c r="F553" s="156">
        <v>119</v>
      </c>
      <c r="G553" s="156">
        <v>2856</v>
      </c>
      <c r="H553" s="156">
        <v>2856</v>
      </c>
    </row>
    <row r="554" spans="1:8" ht="32.25" thickBot="1" x14ac:dyDescent="0.25">
      <c r="A554" s="21" t="s">
        <v>13</v>
      </c>
      <c r="B554" s="211" t="s">
        <v>158</v>
      </c>
      <c r="C554" s="155" t="s">
        <v>80</v>
      </c>
      <c r="D554" s="155" t="s">
        <v>122</v>
      </c>
      <c r="E554" s="156">
        <v>1920206590</v>
      </c>
      <c r="F554" s="156">
        <v>244</v>
      </c>
      <c r="G554" s="156">
        <v>301.8</v>
      </c>
      <c r="H554" s="156">
        <v>301.8</v>
      </c>
    </row>
    <row r="555" spans="1:8" ht="63.75" thickBot="1" x14ac:dyDescent="0.25">
      <c r="A555" s="159" t="s">
        <v>71</v>
      </c>
      <c r="B555" s="209" t="s">
        <v>158</v>
      </c>
      <c r="C555" s="163" t="s">
        <v>80</v>
      </c>
      <c r="D555" s="163" t="s">
        <v>122</v>
      </c>
      <c r="E555" s="137">
        <v>1920207591</v>
      </c>
      <c r="F555" s="156"/>
      <c r="G555" s="137">
        <v>228</v>
      </c>
      <c r="H555" s="137">
        <v>228</v>
      </c>
    </row>
    <row r="556" spans="1:8" ht="32.25" thickBot="1" x14ac:dyDescent="0.25">
      <c r="A556" s="21" t="s">
        <v>13</v>
      </c>
      <c r="B556" s="211" t="s">
        <v>158</v>
      </c>
      <c r="C556" s="155" t="s">
        <v>80</v>
      </c>
      <c r="D556" s="155" t="s">
        <v>122</v>
      </c>
      <c r="E556" s="156">
        <v>1920207591</v>
      </c>
      <c r="F556" s="156">
        <v>244</v>
      </c>
      <c r="G556" s="156">
        <v>228</v>
      </c>
      <c r="H556" s="156">
        <v>228</v>
      </c>
    </row>
    <row r="557" spans="1:8" ht="16.5" thickBot="1" x14ac:dyDescent="0.25">
      <c r="A557" s="233" t="s">
        <v>159</v>
      </c>
      <c r="B557" s="234" t="s">
        <v>160</v>
      </c>
      <c r="C557" s="234" t="s">
        <v>80</v>
      </c>
      <c r="D557" s="234" t="s">
        <v>122</v>
      </c>
      <c r="E557" s="234"/>
      <c r="F557" s="234"/>
      <c r="G557" s="264">
        <f>SUM(G566+G562+G558)</f>
        <v>8949.7999999999993</v>
      </c>
      <c r="H557" s="264">
        <f>SUM(H566+H562+H558)</f>
        <v>8949.7999999999993</v>
      </c>
    </row>
    <row r="558" spans="1:8" ht="16.5" thickBot="1" x14ac:dyDescent="0.25">
      <c r="A558" s="214"/>
      <c r="B558" s="209" t="s">
        <v>160</v>
      </c>
      <c r="C558" s="143" t="s">
        <v>80</v>
      </c>
      <c r="D558" s="143" t="s">
        <v>122</v>
      </c>
      <c r="E558" s="225">
        <v>1920202590</v>
      </c>
      <c r="F558" s="226"/>
      <c r="G558" s="204">
        <f>SUM(G559:G561)</f>
        <v>163</v>
      </c>
      <c r="H558" s="204">
        <f>SUM(H559:H561)</f>
        <v>163</v>
      </c>
    </row>
    <row r="559" spans="1:8" ht="48" thickBot="1" x14ac:dyDescent="0.25">
      <c r="A559" s="162" t="s">
        <v>66</v>
      </c>
      <c r="B559" s="211" t="s">
        <v>160</v>
      </c>
      <c r="C559" s="155" t="s">
        <v>80</v>
      </c>
      <c r="D559" s="155" t="s">
        <v>122</v>
      </c>
      <c r="E559" s="217">
        <v>1920202590</v>
      </c>
      <c r="F559" s="155" t="s">
        <v>128</v>
      </c>
      <c r="G559" s="156"/>
      <c r="H559" s="156"/>
    </row>
    <row r="560" spans="1:8" ht="32.25" thickBot="1" x14ac:dyDescent="0.25">
      <c r="A560" s="21" t="s">
        <v>13</v>
      </c>
      <c r="B560" s="211" t="s">
        <v>160</v>
      </c>
      <c r="C560" s="155" t="s">
        <v>80</v>
      </c>
      <c r="D560" s="155" t="s">
        <v>122</v>
      </c>
      <c r="E560" s="217">
        <v>1920202590</v>
      </c>
      <c r="F560" s="155" t="s">
        <v>127</v>
      </c>
      <c r="G560" s="156">
        <v>140</v>
      </c>
      <c r="H560" s="156">
        <v>140</v>
      </c>
    </row>
    <row r="561" spans="1:8" ht="32.25" thickBot="1" x14ac:dyDescent="0.25">
      <c r="A561" s="180" t="s">
        <v>51</v>
      </c>
      <c r="B561" s="211" t="s">
        <v>160</v>
      </c>
      <c r="C561" s="155" t="s">
        <v>80</v>
      </c>
      <c r="D561" s="155" t="s">
        <v>122</v>
      </c>
      <c r="E561" s="217">
        <v>1920202590</v>
      </c>
      <c r="F561" s="155" t="s">
        <v>126</v>
      </c>
      <c r="G561" s="156">
        <v>23</v>
      </c>
      <c r="H561" s="156">
        <v>23</v>
      </c>
    </row>
    <row r="562" spans="1:8" ht="142.5" thickBot="1" x14ac:dyDescent="0.25">
      <c r="A562" s="159" t="s">
        <v>68</v>
      </c>
      <c r="B562" s="209" t="s">
        <v>160</v>
      </c>
      <c r="C562" s="163" t="s">
        <v>80</v>
      </c>
      <c r="D562" s="163" t="s">
        <v>122</v>
      </c>
      <c r="E562" s="219">
        <v>1920206590</v>
      </c>
      <c r="F562" s="160"/>
      <c r="G562" s="137">
        <f>SUM(G563:G565)</f>
        <v>8738.7999999999993</v>
      </c>
      <c r="H562" s="137">
        <f>SUM(H563:H565)</f>
        <v>8738.7999999999993</v>
      </c>
    </row>
    <row r="563" spans="1:8" ht="48" thickBot="1" x14ac:dyDescent="0.25">
      <c r="A563" s="162" t="s">
        <v>59</v>
      </c>
      <c r="B563" s="211" t="s">
        <v>160</v>
      </c>
      <c r="C563" s="155" t="s">
        <v>80</v>
      </c>
      <c r="D563" s="155" t="s">
        <v>122</v>
      </c>
      <c r="E563" s="156">
        <v>1920206590</v>
      </c>
      <c r="F563" s="156">
        <v>111</v>
      </c>
      <c r="G563" s="156">
        <v>6675</v>
      </c>
      <c r="H563" s="156">
        <v>6675</v>
      </c>
    </row>
    <row r="564" spans="1:8" ht="79.5" thickBot="1" x14ac:dyDescent="0.25">
      <c r="A564" s="21" t="s">
        <v>10</v>
      </c>
      <c r="B564" s="211" t="s">
        <v>160</v>
      </c>
      <c r="C564" s="155" t="s">
        <v>80</v>
      </c>
      <c r="D564" s="155" t="s">
        <v>122</v>
      </c>
      <c r="E564" s="156">
        <v>1920206590</v>
      </c>
      <c r="F564" s="156">
        <v>119</v>
      </c>
      <c r="G564" s="156">
        <v>2016</v>
      </c>
      <c r="H564" s="156">
        <v>2016</v>
      </c>
    </row>
    <row r="565" spans="1:8" ht="32.25" thickBot="1" x14ac:dyDescent="0.25">
      <c r="A565" s="21" t="s">
        <v>13</v>
      </c>
      <c r="B565" s="211" t="s">
        <v>160</v>
      </c>
      <c r="C565" s="155" t="s">
        <v>80</v>
      </c>
      <c r="D565" s="155" t="s">
        <v>122</v>
      </c>
      <c r="E565" s="156">
        <v>1920206590</v>
      </c>
      <c r="F565" s="156">
        <v>244</v>
      </c>
      <c r="G565" s="156">
        <v>47.8</v>
      </c>
      <c r="H565" s="156">
        <v>47.8</v>
      </c>
    </row>
    <row r="566" spans="1:8" ht="48.75" customHeight="1" thickBot="1" x14ac:dyDescent="0.25">
      <c r="A566" s="159" t="s">
        <v>71</v>
      </c>
      <c r="B566" s="209" t="s">
        <v>160</v>
      </c>
      <c r="C566" s="163" t="s">
        <v>80</v>
      </c>
      <c r="D566" s="163" t="s">
        <v>122</v>
      </c>
      <c r="E566" s="137">
        <v>1920207591</v>
      </c>
      <c r="F566" s="137"/>
      <c r="G566" s="137">
        <v>48</v>
      </c>
      <c r="H566" s="137">
        <v>48</v>
      </c>
    </row>
    <row r="567" spans="1:8" ht="32.25" thickBot="1" x14ac:dyDescent="0.25">
      <c r="A567" s="21" t="s">
        <v>13</v>
      </c>
      <c r="B567" s="211" t="s">
        <v>160</v>
      </c>
      <c r="C567" s="155" t="s">
        <v>80</v>
      </c>
      <c r="D567" s="155" t="s">
        <v>122</v>
      </c>
      <c r="E567" s="156">
        <v>1920207591</v>
      </c>
      <c r="F567" s="156">
        <v>244</v>
      </c>
      <c r="G567" s="156">
        <v>48</v>
      </c>
      <c r="H567" s="156">
        <v>48</v>
      </c>
    </row>
    <row r="568" spans="1:8" ht="32.25" thickBot="1" x14ac:dyDescent="0.25">
      <c r="A568" s="233" t="s">
        <v>161</v>
      </c>
      <c r="B568" s="234" t="s">
        <v>162</v>
      </c>
      <c r="C568" s="234" t="s">
        <v>80</v>
      </c>
      <c r="D568" s="234" t="s">
        <v>122</v>
      </c>
      <c r="E568" s="234"/>
      <c r="F568" s="234"/>
      <c r="G568" s="264">
        <f>SUM(G577+G573+G569)</f>
        <v>11943.7</v>
      </c>
      <c r="H568" s="264">
        <f>SUM(H577+H573+H569)</f>
        <v>11923.7</v>
      </c>
    </row>
    <row r="569" spans="1:8" ht="16.5" thickBot="1" x14ac:dyDescent="0.25">
      <c r="A569" s="214"/>
      <c r="B569" s="209" t="s">
        <v>162</v>
      </c>
      <c r="C569" s="143" t="s">
        <v>80</v>
      </c>
      <c r="D569" s="143" t="s">
        <v>122</v>
      </c>
      <c r="E569" s="225">
        <v>1920202590</v>
      </c>
      <c r="F569" s="226"/>
      <c r="G569" s="204">
        <f>SUM(G570:G572)</f>
        <v>188</v>
      </c>
      <c r="H569" s="204">
        <f>SUM(H570:H572)</f>
        <v>168</v>
      </c>
    </row>
    <row r="570" spans="1:8" ht="48" thickBot="1" x14ac:dyDescent="0.25">
      <c r="A570" s="162" t="s">
        <v>66</v>
      </c>
      <c r="B570" s="211" t="s">
        <v>162</v>
      </c>
      <c r="C570" s="155" t="s">
        <v>80</v>
      </c>
      <c r="D570" s="155" t="s">
        <v>122</v>
      </c>
      <c r="E570" s="217">
        <v>1920202590</v>
      </c>
      <c r="F570" s="155" t="s">
        <v>128</v>
      </c>
      <c r="G570" s="156"/>
      <c r="H570" s="156"/>
    </row>
    <row r="571" spans="1:8" ht="32.25" thickBot="1" x14ac:dyDescent="0.25">
      <c r="A571" s="21" t="s">
        <v>13</v>
      </c>
      <c r="B571" s="211" t="s">
        <v>162</v>
      </c>
      <c r="C571" s="155" t="s">
        <v>80</v>
      </c>
      <c r="D571" s="155" t="s">
        <v>122</v>
      </c>
      <c r="E571" s="217">
        <v>1920202590</v>
      </c>
      <c r="F571" s="155" t="s">
        <v>127</v>
      </c>
      <c r="G571" s="156">
        <v>140</v>
      </c>
      <c r="H571" s="156">
        <v>120</v>
      </c>
    </row>
    <row r="572" spans="1:8" ht="32.25" thickBot="1" x14ac:dyDescent="0.25">
      <c r="A572" s="180" t="s">
        <v>51</v>
      </c>
      <c r="B572" s="211" t="s">
        <v>162</v>
      </c>
      <c r="C572" s="155" t="s">
        <v>80</v>
      </c>
      <c r="D572" s="155" t="s">
        <v>122</v>
      </c>
      <c r="E572" s="217">
        <v>1920202590</v>
      </c>
      <c r="F572" s="155" t="s">
        <v>126</v>
      </c>
      <c r="G572" s="156">
        <v>48</v>
      </c>
      <c r="H572" s="156">
        <v>48</v>
      </c>
    </row>
    <row r="573" spans="1:8" ht="142.5" thickBot="1" x14ac:dyDescent="0.25">
      <c r="A573" s="159" t="s">
        <v>68</v>
      </c>
      <c r="B573" s="211" t="s">
        <v>162</v>
      </c>
      <c r="C573" s="155" t="s">
        <v>80</v>
      </c>
      <c r="D573" s="155" t="s">
        <v>122</v>
      </c>
      <c r="E573" s="217">
        <v>1920206590</v>
      </c>
      <c r="F573" s="160"/>
      <c r="G573" s="156">
        <f>SUM(G574:G576)</f>
        <v>11587.7</v>
      </c>
      <c r="H573" s="156">
        <f>SUM(H574:H576)</f>
        <v>11587.7</v>
      </c>
    </row>
    <row r="574" spans="1:8" ht="48" thickBot="1" x14ac:dyDescent="0.25">
      <c r="A574" s="162" t="s">
        <v>59</v>
      </c>
      <c r="B574" s="211" t="s">
        <v>162</v>
      </c>
      <c r="C574" s="155" t="s">
        <v>80</v>
      </c>
      <c r="D574" s="155" t="s">
        <v>122</v>
      </c>
      <c r="E574" s="156">
        <v>1920206590</v>
      </c>
      <c r="F574" s="156">
        <v>111</v>
      </c>
      <c r="G574" s="156">
        <v>8729</v>
      </c>
      <c r="H574" s="156">
        <v>8729</v>
      </c>
    </row>
    <row r="575" spans="1:8" ht="79.5" thickBot="1" x14ac:dyDescent="0.25">
      <c r="A575" s="21" t="s">
        <v>10</v>
      </c>
      <c r="B575" s="211" t="s">
        <v>162</v>
      </c>
      <c r="C575" s="155" t="s">
        <v>80</v>
      </c>
      <c r="D575" s="155" t="s">
        <v>122</v>
      </c>
      <c r="E575" s="156">
        <v>1920206590</v>
      </c>
      <c r="F575" s="156">
        <v>119</v>
      </c>
      <c r="G575" s="156">
        <v>2636</v>
      </c>
      <c r="H575" s="156">
        <v>2636</v>
      </c>
    </row>
    <row r="576" spans="1:8" ht="32.25" thickBot="1" x14ac:dyDescent="0.25">
      <c r="A576" s="21" t="s">
        <v>13</v>
      </c>
      <c r="B576" s="211" t="s">
        <v>162</v>
      </c>
      <c r="C576" s="155" t="s">
        <v>80</v>
      </c>
      <c r="D576" s="155" t="s">
        <v>122</v>
      </c>
      <c r="E576" s="156">
        <v>1920206590</v>
      </c>
      <c r="F576" s="156">
        <v>244</v>
      </c>
      <c r="G576" s="156">
        <v>222.7</v>
      </c>
      <c r="H576" s="156">
        <v>222.7</v>
      </c>
    </row>
    <row r="577" spans="1:8" ht="50.25" customHeight="1" thickBot="1" x14ac:dyDescent="0.25">
      <c r="A577" s="159" t="s">
        <v>71</v>
      </c>
      <c r="B577" s="209" t="s">
        <v>162</v>
      </c>
      <c r="C577" s="163" t="s">
        <v>80</v>
      </c>
      <c r="D577" s="163" t="s">
        <v>122</v>
      </c>
      <c r="E577" s="137">
        <v>1920207591</v>
      </c>
      <c r="F577" s="137"/>
      <c r="G577" s="137">
        <v>168</v>
      </c>
      <c r="H577" s="137">
        <v>168</v>
      </c>
    </row>
    <row r="578" spans="1:8" ht="32.25" thickBot="1" x14ac:dyDescent="0.25">
      <c r="A578" s="21" t="s">
        <v>13</v>
      </c>
      <c r="B578" s="211" t="s">
        <v>162</v>
      </c>
      <c r="C578" s="155" t="s">
        <v>80</v>
      </c>
      <c r="D578" s="155" t="s">
        <v>122</v>
      </c>
      <c r="E578" s="156">
        <v>1920207591</v>
      </c>
      <c r="F578" s="156">
        <v>244</v>
      </c>
      <c r="G578" s="156">
        <v>168</v>
      </c>
      <c r="H578" s="156">
        <v>168</v>
      </c>
    </row>
    <row r="579" spans="1:8" ht="16.5" thickBot="1" x14ac:dyDescent="0.25">
      <c r="A579" s="233" t="s">
        <v>163</v>
      </c>
      <c r="B579" s="234" t="s">
        <v>164</v>
      </c>
      <c r="C579" s="234" t="s">
        <v>80</v>
      </c>
      <c r="D579" s="234" t="s">
        <v>122</v>
      </c>
      <c r="E579" s="234"/>
      <c r="F579" s="234"/>
      <c r="G579" s="264">
        <f>SUM(G588+G584+G580)</f>
        <v>10492.6</v>
      </c>
      <c r="H579" s="264">
        <f>SUM(H588+H584+H580)</f>
        <v>10472.6</v>
      </c>
    </row>
    <row r="580" spans="1:8" ht="16.5" thickBot="1" x14ac:dyDescent="0.25">
      <c r="A580" s="214"/>
      <c r="B580" s="209" t="s">
        <v>164</v>
      </c>
      <c r="C580" s="143" t="s">
        <v>80</v>
      </c>
      <c r="D580" s="143" t="s">
        <v>122</v>
      </c>
      <c r="E580" s="225">
        <v>1920202590</v>
      </c>
      <c r="F580" s="226"/>
      <c r="G580" s="216">
        <f>SUM(G581:G583)</f>
        <v>171</v>
      </c>
      <c r="H580" s="216">
        <f>SUM(H581:H583)</f>
        <v>151</v>
      </c>
    </row>
    <row r="581" spans="1:8" ht="48" thickBot="1" x14ac:dyDescent="0.25">
      <c r="A581" s="162" t="s">
        <v>66</v>
      </c>
      <c r="B581" s="211" t="s">
        <v>164</v>
      </c>
      <c r="C581" s="155" t="s">
        <v>80</v>
      </c>
      <c r="D581" s="155" t="s">
        <v>122</v>
      </c>
      <c r="E581" s="217">
        <v>1920202590</v>
      </c>
      <c r="F581" s="155" t="s">
        <v>128</v>
      </c>
      <c r="G581" s="156"/>
      <c r="H581" s="156"/>
    </row>
    <row r="582" spans="1:8" ht="32.25" thickBot="1" x14ac:dyDescent="0.25">
      <c r="A582" s="21" t="s">
        <v>13</v>
      </c>
      <c r="B582" s="211" t="s">
        <v>164</v>
      </c>
      <c r="C582" s="155" t="s">
        <v>80</v>
      </c>
      <c r="D582" s="155" t="s">
        <v>122</v>
      </c>
      <c r="E582" s="217">
        <v>1920202590</v>
      </c>
      <c r="F582" s="155" t="s">
        <v>127</v>
      </c>
      <c r="G582" s="156">
        <v>140</v>
      </c>
      <c r="H582" s="156">
        <v>120</v>
      </c>
    </row>
    <row r="583" spans="1:8" ht="32.25" thickBot="1" x14ac:dyDescent="0.25">
      <c r="A583" s="180" t="s">
        <v>51</v>
      </c>
      <c r="B583" s="211" t="s">
        <v>164</v>
      </c>
      <c r="C583" s="155" t="s">
        <v>80</v>
      </c>
      <c r="D583" s="155" t="s">
        <v>122</v>
      </c>
      <c r="E583" s="217">
        <v>1920202590</v>
      </c>
      <c r="F583" s="155" t="s">
        <v>126</v>
      </c>
      <c r="G583" s="156">
        <v>31</v>
      </c>
      <c r="H583" s="156">
        <v>31</v>
      </c>
    </row>
    <row r="584" spans="1:8" ht="142.5" thickBot="1" x14ac:dyDescent="0.25">
      <c r="A584" s="159" t="s">
        <v>68</v>
      </c>
      <c r="B584" s="209" t="s">
        <v>164</v>
      </c>
      <c r="C584" s="163" t="s">
        <v>80</v>
      </c>
      <c r="D584" s="163" t="s">
        <v>122</v>
      </c>
      <c r="E584" s="219">
        <v>1920206590</v>
      </c>
      <c r="F584" s="160"/>
      <c r="G584" s="137">
        <f>SUM(G585:G587)</f>
        <v>10201.6</v>
      </c>
      <c r="H584" s="137">
        <f>SUM(H585:H587)</f>
        <v>10201.6</v>
      </c>
    </row>
    <row r="585" spans="1:8" ht="48" thickBot="1" x14ac:dyDescent="0.25">
      <c r="A585" s="162" t="s">
        <v>59</v>
      </c>
      <c r="B585" s="211" t="s">
        <v>164</v>
      </c>
      <c r="C585" s="155" t="s">
        <v>80</v>
      </c>
      <c r="D585" s="155" t="s">
        <v>122</v>
      </c>
      <c r="E585" s="156">
        <v>1920206590</v>
      </c>
      <c r="F585" s="156">
        <v>111</v>
      </c>
      <c r="G585" s="156">
        <v>7740</v>
      </c>
      <c r="H585" s="156">
        <v>7740</v>
      </c>
    </row>
    <row r="586" spans="1:8" ht="79.5" thickBot="1" x14ac:dyDescent="0.25">
      <c r="A586" s="21" t="s">
        <v>10</v>
      </c>
      <c r="B586" s="211" t="s">
        <v>164</v>
      </c>
      <c r="C586" s="155" t="s">
        <v>80</v>
      </c>
      <c r="D586" s="155" t="s">
        <v>122</v>
      </c>
      <c r="E586" s="156">
        <v>1920206590</v>
      </c>
      <c r="F586" s="156">
        <v>119</v>
      </c>
      <c r="G586" s="156">
        <v>2338</v>
      </c>
      <c r="H586" s="156">
        <v>2338</v>
      </c>
    </row>
    <row r="587" spans="1:8" ht="32.25" thickBot="1" x14ac:dyDescent="0.25">
      <c r="A587" s="21" t="s">
        <v>13</v>
      </c>
      <c r="B587" s="211" t="s">
        <v>164</v>
      </c>
      <c r="C587" s="155" t="s">
        <v>80</v>
      </c>
      <c r="D587" s="155" t="s">
        <v>122</v>
      </c>
      <c r="E587" s="156">
        <v>1920206590</v>
      </c>
      <c r="F587" s="156">
        <v>244</v>
      </c>
      <c r="G587" s="156">
        <v>123.6</v>
      </c>
      <c r="H587" s="156">
        <v>123.6</v>
      </c>
    </row>
    <row r="588" spans="1:8" ht="63.75" thickBot="1" x14ac:dyDescent="0.25">
      <c r="A588" s="159" t="s">
        <v>71</v>
      </c>
      <c r="B588" s="209" t="s">
        <v>164</v>
      </c>
      <c r="C588" s="163" t="s">
        <v>80</v>
      </c>
      <c r="D588" s="163" t="s">
        <v>122</v>
      </c>
      <c r="E588" s="137">
        <v>1920207591</v>
      </c>
      <c r="F588" s="137"/>
      <c r="G588" s="137">
        <v>120</v>
      </c>
      <c r="H588" s="137">
        <v>120</v>
      </c>
    </row>
    <row r="589" spans="1:8" ht="32.25" thickBot="1" x14ac:dyDescent="0.25">
      <c r="A589" s="21" t="s">
        <v>13</v>
      </c>
      <c r="B589" s="211" t="s">
        <v>164</v>
      </c>
      <c r="C589" s="155" t="s">
        <v>80</v>
      </c>
      <c r="D589" s="155" t="s">
        <v>122</v>
      </c>
      <c r="E589" s="156">
        <v>1920207591</v>
      </c>
      <c r="F589" s="156">
        <v>244</v>
      </c>
      <c r="G589" s="156">
        <v>120</v>
      </c>
      <c r="H589" s="156">
        <v>120</v>
      </c>
    </row>
    <row r="590" spans="1:8" ht="16.5" thickBot="1" x14ac:dyDescent="0.25">
      <c r="A590" s="233" t="s">
        <v>165</v>
      </c>
      <c r="B590" s="234" t="s">
        <v>166</v>
      </c>
      <c r="C590" s="234" t="s">
        <v>80</v>
      </c>
      <c r="D590" s="234" t="s">
        <v>122</v>
      </c>
      <c r="E590" s="234"/>
      <c r="F590" s="234"/>
      <c r="G590" s="264">
        <f>SUM(G599+G595+G591)</f>
        <v>10386</v>
      </c>
      <c r="H590" s="264">
        <f>SUM(H599+H595+H591)</f>
        <v>10366</v>
      </c>
    </row>
    <row r="591" spans="1:8" ht="16.5" thickBot="1" x14ac:dyDescent="0.25">
      <c r="A591" s="214"/>
      <c r="B591" s="226"/>
      <c r="C591" s="226"/>
      <c r="D591" s="226"/>
      <c r="E591" s="226"/>
      <c r="F591" s="226"/>
      <c r="G591" s="216">
        <f>SUM(G592:G594)</f>
        <v>187</v>
      </c>
      <c r="H591" s="216">
        <f>SUM(H592:H594)</f>
        <v>167</v>
      </c>
    </row>
    <row r="592" spans="1:8" ht="48" thickBot="1" x14ac:dyDescent="0.25">
      <c r="A592" s="162" t="s">
        <v>66</v>
      </c>
      <c r="B592" s="211" t="s">
        <v>166</v>
      </c>
      <c r="C592" s="155" t="s">
        <v>80</v>
      </c>
      <c r="D592" s="155" t="s">
        <v>122</v>
      </c>
      <c r="E592" s="217">
        <v>1920202590</v>
      </c>
      <c r="F592" s="155" t="s">
        <v>128</v>
      </c>
      <c r="G592" s="156"/>
      <c r="H592" s="156"/>
    </row>
    <row r="593" spans="1:8" ht="32.25" thickBot="1" x14ac:dyDescent="0.25">
      <c r="A593" s="21" t="s">
        <v>13</v>
      </c>
      <c r="B593" s="211" t="s">
        <v>166</v>
      </c>
      <c r="C593" s="155" t="s">
        <v>80</v>
      </c>
      <c r="D593" s="155" t="s">
        <v>122</v>
      </c>
      <c r="E593" s="217">
        <v>1920202590</v>
      </c>
      <c r="F593" s="155" t="s">
        <v>127</v>
      </c>
      <c r="G593" s="156">
        <v>140</v>
      </c>
      <c r="H593" s="156">
        <v>120</v>
      </c>
    </row>
    <row r="594" spans="1:8" ht="32.25" thickBot="1" x14ac:dyDescent="0.25">
      <c r="A594" s="180" t="s">
        <v>51</v>
      </c>
      <c r="B594" s="211" t="s">
        <v>166</v>
      </c>
      <c r="C594" s="155" t="s">
        <v>80</v>
      </c>
      <c r="D594" s="155" t="s">
        <v>122</v>
      </c>
      <c r="E594" s="217">
        <v>1920202590</v>
      </c>
      <c r="F594" s="155" t="s">
        <v>126</v>
      </c>
      <c r="G594" s="156">
        <v>47</v>
      </c>
      <c r="H594" s="156">
        <v>47</v>
      </c>
    </row>
    <row r="595" spans="1:8" ht="142.5" thickBot="1" x14ac:dyDescent="0.25">
      <c r="A595" s="159" t="s">
        <v>68</v>
      </c>
      <c r="B595" s="209" t="s">
        <v>166</v>
      </c>
      <c r="C595" s="163" t="s">
        <v>80</v>
      </c>
      <c r="D595" s="163" t="s">
        <v>122</v>
      </c>
      <c r="E595" s="219">
        <v>1920206590</v>
      </c>
      <c r="F595" s="160"/>
      <c r="G595" s="137">
        <f>SUM(G596:G598)</f>
        <v>10103</v>
      </c>
      <c r="H595" s="137">
        <f>SUM(H596:H598)</f>
        <v>10103</v>
      </c>
    </row>
    <row r="596" spans="1:8" ht="48" thickBot="1" x14ac:dyDescent="0.25">
      <c r="A596" s="162" t="s">
        <v>59</v>
      </c>
      <c r="B596" s="211" t="s">
        <v>166</v>
      </c>
      <c r="C596" s="155" t="s">
        <v>80</v>
      </c>
      <c r="D596" s="155" t="s">
        <v>122</v>
      </c>
      <c r="E596" s="156">
        <v>1920206590</v>
      </c>
      <c r="F596" s="156">
        <v>111</v>
      </c>
      <c r="G596" s="156">
        <v>7669</v>
      </c>
      <c r="H596" s="156">
        <v>7669</v>
      </c>
    </row>
    <row r="597" spans="1:8" ht="79.5" thickBot="1" x14ac:dyDescent="0.25">
      <c r="A597" s="21" t="s">
        <v>10</v>
      </c>
      <c r="B597" s="211" t="s">
        <v>166</v>
      </c>
      <c r="C597" s="155" t="s">
        <v>80</v>
      </c>
      <c r="D597" s="155" t="s">
        <v>122</v>
      </c>
      <c r="E597" s="156">
        <v>1920206590</v>
      </c>
      <c r="F597" s="156">
        <v>119</v>
      </c>
      <c r="G597" s="156">
        <v>2316</v>
      </c>
      <c r="H597" s="156">
        <v>2316</v>
      </c>
    </row>
    <row r="598" spans="1:8" ht="32.25" thickBot="1" x14ac:dyDescent="0.25">
      <c r="A598" s="21" t="s">
        <v>13</v>
      </c>
      <c r="B598" s="211" t="s">
        <v>166</v>
      </c>
      <c r="C598" s="155" t="s">
        <v>80</v>
      </c>
      <c r="D598" s="155" t="s">
        <v>122</v>
      </c>
      <c r="E598" s="156">
        <v>1920206590</v>
      </c>
      <c r="F598" s="156">
        <v>244</v>
      </c>
      <c r="G598" s="156">
        <v>118</v>
      </c>
      <c r="H598" s="156">
        <v>118</v>
      </c>
    </row>
    <row r="599" spans="1:8" ht="47.25" customHeight="1" thickBot="1" x14ac:dyDescent="0.25">
      <c r="A599" s="159" t="s">
        <v>71</v>
      </c>
      <c r="B599" s="209" t="s">
        <v>166</v>
      </c>
      <c r="C599" s="163" t="s">
        <v>80</v>
      </c>
      <c r="D599" s="163" t="s">
        <v>122</v>
      </c>
      <c r="E599" s="137">
        <v>1920207591</v>
      </c>
      <c r="F599" s="137"/>
      <c r="G599" s="137">
        <v>96</v>
      </c>
      <c r="H599" s="137">
        <v>96</v>
      </c>
    </row>
    <row r="600" spans="1:8" ht="32.25" thickBot="1" x14ac:dyDescent="0.25">
      <c r="A600" s="21" t="s">
        <v>13</v>
      </c>
      <c r="B600" s="211" t="s">
        <v>166</v>
      </c>
      <c r="C600" s="155" t="s">
        <v>80</v>
      </c>
      <c r="D600" s="155" t="s">
        <v>122</v>
      </c>
      <c r="E600" s="156">
        <v>1920207591</v>
      </c>
      <c r="F600" s="156">
        <v>244</v>
      </c>
      <c r="G600" s="156">
        <v>96</v>
      </c>
      <c r="H600" s="156">
        <v>96</v>
      </c>
    </row>
    <row r="601" spans="1:8" ht="16.5" thickBot="1" x14ac:dyDescent="0.25">
      <c r="A601" s="233" t="s">
        <v>167</v>
      </c>
      <c r="B601" s="234" t="s">
        <v>168</v>
      </c>
      <c r="C601" s="234" t="s">
        <v>80</v>
      </c>
      <c r="D601" s="234" t="s">
        <v>122</v>
      </c>
      <c r="E601" s="234"/>
      <c r="F601" s="234"/>
      <c r="G601" s="264">
        <f>SUM(G610+G606+G602)</f>
        <v>10653.1</v>
      </c>
      <c r="H601" s="264">
        <f>SUM(H610+H606+H602)</f>
        <v>10605.1</v>
      </c>
    </row>
    <row r="602" spans="1:8" ht="16.5" thickBot="1" x14ac:dyDescent="0.25">
      <c r="A602" s="214"/>
      <c r="B602" s="209" t="s">
        <v>168</v>
      </c>
      <c r="C602" s="143" t="s">
        <v>80</v>
      </c>
      <c r="D602" s="143" t="s">
        <v>122</v>
      </c>
      <c r="E602" s="225">
        <v>1920202590</v>
      </c>
      <c r="F602" s="226"/>
      <c r="G602" s="216">
        <f>SUM(G603:G605)</f>
        <v>274</v>
      </c>
      <c r="H602" s="216">
        <f>SUM(H603:H605)</f>
        <v>226</v>
      </c>
    </row>
    <row r="603" spans="1:8" ht="48" thickBot="1" x14ac:dyDescent="0.25">
      <c r="A603" s="162" t="s">
        <v>66</v>
      </c>
      <c r="B603" s="211" t="s">
        <v>168</v>
      </c>
      <c r="C603" s="155" t="s">
        <v>80</v>
      </c>
      <c r="D603" s="155" t="s">
        <v>122</v>
      </c>
      <c r="E603" s="217">
        <v>1920202590</v>
      </c>
      <c r="F603" s="155" t="s">
        <v>128</v>
      </c>
      <c r="G603" s="156"/>
      <c r="H603" s="156"/>
    </row>
    <row r="604" spans="1:8" ht="32.25" thickBot="1" x14ac:dyDescent="0.25">
      <c r="A604" s="21" t="s">
        <v>13</v>
      </c>
      <c r="B604" s="211" t="s">
        <v>168</v>
      </c>
      <c r="C604" s="155" t="s">
        <v>80</v>
      </c>
      <c r="D604" s="155" t="s">
        <v>122</v>
      </c>
      <c r="E604" s="217">
        <v>1920202590</v>
      </c>
      <c r="F604" s="155" t="s">
        <v>127</v>
      </c>
      <c r="G604" s="156">
        <v>200</v>
      </c>
      <c r="H604" s="156">
        <v>152</v>
      </c>
    </row>
    <row r="605" spans="1:8" ht="32.25" thickBot="1" x14ac:dyDescent="0.25">
      <c r="A605" s="180" t="s">
        <v>51</v>
      </c>
      <c r="B605" s="211" t="s">
        <v>168</v>
      </c>
      <c r="C605" s="155" t="s">
        <v>80</v>
      </c>
      <c r="D605" s="155" t="s">
        <v>122</v>
      </c>
      <c r="E605" s="217">
        <v>1920202590</v>
      </c>
      <c r="F605" s="155" t="s">
        <v>126</v>
      </c>
      <c r="G605" s="156">
        <v>74</v>
      </c>
      <c r="H605" s="156">
        <v>74</v>
      </c>
    </row>
    <row r="606" spans="1:8" ht="142.5" thickBot="1" x14ac:dyDescent="0.25">
      <c r="A606" s="159" t="s">
        <v>68</v>
      </c>
      <c r="B606" s="209" t="s">
        <v>168</v>
      </c>
      <c r="C606" s="163" t="s">
        <v>80</v>
      </c>
      <c r="D606" s="163" t="s">
        <v>122</v>
      </c>
      <c r="E606" s="219">
        <v>1920206590</v>
      </c>
      <c r="F606" s="160"/>
      <c r="G606" s="137">
        <f>SUM(G607:G609)</f>
        <v>10226.1</v>
      </c>
      <c r="H606" s="137">
        <f>SUM(H607:H609)</f>
        <v>10226.1</v>
      </c>
    </row>
    <row r="607" spans="1:8" ht="48" thickBot="1" x14ac:dyDescent="0.25">
      <c r="A607" s="162" t="s">
        <v>59</v>
      </c>
      <c r="B607" s="211" t="s">
        <v>168</v>
      </c>
      <c r="C607" s="155" t="s">
        <v>80</v>
      </c>
      <c r="D607" s="155" t="s">
        <v>122</v>
      </c>
      <c r="E607" s="156">
        <v>1920206590</v>
      </c>
      <c r="F607" s="156">
        <v>111</v>
      </c>
      <c r="G607" s="156">
        <v>7756</v>
      </c>
      <c r="H607" s="156">
        <v>7756</v>
      </c>
    </row>
    <row r="608" spans="1:8" ht="79.5" thickBot="1" x14ac:dyDescent="0.25">
      <c r="A608" s="21" t="s">
        <v>10</v>
      </c>
      <c r="B608" s="211" t="s">
        <v>168</v>
      </c>
      <c r="C608" s="155" t="s">
        <v>80</v>
      </c>
      <c r="D608" s="155" t="s">
        <v>122</v>
      </c>
      <c r="E608" s="156">
        <v>1920206590</v>
      </c>
      <c r="F608" s="156">
        <v>119</v>
      </c>
      <c r="G608" s="156">
        <v>2342</v>
      </c>
      <c r="H608" s="156">
        <v>2342</v>
      </c>
    </row>
    <row r="609" spans="1:8" ht="32.25" thickBot="1" x14ac:dyDescent="0.25">
      <c r="A609" s="21" t="s">
        <v>13</v>
      </c>
      <c r="B609" s="211" t="s">
        <v>168</v>
      </c>
      <c r="C609" s="155" t="s">
        <v>80</v>
      </c>
      <c r="D609" s="155" t="s">
        <v>122</v>
      </c>
      <c r="E609" s="156">
        <v>1920206590</v>
      </c>
      <c r="F609" s="156">
        <v>244</v>
      </c>
      <c r="G609" s="156">
        <v>128.1</v>
      </c>
      <c r="H609" s="156">
        <v>128.1</v>
      </c>
    </row>
    <row r="610" spans="1:8" ht="63.75" thickBot="1" x14ac:dyDescent="0.25">
      <c r="A610" s="159" t="s">
        <v>71</v>
      </c>
      <c r="B610" s="209" t="s">
        <v>168</v>
      </c>
      <c r="C610" s="163" t="s">
        <v>80</v>
      </c>
      <c r="D610" s="163" t="s">
        <v>122</v>
      </c>
      <c r="E610" s="137">
        <v>1920207591</v>
      </c>
      <c r="F610" s="137"/>
      <c r="G610" s="137">
        <v>153</v>
      </c>
      <c r="H610" s="137">
        <v>153</v>
      </c>
    </row>
    <row r="611" spans="1:8" ht="32.25" thickBot="1" x14ac:dyDescent="0.25">
      <c r="A611" s="21" t="s">
        <v>13</v>
      </c>
      <c r="B611" s="211" t="s">
        <v>168</v>
      </c>
      <c r="C611" s="155" t="s">
        <v>80</v>
      </c>
      <c r="D611" s="155" t="s">
        <v>122</v>
      </c>
      <c r="E611" s="156">
        <v>1920207591</v>
      </c>
      <c r="F611" s="156">
        <v>244</v>
      </c>
      <c r="G611" s="156">
        <v>153</v>
      </c>
      <c r="H611" s="156">
        <v>153</v>
      </c>
    </row>
    <row r="612" spans="1:8" ht="32.25" thickBot="1" x14ac:dyDescent="0.25">
      <c r="A612" s="233" t="s">
        <v>169</v>
      </c>
      <c r="B612" s="234" t="s">
        <v>171</v>
      </c>
      <c r="C612" s="234" t="s">
        <v>80</v>
      </c>
      <c r="D612" s="234" t="s">
        <v>122</v>
      </c>
      <c r="E612" s="234"/>
      <c r="F612" s="234"/>
      <c r="G612" s="264">
        <f>SUM(G621+G617+G613)</f>
        <v>10688.4</v>
      </c>
      <c r="H612" s="264">
        <f>SUM(H621+H617+H613)</f>
        <v>10688.4</v>
      </c>
    </row>
    <row r="613" spans="1:8" ht="16.5" thickBot="1" x14ac:dyDescent="0.25">
      <c r="A613" s="214"/>
      <c r="B613" s="209" t="s">
        <v>171</v>
      </c>
      <c r="C613" s="143" t="s">
        <v>80</v>
      </c>
      <c r="D613" s="143" t="s">
        <v>122</v>
      </c>
      <c r="E613" s="225">
        <v>1920202590</v>
      </c>
      <c r="F613" s="226"/>
      <c r="G613" s="216">
        <f>SUM(G614:G616)</f>
        <v>209</v>
      </c>
      <c r="H613" s="216">
        <f>SUM(H614:H616)</f>
        <v>209</v>
      </c>
    </row>
    <row r="614" spans="1:8" ht="48" thickBot="1" x14ac:dyDescent="0.25">
      <c r="A614" s="162" t="s">
        <v>66</v>
      </c>
      <c r="B614" s="211" t="s">
        <v>171</v>
      </c>
      <c r="C614" s="155" t="s">
        <v>80</v>
      </c>
      <c r="D614" s="155" t="s">
        <v>122</v>
      </c>
      <c r="E614" s="217">
        <v>1920202590</v>
      </c>
      <c r="F614" s="155" t="s">
        <v>128</v>
      </c>
      <c r="G614" s="156"/>
      <c r="H614" s="156"/>
    </row>
    <row r="615" spans="1:8" ht="32.25" thickBot="1" x14ac:dyDescent="0.25">
      <c r="A615" s="21" t="s">
        <v>13</v>
      </c>
      <c r="B615" s="211" t="s">
        <v>171</v>
      </c>
      <c r="C615" s="155" t="s">
        <v>80</v>
      </c>
      <c r="D615" s="155" t="s">
        <v>122</v>
      </c>
      <c r="E615" s="217">
        <v>1920202590</v>
      </c>
      <c r="F615" s="155" t="s">
        <v>127</v>
      </c>
      <c r="G615" s="156">
        <v>183</v>
      </c>
      <c r="H615" s="156">
        <v>183</v>
      </c>
    </row>
    <row r="616" spans="1:8" ht="32.25" thickBot="1" x14ac:dyDescent="0.25">
      <c r="A616" s="180" t="s">
        <v>51</v>
      </c>
      <c r="B616" s="211" t="s">
        <v>171</v>
      </c>
      <c r="C616" s="155" t="s">
        <v>80</v>
      </c>
      <c r="D616" s="155" t="s">
        <v>122</v>
      </c>
      <c r="E616" s="217">
        <v>1920202590</v>
      </c>
      <c r="F616" s="155" t="s">
        <v>126</v>
      </c>
      <c r="G616" s="156">
        <v>26</v>
      </c>
      <c r="H616" s="156">
        <v>26</v>
      </c>
    </row>
    <row r="617" spans="1:8" ht="142.5" thickBot="1" x14ac:dyDescent="0.25">
      <c r="A617" s="159" t="s">
        <v>68</v>
      </c>
      <c r="B617" s="209" t="s">
        <v>171</v>
      </c>
      <c r="C617" s="163" t="s">
        <v>80</v>
      </c>
      <c r="D617" s="163" t="s">
        <v>122</v>
      </c>
      <c r="E617" s="219">
        <v>1920206590</v>
      </c>
      <c r="F617" s="160"/>
      <c r="G617" s="137">
        <f>SUM(G618:G620)</f>
        <v>10331.4</v>
      </c>
      <c r="H617" s="137">
        <f>SUM(H618:H620)</f>
        <v>10331.4</v>
      </c>
    </row>
    <row r="618" spans="1:8" ht="48" thickBot="1" x14ac:dyDescent="0.25">
      <c r="A618" s="162" t="s">
        <v>59</v>
      </c>
      <c r="B618" s="211" t="s">
        <v>171</v>
      </c>
      <c r="C618" s="155" t="s">
        <v>80</v>
      </c>
      <c r="D618" s="155" t="s">
        <v>122</v>
      </c>
      <c r="E618" s="156">
        <v>1920206590</v>
      </c>
      <c r="F618" s="156">
        <v>111</v>
      </c>
      <c r="G618" s="156">
        <v>7803</v>
      </c>
      <c r="H618" s="156">
        <v>7803</v>
      </c>
    </row>
    <row r="619" spans="1:8" ht="79.5" thickBot="1" x14ac:dyDescent="0.25">
      <c r="A619" s="21" t="s">
        <v>10</v>
      </c>
      <c r="B619" s="211" t="s">
        <v>171</v>
      </c>
      <c r="C619" s="155" t="s">
        <v>80</v>
      </c>
      <c r="D619" s="155" t="s">
        <v>122</v>
      </c>
      <c r="E619" s="156">
        <v>1920206590</v>
      </c>
      <c r="F619" s="156">
        <v>119</v>
      </c>
      <c r="G619" s="156">
        <v>2357</v>
      </c>
      <c r="H619" s="156">
        <v>2357</v>
      </c>
    </row>
    <row r="620" spans="1:8" ht="32.25" thickBot="1" x14ac:dyDescent="0.25">
      <c r="A620" s="21" t="s">
        <v>13</v>
      </c>
      <c r="B620" s="211" t="s">
        <v>171</v>
      </c>
      <c r="C620" s="155" t="s">
        <v>80</v>
      </c>
      <c r="D620" s="155" t="s">
        <v>122</v>
      </c>
      <c r="E620" s="156">
        <v>1920206590</v>
      </c>
      <c r="F620" s="156">
        <v>244</v>
      </c>
      <c r="G620" s="156">
        <v>171.4</v>
      </c>
      <c r="H620" s="156">
        <v>171.4</v>
      </c>
    </row>
    <row r="621" spans="1:8" ht="49.5" customHeight="1" thickBot="1" x14ac:dyDescent="0.25">
      <c r="A621" s="159" t="s">
        <v>71</v>
      </c>
      <c r="B621" s="209" t="s">
        <v>171</v>
      </c>
      <c r="C621" s="163" t="s">
        <v>80</v>
      </c>
      <c r="D621" s="163" t="s">
        <v>122</v>
      </c>
      <c r="E621" s="137">
        <v>1920207591</v>
      </c>
      <c r="F621" s="137"/>
      <c r="G621" s="137">
        <v>148</v>
      </c>
      <c r="H621" s="137">
        <v>148</v>
      </c>
    </row>
    <row r="622" spans="1:8" ht="32.25" thickBot="1" x14ac:dyDescent="0.25">
      <c r="A622" s="21" t="s">
        <v>13</v>
      </c>
      <c r="B622" s="211" t="s">
        <v>171</v>
      </c>
      <c r="C622" s="155" t="s">
        <v>80</v>
      </c>
      <c r="D622" s="155" t="s">
        <v>122</v>
      </c>
      <c r="E622" s="156">
        <v>1920207591</v>
      </c>
      <c r="F622" s="156">
        <v>244</v>
      </c>
      <c r="G622" s="156">
        <v>148</v>
      </c>
      <c r="H622" s="156">
        <v>148</v>
      </c>
    </row>
    <row r="623" spans="1:8" ht="32.25" thickBot="1" x14ac:dyDescent="0.25">
      <c r="A623" s="228" t="s">
        <v>70</v>
      </c>
      <c r="B623" s="229"/>
      <c r="C623" s="230" t="s">
        <v>80</v>
      </c>
      <c r="D623" s="230" t="s">
        <v>116</v>
      </c>
      <c r="E623" s="231">
        <v>1930606590</v>
      </c>
      <c r="F623" s="231"/>
      <c r="G623" s="232">
        <f>SUM(G639+G634+G629+G624)</f>
        <v>25836</v>
      </c>
      <c r="H623" s="232">
        <f>SUM(H639+H634+H629+H624)</f>
        <v>25686</v>
      </c>
    </row>
    <row r="624" spans="1:8" ht="32.25" thickBot="1" x14ac:dyDescent="0.25">
      <c r="A624" s="233" t="s">
        <v>170</v>
      </c>
      <c r="B624" s="234" t="s">
        <v>172</v>
      </c>
      <c r="C624" s="234" t="s">
        <v>80</v>
      </c>
      <c r="D624" s="234" t="s">
        <v>116</v>
      </c>
      <c r="E624" s="235"/>
      <c r="F624" s="235"/>
      <c r="G624" s="236">
        <f>SUM(G625:G628)</f>
        <v>10884</v>
      </c>
      <c r="H624" s="236">
        <f>SUM(H625:H628)</f>
        <v>10784</v>
      </c>
    </row>
    <row r="625" spans="1:8" ht="48" thickBot="1" x14ac:dyDescent="0.25">
      <c r="A625" s="162" t="s">
        <v>59</v>
      </c>
      <c r="B625" s="211" t="s">
        <v>172</v>
      </c>
      <c r="C625" s="155" t="s">
        <v>80</v>
      </c>
      <c r="D625" s="155" t="s">
        <v>116</v>
      </c>
      <c r="E625" s="156">
        <v>1930606590</v>
      </c>
      <c r="F625" s="156">
        <v>111</v>
      </c>
      <c r="G625" s="156">
        <v>7600</v>
      </c>
      <c r="H625" s="156">
        <v>7600</v>
      </c>
    </row>
    <row r="626" spans="1:8" ht="79.5" thickBot="1" x14ac:dyDescent="0.25">
      <c r="A626" s="21" t="s">
        <v>10</v>
      </c>
      <c r="B626" s="211" t="s">
        <v>172</v>
      </c>
      <c r="C626" s="155" t="s">
        <v>80</v>
      </c>
      <c r="D626" s="155" t="s">
        <v>116</v>
      </c>
      <c r="E626" s="156">
        <v>1930606590</v>
      </c>
      <c r="F626" s="156">
        <v>119</v>
      </c>
      <c r="G626" s="156">
        <v>2295</v>
      </c>
      <c r="H626" s="156">
        <v>2295</v>
      </c>
    </row>
    <row r="627" spans="1:8" ht="32.25" thickBot="1" x14ac:dyDescent="0.25">
      <c r="A627" s="21" t="s">
        <v>13</v>
      </c>
      <c r="B627" s="211" t="s">
        <v>172</v>
      </c>
      <c r="C627" s="155" t="s">
        <v>80</v>
      </c>
      <c r="D627" s="155" t="s">
        <v>116</v>
      </c>
      <c r="E627" s="156">
        <v>1930606590</v>
      </c>
      <c r="F627" s="156">
        <v>244</v>
      </c>
      <c r="G627" s="156">
        <v>850</v>
      </c>
      <c r="H627" s="156">
        <v>750</v>
      </c>
    </row>
    <row r="628" spans="1:8" ht="32.25" thickBot="1" x14ac:dyDescent="0.25">
      <c r="A628" s="180" t="s">
        <v>51</v>
      </c>
      <c r="B628" s="211" t="s">
        <v>172</v>
      </c>
      <c r="C628" s="155" t="s">
        <v>80</v>
      </c>
      <c r="D628" s="155" t="s">
        <v>116</v>
      </c>
      <c r="E628" s="156">
        <v>1930606590</v>
      </c>
      <c r="F628" s="156">
        <v>850</v>
      </c>
      <c r="G628" s="156">
        <v>139</v>
      </c>
      <c r="H628" s="156">
        <v>139</v>
      </c>
    </row>
    <row r="629" spans="1:8" ht="16.5" thickBot="1" x14ac:dyDescent="0.25">
      <c r="A629" s="233" t="s">
        <v>174</v>
      </c>
      <c r="B629" s="234" t="s">
        <v>173</v>
      </c>
      <c r="C629" s="234" t="s">
        <v>80</v>
      </c>
      <c r="D629" s="234" t="s">
        <v>116</v>
      </c>
      <c r="E629" s="235"/>
      <c r="F629" s="235"/>
      <c r="G629" s="158">
        <f>SUM(G630:G633)</f>
        <v>4407</v>
      </c>
      <c r="H629" s="158">
        <f>SUM(H630:H633)</f>
        <v>4557</v>
      </c>
    </row>
    <row r="630" spans="1:8" ht="48" thickBot="1" x14ac:dyDescent="0.25">
      <c r="A630" s="162" t="s">
        <v>59</v>
      </c>
      <c r="B630" s="211" t="s">
        <v>173</v>
      </c>
      <c r="C630" s="155" t="s">
        <v>80</v>
      </c>
      <c r="D630" s="155" t="s">
        <v>116</v>
      </c>
      <c r="E630" s="156">
        <v>1930606590</v>
      </c>
      <c r="F630" s="156">
        <v>111</v>
      </c>
      <c r="G630" s="156">
        <v>2981</v>
      </c>
      <c r="H630" s="156">
        <v>2981</v>
      </c>
    </row>
    <row r="631" spans="1:8" ht="79.5" thickBot="1" x14ac:dyDescent="0.25">
      <c r="A631" s="21" t="s">
        <v>10</v>
      </c>
      <c r="B631" s="211" t="s">
        <v>173</v>
      </c>
      <c r="C631" s="155" t="s">
        <v>80</v>
      </c>
      <c r="D631" s="155" t="s">
        <v>116</v>
      </c>
      <c r="E631" s="156">
        <v>1930606590</v>
      </c>
      <c r="F631" s="156">
        <v>119</v>
      </c>
      <c r="G631" s="156">
        <v>900</v>
      </c>
      <c r="H631" s="156">
        <v>900</v>
      </c>
    </row>
    <row r="632" spans="1:8" ht="32.25" thickBot="1" x14ac:dyDescent="0.25">
      <c r="A632" s="21" t="s">
        <v>13</v>
      </c>
      <c r="B632" s="211" t="s">
        <v>173</v>
      </c>
      <c r="C632" s="155" t="s">
        <v>80</v>
      </c>
      <c r="D632" s="155" t="s">
        <v>116</v>
      </c>
      <c r="E632" s="156">
        <v>1930606590</v>
      </c>
      <c r="F632" s="156">
        <v>244</v>
      </c>
      <c r="G632" s="156">
        <v>100</v>
      </c>
      <c r="H632" s="156">
        <v>100</v>
      </c>
    </row>
    <row r="633" spans="1:8" ht="32.25" thickBot="1" x14ac:dyDescent="0.25">
      <c r="A633" s="180" t="s">
        <v>51</v>
      </c>
      <c r="B633" s="211" t="s">
        <v>173</v>
      </c>
      <c r="C633" s="155" t="s">
        <v>80</v>
      </c>
      <c r="D633" s="155" t="s">
        <v>116</v>
      </c>
      <c r="E633" s="156">
        <v>1930606590</v>
      </c>
      <c r="F633" s="156">
        <v>850</v>
      </c>
      <c r="G633" s="156">
        <v>426</v>
      </c>
      <c r="H633" s="156">
        <v>576</v>
      </c>
    </row>
    <row r="634" spans="1:8" ht="20.25" customHeight="1" thickBot="1" x14ac:dyDescent="0.25">
      <c r="A634" s="233" t="s">
        <v>176</v>
      </c>
      <c r="B634" s="234" t="s">
        <v>175</v>
      </c>
      <c r="C634" s="234" t="s">
        <v>80</v>
      </c>
      <c r="D634" s="234" t="s">
        <v>116</v>
      </c>
      <c r="E634" s="235"/>
      <c r="F634" s="235"/>
      <c r="G634" s="235">
        <f>SUM(G635:G638)</f>
        <v>6244</v>
      </c>
      <c r="H634" s="235">
        <f>SUM(H635:H638)</f>
        <v>6244</v>
      </c>
    </row>
    <row r="635" spans="1:8" ht="48" thickBot="1" x14ac:dyDescent="0.25">
      <c r="A635" s="162" t="s">
        <v>59</v>
      </c>
      <c r="B635" s="211" t="s">
        <v>175</v>
      </c>
      <c r="C635" s="155" t="s">
        <v>80</v>
      </c>
      <c r="D635" s="155" t="s">
        <v>116</v>
      </c>
      <c r="E635" s="156">
        <v>1930606590</v>
      </c>
      <c r="F635" s="156">
        <v>111</v>
      </c>
      <c r="G635" s="156">
        <v>4400</v>
      </c>
      <c r="H635" s="156">
        <v>4400</v>
      </c>
    </row>
    <row r="636" spans="1:8" ht="79.5" thickBot="1" x14ac:dyDescent="0.25">
      <c r="A636" s="21" t="s">
        <v>10</v>
      </c>
      <c r="B636" s="211" t="s">
        <v>175</v>
      </c>
      <c r="C636" s="155" t="s">
        <v>80</v>
      </c>
      <c r="D636" s="155" t="s">
        <v>116</v>
      </c>
      <c r="E636" s="156">
        <v>1930606590</v>
      </c>
      <c r="F636" s="156">
        <v>119</v>
      </c>
      <c r="G636" s="156">
        <v>1329</v>
      </c>
      <c r="H636" s="156">
        <v>1329</v>
      </c>
    </row>
    <row r="637" spans="1:8" ht="32.25" thickBot="1" x14ac:dyDescent="0.25">
      <c r="A637" s="21" t="s">
        <v>13</v>
      </c>
      <c r="B637" s="211" t="s">
        <v>175</v>
      </c>
      <c r="C637" s="155" t="s">
        <v>80</v>
      </c>
      <c r="D637" s="155" t="s">
        <v>116</v>
      </c>
      <c r="E637" s="156">
        <v>1930606590</v>
      </c>
      <c r="F637" s="156">
        <v>244</v>
      </c>
      <c r="G637" s="156">
        <v>500</v>
      </c>
      <c r="H637" s="156">
        <v>500</v>
      </c>
    </row>
    <row r="638" spans="1:8" ht="32.25" thickBot="1" x14ac:dyDescent="0.25">
      <c r="A638" s="180" t="s">
        <v>51</v>
      </c>
      <c r="B638" s="211" t="s">
        <v>175</v>
      </c>
      <c r="C638" s="155" t="s">
        <v>80</v>
      </c>
      <c r="D638" s="155" t="s">
        <v>116</v>
      </c>
      <c r="E638" s="156">
        <v>1930606590</v>
      </c>
      <c r="F638" s="156">
        <v>850</v>
      </c>
      <c r="G638" s="156">
        <v>15</v>
      </c>
      <c r="H638" s="156">
        <v>15</v>
      </c>
    </row>
    <row r="639" spans="1:8" ht="32.25" thickBot="1" x14ac:dyDescent="0.25">
      <c r="A639" s="233" t="s">
        <v>177</v>
      </c>
      <c r="B639" s="234" t="s">
        <v>178</v>
      </c>
      <c r="C639" s="234" t="s">
        <v>80</v>
      </c>
      <c r="D639" s="234" t="s">
        <v>116</v>
      </c>
      <c r="E639" s="235"/>
      <c r="F639" s="235"/>
      <c r="G639" s="235">
        <f>SUM(G640:G643)</f>
        <v>4301</v>
      </c>
      <c r="H639" s="235">
        <f>SUM(H640:H643)</f>
        <v>4101</v>
      </c>
    </row>
    <row r="640" spans="1:8" ht="48" thickBot="1" x14ac:dyDescent="0.25">
      <c r="A640" s="162" t="s">
        <v>59</v>
      </c>
      <c r="B640" s="211" t="s">
        <v>178</v>
      </c>
      <c r="C640" s="155" t="s">
        <v>80</v>
      </c>
      <c r="D640" s="155" t="s">
        <v>116</v>
      </c>
      <c r="E640" s="156">
        <v>1930606590</v>
      </c>
      <c r="F640" s="156">
        <v>111</v>
      </c>
      <c r="G640" s="156">
        <v>3019</v>
      </c>
      <c r="H640" s="156">
        <v>3019</v>
      </c>
    </row>
    <row r="641" spans="1:8" ht="79.5" thickBot="1" x14ac:dyDescent="0.25">
      <c r="A641" s="21" t="s">
        <v>10</v>
      </c>
      <c r="B641" s="211" t="s">
        <v>178</v>
      </c>
      <c r="C641" s="155" t="s">
        <v>80</v>
      </c>
      <c r="D641" s="155" t="s">
        <v>116</v>
      </c>
      <c r="E641" s="156">
        <v>1930606590</v>
      </c>
      <c r="F641" s="156">
        <v>119</v>
      </c>
      <c r="G641" s="156">
        <v>912</v>
      </c>
      <c r="H641" s="156">
        <v>912</v>
      </c>
    </row>
    <row r="642" spans="1:8" ht="32.25" thickBot="1" x14ac:dyDescent="0.25">
      <c r="A642" s="21" t="s">
        <v>13</v>
      </c>
      <c r="B642" s="211" t="s">
        <v>178</v>
      </c>
      <c r="C642" s="155" t="s">
        <v>80</v>
      </c>
      <c r="D642" s="155" t="s">
        <v>116</v>
      </c>
      <c r="E642" s="156">
        <v>1930606590</v>
      </c>
      <c r="F642" s="156">
        <v>244</v>
      </c>
      <c r="G642" s="156">
        <v>350</v>
      </c>
      <c r="H642" s="156">
        <v>150</v>
      </c>
    </row>
    <row r="643" spans="1:8" ht="32.25" thickBot="1" x14ac:dyDescent="0.25">
      <c r="A643" s="180" t="s">
        <v>51</v>
      </c>
      <c r="B643" s="211" t="s">
        <v>178</v>
      </c>
      <c r="C643" s="155" t="s">
        <v>80</v>
      </c>
      <c r="D643" s="155" t="s">
        <v>116</v>
      </c>
      <c r="E643" s="156">
        <v>1930606590</v>
      </c>
      <c r="F643" s="156">
        <v>850</v>
      </c>
      <c r="G643" s="156">
        <v>20</v>
      </c>
      <c r="H643" s="156">
        <v>20</v>
      </c>
    </row>
    <row r="644" spans="1:8" ht="32.25" thickBot="1" x14ac:dyDescent="0.25">
      <c r="A644" s="157" t="s">
        <v>31</v>
      </c>
      <c r="B644" s="158">
        <v>101</v>
      </c>
      <c r="C644" s="139" t="s">
        <v>80</v>
      </c>
      <c r="D644" s="139" t="s">
        <v>117</v>
      </c>
      <c r="E644" s="140"/>
      <c r="F644" s="140"/>
      <c r="G644" s="137">
        <f>SUM(G646:G649)</f>
        <v>5753</v>
      </c>
      <c r="H644" s="137">
        <f>SUM(H646:H649)</f>
        <v>5773</v>
      </c>
    </row>
    <row r="645" spans="1:8" ht="16.5" thickBot="1" x14ac:dyDescent="0.25">
      <c r="A645" s="159" t="s">
        <v>180</v>
      </c>
      <c r="B645" s="137">
        <v>101</v>
      </c>
      <c r="C645" s="163" t="s">
        <v>80</v>
      </c>
      <c r="D645" s="163" t="s">
        <v>117</v>
      </c>
      <c r="E645" s="137">
        <v>1921110590</v>
      </c>
      <c r="F645" s="160"/>
      <c r="G645" s="137">
        <f>SUM(G646:G649)</f>
        <v>5753</v>
      </c>
      <c r="H645" s="137">
        <f>SUM(H646:H649)</f>
        <v>5773</v>
      </c>
    </row>
    <row r="646" spans="1:8" ht="48" thickBot="1" x14ac:dyDescent="0.25">
      <c r="A646" s="162" t="s">
        <v>59</v>
      </c>
      <c r="B646" s="156">
        <v>101</v>
      </c>
      <c r="C646" s="155" t="s">
        <v>80</v>
      </c>
      <c r="D646" s="155" t="s">
        <v>117</v>
      </c>
      <c r="E646" s="156">
        <v>1921110590</v>
      </c>
      <c r="F646" s="156">
        <v>111</v>
      </c>
      <c r="G646" s="156">
        <v>3800</v>
      </c>
      <c r="H646" s="156">
        <v>3800</v>
      </c>
    </row>
    <row r="647" spans="1:8" ht="79.5" thickBot="1" x14ac:dyDescent="0.25">
      <c r="A647" s="21" t="s">
        <v>10</v>
      </c>
      <c r="B647" s="156">
        <v>101</v>
      </c>
      <c r="C647" s="155" t="s">
        <v>80</v>
      </c>
      <c r="D647" s="155" t="s">
        <v>117</v>
      </c>
      <c r="E647" s="156">
        <v>1921110590</v>
      </c>
      <c r="F647" s="156">
        <v>119</v>
      </c>
      <c r="G647" s="156">
        <v>1148</v>
      </c>
      <c r="H647" s="156">
        <v>1148</v>
      </c>
    </row>
    <row r="648" spans="1:8" ht="32.25" thickBot="1" x14ac:dyDescent="0.25">
      <c r="A648" s="21" t="s">
        <v>13</v>
      </c>
      <c r="B648" s="156">
        <v>101</v>
      </c>
      <c r="C648" s="155" t="s">
        <v>80</v>
      </c>
      <c r="D648" s="155" t="s">
        <v>117</v>
      </c>
      <c r="E648" s="156">
        <v>1921110590</v>
      </c>
      <c r="F648" s="156">
        <v>244</v>
      </c>
      <c r="G648" s="156">
        <v>800</v>
      </c>
      <c r="H648" s="156">
        <v>820</v>
      </c>
    </row>
    <row r="649" spans="1:8" ht="32.25" thickBot="1" x14ac:dyDescent="0.25">
      <c r="A649" s="180" t="s">
        <v>51</v>
      </c>
      <c r="B649" s="211" t="s">
        <v>179</v>
      </c>
      <c r="C649" s="155" t="s">
        <v>80</v>
      </c>
      <c r="D649" s="155" t="s">
        <v>117</v>
      </c>
      <c r="E649" s="156">
        <v>1921110590</v>
      </c>
      <c r="F649" s="156">
        <v>850</v>
      </c>
      <c r="G649" s="156">
        <v>5</v>
      </c>
      <c r="H649" s="156">
        <v>5</v>
      </c>
    </row>
    <row r="650" spans="1:8" ht="16.5" thickBot="1" x14ac:dyDescent="0.25">
      <c r="A650" s="172" t="s">
        <v>64</v>
      </c>
      <c r="B650" s="266"/>
      <c r="C650" s="188" t="s">
        <v>181</v>
      </c>
      <c r="D650" s="188"/>
      <c r="E650" s="249"/>
      <c r="F650" s="249"/>
      <c r="G650" s="189">
        <f>SUM(G651+G656+G661)</f>
        <v>26213</v>
      </c>
      <c r="H650" s="189">
        <f>SUM(H651+H656+H661)</f>
        <v>26058.9</v>
      </c>
    </row>
    <row r="651" spans="1:8" ht="32.25" thickBot="1" x14ac:dyDescent="0.25">
      <c r="A651" s="159" t="s">
        <v>65</v>
      </c>
      <c r="B651" s="209" t="s">
        <v>182</v>
      </c>
      <c r="C651" s="163" t="s">
        <v>181</v>
      </c>
      <c r="D651" s="163" t="s">
        <v>81</v>
      </c>
      <c r="E651" s="156"/>
      <c r="F651" s="156"/>
      <c r="G651" s="137">
        <f>SUM(G652:G655)</f>
        <v>13119</v>
      </c>
      <c r="H651" s="137">
        <f>SUM(H652:H655)</f>
        <v>13114.9</v>
      </c>
    </row>
    <row r="652" spans="1:8" ht="48" thickBot="1" x14ac:dyDescent="0.25">
      <c r="A652" s="162" t="s">
        <v>33</v>
      </c>
      <c r="B652" s="209" t="s">
        <v>182</v>
      </c>
      <c r="C652" s="163" t="s">
        <v>181</v>
      </c>
      <c r="D652" s="163" t="s">
        <v>81</v>
      </c>
      <c r="E652" s="156">
        <v>2020100590</v>
      </c>
      <c r="F652" s="156">
        <v>111</v>
      </c>
      <c r="G652" s="137">
        <v>9600</v>
      </c>
      <c r="H652" s="137">
        <v>9600</v>
      </c>
    </row>
    <row r="653" spans="1:8" ht="79.5" thickBot="1" x14ac:dyDescent="0.25">
      <c r="A653" s="21" t="s">
        <v>10</v>
      </c>
      <c r="B653" s="209" t="s">
        <v>182</v>
      </c>
      <c r="C653" s="163" t="s">
        <v>181</v>
      </c>
      <c r="D653" s="163" t="s">
        <v>81</v>
      </c>
      <c r="E653" s="156">
        <v>2020100590</v>
      </c>
      <c r="F653" s="156">
        <v>119</v>
      </c>
      <c r="G653" s="137">
        <v>2899</v>
      </c>
      <c r="H653" s="137">
        <v>2899</v>
      </c>
    </row>
    <row r="654" spans="1:8" ht="32.25" thickBot="1" x14ac:dyDescent="0.25">
      <c r="A654" s="21" t="s">
        <v>13</v>
      </c>
      <c r="B654" s="209" t="s">
        <v>182</v>
      </c>
      <c r="C654" s="163" t="s">
        <v>181</v>
      </c>
      <c r="D654" s="163" t="s">
        <v>81</v>
      </c>
      <c r="E654" s="156">
        <v>2020100590</v>
      </c>
      <c r="F654" s="156">
        <v>244</v>
      </c>
      <c r="G654" s="137">
        <v>600</v>
      </c>
      <c r="H654" s="137">
        <v>600.9</v>
      </c>
    </row>
    <row r="655" spans="1:8" ht="32.25" thickBot="1" x14ac:dyDescent="0.25">
      <c r="A655" s="180" t="s">
        <v>51</v>
      </c>
      <c r="B655" s="209" t="s">
        <v>182</v>
      </c>
      <c r="C655" s="163" t="s">
        <v>181</v>
      </c>
      <c r="D655" s="163" t="s">
        <v>81</v>
      </c>
      <c r="E655" s="156">
        <v>2020100590</v>
      </c>
      <c r="F655" s="156">
        <v>850</v>
      </c>
      <c r="G655" s="137">
        <v>20</v>
      </c>
      <c r="H655" s="137">
        <v>15</v>
      </c>
    </row>
    <row r="656" spans="1:8" ht="16.5" thickBot="1" x14ac:dyDescent="0.25">
      <c r="A656" s="172" t="s">
        <v>183</v>
      </c>
      <c r="B656" s="266" t="s">
        <v>184</v>
      </c>
      <c r="C656" s="188" t="s">
        <v>181</v>
      </c>
      <c r="D656" s="188" t="s">
        <v>81</v>
      </c>
      <c r="E656" s="249"/>
      <c r="F656" s="249"/>
      <c r="G656" s="189">
        <f>SUM(G657:G660)</f>
        <v>8277</v>
      </c>
      <c r="H656" s="189">
        <f>SUM(H657:H660)</f>
        <v>8277</v>
      </c>
    </row>
    <row r="657" spans="1:8" ht="48" thickBot="1" x14ac:dyDescent="0.25">
      <c r="A657" s="162" t="s">
        <v>33</v>
      </c>
      <c r="B657" s="209" t="s">
        <v>184</v>
      </c>
      <c r="C657" s="163" t="s">
        <v>181</v>
      </c>
      <c r="D657" s="163" t="s">
        <v>81</v>
      </c>
      <c r="E657" s="156">
        <v>2020500590</v>
      </c>
      <c r="F657" s="156">
        <v>111</v>
      </c>
      <c r="G657" s="243">
        <v>6200</v>
      </c>
      <c r="H657" s="243">
        <v>6200</v>
      </c>
    </row>
    <row r="658" spans="1:8" ht="79.5" thickBot="1" x14ac:dyDescent="0.25">
      <c r="A658" s="21" t="s">
        <v>10</v>
      </c>
      <c r="B658" s="209" t="s">
        <v>184</v>
      </c>
      <c r="C658" s="163" t="s">
        <v>181</v>
      </c>
      <c r="D658" s="163" t="s">
        <v>81</v>
      </c>
      <c r="E658" s="156">
        <v>2020500590</v>
      </c>
      <c r="F658" s="156">
        <v>119</v>
      </c>
      <c r="G658" s="137">
        <v>1872</v>
      </c>
      <c r="H658" s="137">
        <v>1872</v>
      </c>
    </row>
    <row r="659" spans="1:8" ht="32.25" thickBot="1" x14ac:dyDescent="0.25">
      <c r="A659" s="21" t="s">
        <v>13</v>
      </c>
      <c r="B659" s="209" t="s">
        <v>184</v>
      </c>
      <c r="C659" s="163" t="s">
        <v>181</v>
      </c>
      <c r="D659" s="163" t="s">
        <v>81</v>
      </c>
      <c r="E659" s="156">
        <v>2020500590</v>
      </c>
      <c r="F659" s="156">
        <v>244</v>
      </c>
      <c r="G659" s="137">
        <v>200</v>
      </c>
      <c r="H659" s="137">
        <v>200</v>
      </c>
    </row>
    <row r="660" spans="1:8" ht="32.25" thickBot="1" x14ac:dyDescent="0.25">
      <c r="A660" s="180" t="s">
        <v>51</v>
      </c>
      <c r="B660" s="209" t="s">
        <v>184</v>
      </c>
      <c r="C660" s="163" t="s">
        <v>181</v>
      </c>
      <c r="D660" s="163" t="s">
        <v>81</v>
      </c>
      <c r="E660" s="156">
        <v>2020500590</v>
      </c>
      <c r="F660" s="156">
        <v>850</v>
      </c>
      <c r="G660" s="137">
        <v>5</v>
      </c>
      <c r="H660" s="137">
        <v>5</v>
      </c>
    </row>
    <row r="661" spans="1:8" ht="16.5" thickBot="1" x14ac:dyDescent="0.25">
      <c r="A661" s="267" t="s">
        <v>185</v>
      </c>
      <c r="B661" s="266" t="s">
        <v>186</v>
      </c>
      <c r="C661" s="188" t="s">
        <v>181</v>
      </c>
      <c r="D661" s="188" t="s">
        <v>78</v>
      </c>
      <c r="E661" s="249"/>
      <c r="F661" s="249"/>
      <c r="G661" s="189">
        <f>SUM(G662:G665)</f>
        <v>4817</v>
      </c>
      <c r="H661" s="189">
        <f>SUM(H662:H665)</f>
        <v>4667</v>
      </c>
    </row>
    <row r="662" spans="1:8" ht="48" thickBot="1" x14ac:dyDescent="0.25">
      <c r="A662" s="162" t="s">
        <v>33</v>
      </c>
      <c r="B662" s="211" t="s">
        <v>186</v>
      </c>
      <c r="C662" s="155" t="s">
        <v>181</v>
      </c>
      <c r="D662" s="155" t="s">
        <v>78</v>
      </c>
      <c r="E662" s="156">
        <v>2030120000</v>
      </c>
      <c r="F662" s="156">
        <v>111</v>
      </c>
      <c r="G662" s="156">
        <v>3500</v>
      </c>
      <c r="H662" s="156">
        <v>3500</v>
      </c>
    </row>
    <row r="663" spans="1:8" ht="79.5" thickBot="1" x14ac:dyDescent="0.25">
      <c r="A663" s="21" t="s">
        <v>10</v>
      </c>
      <c r="B663" s="211" t="s">
        <v>186</v>
      </c>
      <c r="C663" s="155" t="s">
        <v>181</v>
      </c>
      <c r="D663" s="155" t="s">
        <v>78</v>
      </c>
      <c r="E663" s="156">
        <v>2030120000</v>
      </c>
      <c r="F663" s="156">
        <v>119</v>
      </c>
      <c r="G663" s="156">
        <v>1057</v>
      </c>
      <c r="H663" s="156">
        <v>1057</v>
      </c>
    </row>
    <row r="664" spans="1:8" ht="32.25" thickBot="1" x14ac:dyDescent="0.25">
      <c r="A664" s="21" t="s">
        <v>13</v>
      </c>
      <c r="B664" s="211" t="s">
        <v>186</v>
      </c>
      <c r="C664" s="155" t="s">
        <v>181</v>
      </c>
      <c r="D664" s="155" t="s">
        <v>78</v>
      </c>
      <c r="E664" s="156">
        <v>2030120000</v>
      </c>
      <c r="F664" s="156">
        <v>244</v>
      </c>
      <c r="G664" s="156">
        <v>250</v>
      </c>
      <c r="H664" s="156">
        <v>100</v>
      </c>
    </row>
    <row r="665" spans="1:8" ht="32.25" thickBot="1" x14ac:dyDescent="0.25">
      <c r="A665" s="180" t="s">
        <v>51</v>
      </c>
      <c r="B665" s="211" t="s">
        <v>186</v>
      </c>
      <c r="C665" s="155" t="s">
        <v>181</v>
      </c>
      <c r="D665" s="155" t="s">
        <v>78</v>
      </c>
      <c r="E665" s="156">
        <v>2030120000</v>
      </c>
      <c r="F665" s="156">
        <v>850</v>
      </c>
      <c r="G665" s="156">
        <v>10</v>
      </c>
      <c r="H665" s="156">
        <v>10</v>
      </c>
    </row>
    <row r="666" spans="1:8" ht="16.5" thickBot="1" x14ac:dyDescent="0.25">
      <c r="A666" s="240" t="s">
        <v>72</v>
      </c>
      <c r="B666" s="182"/>
      <c r="C666" s="182"/>
      <c r="D666" s="182"/>
      <c r="E666" s="183"/>
      <c r="F666" s="182"/>
      <c r="G666" s="241">
        <f>SUM(G12+G89+G95+G100+G107+G650)</f>
        <v>487406.20199999999</v>
      </c>
      <c r="H666" s="241">
        <f>SUM(H12+H89+H95+H100+H107+H650)</f>
        <v>468439.19200000004</v>
      </c>
    </row>
    <row r="667" spans="1:8" ht="16.5" thickBot="1" x14ac:dyDescent="0.25">
      <c r="A667" s="159" t="s">
        <v>73</v>
      </c>
      <c r="B667" s="163" t="s">
        <v>121</v>
      </c>
      <c r="C667" s="163">
        <v>14</v>
      </c>
      <c r="D667" s="163" t="s">
        <v>81</v>
      </c>
      <c r="E667" s="137">
        <v>2620160030</v>
      </c>
      <c r="F667" s="137">
        <v>511</v>
      </c>
      <c r="G667" s="137">
        <v>21524</v>
      </c>
      <c r="H667" s="268">
        <v>21524</v>
      </c>
    </row>
    <row r="668" spans="1:8" ht="16.5" thickBot="1" x14ac:dyDescent="0.25">
      <c r="A668" s="240" t="s">
        <v>75</v>
      </c>
      <c r="B668" s="182"/>
      <c r="C668" s="182"/>
      <c r="D668" s="182"/>
      <c r="E668" s="182"/>
      <c r="F668" s="182"/>
      <c r="G668" s="241">
        <f>SUM(G666:G667)</f>
        <v>508930.20199999999</v>
      </c>
      <c r="H668" s="241">
        <f>SUM(H666:H667)</f>
        <v>489963.19200000004</v>
      </c>
    </row>
    <row r="671" spans="1:8" x14ac:dyDescent="0.2">
      <c r="G671" s="46"/>
      <c r="H671" s="46"/>
    </row>
  </sheetData>
  <mergeCells count="14">
    <mergeCell ref="A6:F6"/>
    <mergeCell ref="A7:G7"/>
    <mergeCell ref="B1:H1"/>
    <mergeCell ref="B2:H2"/>
    <mergeCell ref="B3:H3"/>
    <mergeCell ref="B4:H4"/>
    <mergeCell ref="G9:G10"/>
    <mergeCell ref="H9:H10"/>
    <mergeCell ref="A9:A10"/>
    <mergeCell ref="B9:B10"/>
    <mergeCell ref="C9:C10"/>
    <mergeCell ref="D9:D10"/>
    <mergeCell ref="E9:E10"/>
    <mergeCell ref="F9:F10"/>
  </mergeCells>
  <printOptions horizontalCentered="1"/>
  <pageMargins left="0.78740157480314965" right="0.19685039370078741" top="0.35433070866141736" bottom="0.15748031496062992" header="0.31496062992125984" footer="0.31496062992125984"/>
  <pageSetup paperSize="9" scale="94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topLeftCell="A94" workbookViewId="0">
      <selection activeCell="A8" sqref="A8:F8"/>
    </sheetView>
  </sheetViews>
  <sheetFormatPr defaultRowHeight="12.75" x14ac:dyDescent="0.2"/>
  <cols>
    <col min="1" max="1" width="38" customWidth="1"/>
    <col min="3" max="3" width="7.85546875" customWidth="1"/>
    <col min="4" max="4" width="15.42578125" customWidth="1"/>
    <col min="6" max="6" width="17.140625" customWidth="1"/>
    <col min="9" max="9" width="22" customWidth="1"/>
  </cols>
  <sheetData>
    <row r="1" spans="1:9" ht="15.75" x14ac:dyDescent="0.2">
      <c r="A1" s="100"/>
      <c r="B1" s="100"/>
      <c r="C1" s="100"/>
      <c r="D1" s="100"/>
      <c r="E1" s="100"/>
      <c r="F1" s="100"/>
    </row>
    <row r="2" spans="1:9" ht="15.75" x14ac:dyDescent="0.2">
      <c r="A2" s="128" t="s">
        <v>555</v>
      </c>
      <c r="B2" s="128"/>
      <c r="C2" s="128"/>
      <c r="D2" s="128"/>
      <c r="E2" s="128"/>
      <c r="F2" s="128"/>
    </row>
    <row r="3" spans="1:9" ht="15.75" x14ac:dyDescent="0.2">
      <c r="A3" s="129" t="s">
        <v>189</v>
      </c>
      <c r="B3" s="129"/>
      <c r="C3" s="129"/>
      <c r="D3" s="129"/>
      <c r="E3" s="129"/>
      <c r="F3" s="129"/>
    </row>
    <row r="4" spans="1:9" ht="15.75" x14ac:dyDescent="0.2">
      <c r="A4" s="129" t="s">
        <v>190</v>
      </c>
      <c r="B4" s="129"/>
      <c r="C4" s="129"/>
      <c r="D4" s="129"/>
      <c r="E4" s="129"/>
      <c r="F4" s="129"/>
    </row>
    <row r="5" spans="1:9" ht="15.75" x14ac:dyDescent="0.2">
      <c r="A5" s="129" t="s">
        <v>636</v>
      </c>
      <c r="B5" s="129"/>
      <c r="C5" s="129"/>
      <c r="D5" s="129"/>
      <c r="E5" s="129"/>
      <c r="F5" s="129"/>
    </row>
    <row r="6" spans="1:9" ht="15.75" x14ac:dyDescent="0.2">
      <c r="A6" s="269"/>
      <c r="B6" s="100"/>
      <c r="C6" s="100"/>
      <c r="D6" s="100"/>
      <c r="E6" s="100"/>
      <c r="F6" s="100"/>
    </row>
    <row r="7" spans="1:9" ht="15.75" x14ac:dyDescent="0.2">
      <c r="A7" s="130" t="s">
        <v>191</v>
      </c>
      <c r="B7" s="130"/>
      <c r="C7" s="130"/>
      <c r="D7" s="130"/>
      <c r="E7" s="130"/>
      <c r="F7" s="130"/>
    </row>
    <row r="8" spans="1:9" ht="35.25" customHeight="1" x14ac:dyDescent="0.2">
      <c r="A8" s="130" t="s">
        <v>576</v>
      </c>
      <c r="B8" s="130"/>
      <c r="C8" s="130"/>
      <c r="D8" s="130"/>
      <c r="E8" s="130"/>
      <c r="F8" s="130"/>
    </row>
    <row r="9" spans="1:9" ht="15.75" x14ac:dyDescent="0.2">
      <c r="A9" s="129"/>
      <c r="B9" s="129"/>
      <c r="C9" s="129"/>
      <c r="D9" s="129"/>
      <c r="E9" s="129"/>
      <c r="F9" s="129"/>
    </row>
    <row r="10" spans="1:9" ht="16.5" thickBot="1" x14ac:dyDescent="0.25">
      <c r="A10" s="270" t="s">
        <v>192</v>
      </c>
      <c r="B10" s="270"/>
      <c r="C10" s="270"/>
      <c r="D10" s="270"/>
      <c r="E10" s="270"/>
      <c r="F10" s="270"/>
    </row>
    <row r="11" spans="1:9" ht="15.75" x14ac:dyDescent="0.2">
      <c r="A11" s="271" t="s">
        <v>193</v>
      </c>
      <c r="B11" s="133" t="s">
        <v>1</v>
      </c>
      <c r="C11" s="133" t="s">
        <v>2</v>
      </c>
      <c r="D11" s="133" t="s">
        <v>3</v>
      </c>
      <c r="E11" s="133" t="s">
        <v>4</v>
      </c>
      <c r="F11" s="133" t="s">
        <v>283</v>
      </c>
    </row>
    <row r="12" spans="1:9" ht="16.5" thickBot="1" x14ac:dyDescent="0.25">
      <c r="A12" s="136" t="s">
        <v>194</v>
      </c>
      <c r="B12" s="135"/>
      <c r="C12" s="135"/>
      <c r="D12" s="135"/>
      <c r="E12" s="135"/>
      <c r="F12" s="135"/>
    </row>
    <row r="13" spans="1:9" ht="16.5" thickBot="1" x14ac:dyDescent="0.25">
      <c r="A13" s="136">
        <v>1</v>
      </c>
      <c r="B13" s="137">
        <v>2</v>
      </c>
      <c r="C13" s="137">
        <v>3</v>
      </c>
      <c r="D13" s="137">
        <v>4</v>
      </c>
      <c r="E13" s="137">
        <v>5</v>
      </c>
      <c r="F13" s="137">
        <v>8</v>
      </c>
      <c r="I13" s="35"/>
    </row>
    <row r="14" spans="1:9" ht="32.25" thickBot="1" x14ac:dyDescent="0.25">
      <c r="A14" s="159" t="s">
        <v>6</v>
      </c>
      <c r="B14" s="272" t="s">
        <v>81</v>
      </c>
      <c r="C14" s="155"/>
      <c r="D14" s="156"/>
      <c r="E14" s="156"/>
      <c r="F14" s="219">
        <f>SUM(F15+F21+F44+F57+F59+F40)</f>
        <v>22303</v>
      </c>
      <c r="I14" s="45"/>
    </row>
    <row r="15" spans="1:9" ht="48" thickBot="1" x14ac:dyDescent="0.25">
      <c r="A15" s="136" t="s">
        <v>195</v>
      </c>
      <c r="B15" s="272" t="s">
        <v>81</v>
      </c>
      <c r="C15" s="205" t="s">
        <v>122</v>
      </c>
      <c r="D15" s="156"/>
      <c r="E15" s="156"/>
      <c r="F15" s="137">
        <v>1490</v>
      </c>
      <c r="H15">
        <f>SUM(F19+F24+F32+F37+F48+F52+F75+F79+F91+F109+F114+F123+F135+F145+F150+F157+F163+F170)</f>
        <v>332101</v>
      </c>
    </row>
    <row r="16" spans="1:9" ht="30.75" customHeight="1" thickBot="1" x14ac:dyDescent="0.25">
      <c r="A16" s="21" t="s">
        <v>196</v>
      </c>
      <c r="B16" s="272" t="s">
        <v>81</v>
      </c>
      <c r="C16" s="205" t="s">
        <v>122</v>
      </c>
      <c r="D16" s="167">
        <v>88</v>
      </c>
      <c r="E16" s="156"/>
      <c r="F16" s="156">
        <v>1490</v>
      </c>
      <c r="I16" s="45"/>
    </row>
    <row r="17" spans="1:6" ht="32.25" thickBot="1" x14ac:dyDescent="0.25">
      <c r="A17" s="136" t="s">
        <v>8</v>
      </c>
      <c r="B17" s="272" t="s">
        <v>81</v>
      </c>
      <c r="C17" s="205" t="s">
        <v>122</v>
      </c>
      <c r="D17" s="167" t="s">
        <v>197</v>
      </c>
      <c r="E17" s="156"/>
      <c r="F17" s="156">
        <v>1490</v>
      </c>
    </row>
    <row r="18" spans="1:6" ht="48" thickBot="1" x14ac:dyDescent="0.25">
      <c r="A18" s="21" t="s">
        <v>198</v>
      </c>
      <c r="B18" s="272" t="s">
        <v>81</v>
      </c>
      <c r="C18" s="205" t="s">
        <v>122</v>
      </c>
      <c r="D18" s="167" t="s">
        <v>199</v>
      </c>
      <c r="E18" s="156"/>
      <c r="F18" s="156">
        <v>1490</v>
      </c>
    </row>
    <row r="19" spans="1:6" ht="48" customHeight="1" thickBot="1" x14ac:dyDescent="0.25">
      <c r="A19" s="154" t="s">
        <v>9</v>
      </c>
      <c r="B19" s="272" t="s">
        <v>81</v>
      </c>
      <c r="C19" s="205" t="s">
        <v>122</v>
      </c>
      <c r="D19" s="167" t="s">
        <v>199</v>
      </c>
      <c r="E19" s="167">
        <v>121</v>
      </c>
      <c r="F19" s="156">
        <v>1144</v>
      </c>
    </row>
    <row r="20" spans="1:6" ht="79.5" thickBot="1" x14ac:dyDescent="0.25">
      <c r="A20" s="21" t="s">
        <v>10</v>
      </c>
      <c r="B20" s="272" t="s">
        <v>81</v>
      </c>
      <c r="C20" s="205" t="s">
        <v>122</v>
      </c>
      <c r="D20" s="167" t="s">
        <v>199</v>
      </c>
      <c r="E20" s="167">
        <v>129</v>
      </c>
      <c r="F20" s="156">
        <v>346</v>
      </c>
    </row>
    <row r="21" spans="1:6" ht="32.25" thickBot="1" x14ac:dyDescent="0.25">
      <c r="A21" s="136" t="s">
        <v>11</v>
      </c>
      <c r="B21" s="272" t="s">
        <v>81</v>
      </c>
      <c r="C21" s="272" t="s">
        <v>78</v>
      </c>
      <c r="D21" s="156"/>
      <c r="E21" s="156"/>
      <c r="F21" s="156">
        <f>SUM(F22+F30)</f>
        <v>15192</v>
      </c>
    </row>
    <row r="22" spans="1:6" ht="32.25" thickBot="1" x14ac:dyDescent="0.25">
      <c r="A22" s="21" t="s">
        <v>200</v>
      </c>
      <c r="B22" s="272" t="s">
        <v>81</v>
      </c>
      <c r="C22" s="272" t="s">
        <v>78</v>
      </c>
      <c r="D22" s="167" t="s">
        <v>201</v>
      </c>
      <c r="E22" s="156"/>
      <c r="F22" s="156">
        <f>SUM(F24:F29)</f>
        <v>14478</v>
      </c>
    </row>
    <row r="23" spans="1:6" ht="48" thickBot="1" x14ac:dyDescent="0.25">
      <c r="A23" s="21" t="s">
        <v>198</v>
      </c>
      <c r="B23" s="272" t="s">
        <v>81</v>
      </c>
      <c r="C23" s="272" t="s">
        <v>78</v>
      </c>
      <c r="D23" s="167" t="s">
        <v>202</v>
      </c>
      <c r="E23" s="156"/>
      <c r="F23" s="156">
        <v>13289</v>
      </c>
    </row>
    <row r="24" spans="1:6" ht="51" customHeight="1" thickBot="1" x14ac:dyDescent="0.25">
      <c r="A24" s="21" t="s">
        <v>203</v>
      </c>
      <c r="B24" s="272" t="s">
        <v>81</v>
      </c>
      <c r="C24" s="272" t="s">
        <v>78</v>
      </c>
      <c r="D24" s="167" t="s">
        <v>202</v>
      </c>
      <c r="E24" s="167">
        <v>121</v>
      </c>
      <c r="F24" s="156">
        <v>8300</v>
      </c>
    </row>
    <row r="25" spans="1:6" ht="32.25" thickBot="1" x14ac:dyDescent="0.25">
      <c r="A25" s="162" t="s">
        <v>216</v>
      </c>
      <c r="B25" s="272" t="s">
        <v>81</v>
      </c>
      <c r="C25" s="272" t="s">
        <v>78</v>
      </c>
      <c r="D25" s="167" t="s">
        <v>202</v>
      </c>
      <c r="E25" s="167">
        <v>122</v>
      </c>
      <c r="F25" s="156">
        <v>360</v>
      </c>
    </row>
    <row r="26" spans="1:6" ht="79.5" thickBot="1" x14ac:dyDescent="0.25">
      <c r="A26" s="21" t="s">
        <v>10</v>
      </c>
      <c r="B26" s="272" t="s">
        <v>81</v>
      </c>
      <c r="C26" s="272" t="s">
        <v>78</v>
      </c>
      <c r="D26" s="167" t="s">
        <v>202</v>
      </c>
      <c r="E26" s="167">
        <v>129</v>
      </c>
      <c r="F26" s="156">
        <v>2507</v>
      </c>
    </row>
    <row r="27" spans="1:6" ht="32.25" thickBot="1" x14ac:dyDescent="0.25">
      <c r="A27" s="21" t="s">
        <v>13</v>
      </c>
      <c r="B27" s="272" t="s">
        <v>81</v>
      </c>
      <c r="C27" s="272" t="s">
        <v>78</v>
      </c>
      <c r="D27" s="167" t="s">
        <v>202</v>
      </c>
      <c r="E27" s="167">
        <v>244</v>
      </c>
      <c r="F27" s="156">
        <v>2177</v>
      </c>
    </row>
    <row r="28" spans="1:6" ht="16.5" thickBot="1" x14ac:dyDescent="0.25">
      <c r="A28" s="21" t="s">
        <v>587</v>
      </c>
      <c r="B28" s="272" t="s">
        <v>81</v>
      </c>
      <c r="C28" s="272" t="s">
        <v>78</v>
      </c>
      <c r="D28" s="167" t="s">
        <v>202</v>
      </c>
      <c r="E28" s="167">
        <v>360</v>
      </c>
      <c r="F28" s="156">
        <v>50</v>
      </c>
    </row>
    <row r="29" spans="1:6" ht="32.25" thickBot="1" x14ac:dyDescent="0.25">
      <c r="A29" s="180" t="s">
        <v>51</v>
      </c>
      <c r="B29" s="272" t="s">
        <v>81</v>
      </c>
      <c r="C29" s="272" t="s">
        <v>78</v>
      </c>
      <c r="D29" s="167" t="s">
        <v>202</v>
      </c>
      <c r="E29" s="167">
        <v>850</v>
      </c>
      <c r="F29" s="156">
        <v>1084</v>
      </c>
    </row>
    <row r="30" spans="1:6" ht="48" thickBot="1" x14ac:dyDescent="0.25">
      <c r="A30" s="159" t="s">
        <v>204</v>
      </c>
      <c r="B30" s="272" t="s">
        <v>81</v>
      </c>
      <c r="C30" s="272" t="s">
        <v>78</v>
      </c>
      <c r="D30" s="167">
        <v>99</v>
      </c>
      <c r="E30" s="156"/>
      <c r="F30" s="156">
        <f>SUM(F31+F35)</f>
        <v>714</v>
      </c>
    </row>
    <row r="31" spans="1:6" ht="95.25" thickBot="1" x14ac:dyDescent="0.25">
      <c r="A31" s="159" t="s">
        <v>205</v>
      </c>
      <c r="B31" s="272" t="s">
        <v>81</v>
      </c>
      <c r="C31" s="272" t="s">
        <v>78</v>
      </c>
      <c r="D31" s="273" t="s">
        <v>206</v>
      </c>
      <c r="E31" s="156"/>
      <c r="F31" s="137">
        <f>SUM(F32:F34)</f>
        <v>357</v>
      </c>
    </row>
    <row r="32" spans="1:6" ht="48" thickBot="1" x14ac:dyDescent="0.25">
      <c r="A32" s="21" t="s">
        <v>15</v>
      </c>
      <c r="B32" s="272" t="s">
        <v>81</v>
      </c>
      <c r="C32" s="272" t="s">
        <v>78</v>
      </c>
      <c r="D32" s="167" t="s">
        <v>206</v>
      </c>
      <c r="E32" s="167">
        <v>121</v>
      </c>
      <c r="F32" s="156">
        <v>264</v>
      </c>
    </row>
    <row r="33" spans="1:6" ht="79.5" thickBot="1" x14ac:dyDescent="0.25">
      <c r="A33" s="21" t="s">
        <v>10</v>
      </c>
      <c r="B33" s="272" t="s">
        <v>81</v>
      </c>
      <c r="C33" s="272" t="s">
        <v>78</v>
      </c>
      <c r="D33" s="167" t="s">
        <v>206</v>
      </c>
      <c r="E33" s="167">
        <v>129</v>
      </c>
      <c r="F33" s="156">
        <v>80</v>
      </c>
    </row>
    <row r="34" spans="1:6" ht="32.25" thickBot="1" x14ac:dyDescent="0.25">
      <c r="A34" s="21" t="s">
        <v>13</v>
      </c>
      <c r="B34" s="272" t="s">
        <v>81</v>
      </c>
      <c r="C34" s="272" t="s">
        <v>78</v>
      </c>
      <c r="D34" s="167" t="s">
        <v>206</v>
      </c>
      <c r="E34" s="167">
        <v>244</v>
      </c>
      <c r="F34" s="156">
        <v>13</v>
      </c>
    </row>
    <row r="35" spans="1:6" ht="78.75" x14ac:dyDescent="0.2">
      <c r="A35" s="274" t="s">
        <v>284</v>
      </c>
      <c r="B35" s="275" t="s">
        <v>81</v>
      </c>
      <c r="C35" s="275" t="s">
        <v>78</v>
      </c>
      <c r="D35" s="276" t="s">
        <v>207</v>
      </c>
      <c r="E35" s="277"/>
      <c r="F35" s="278">
        <f>SUM(F37:F39)</f>
        <v>357</v>
      </c>
    </row>
    <row r="36" spans="1:6" ht="32.25" thickBot="1" x14ac:dyDescent="0.25">
      <c r="A36" s="159" t="s">
        <v>285</v>
      </c>
      <c r="B36" s="279"/>
      <c r="C36" s="279"/>
      <c r="D36" s="280"/>
      <c r="E36" s="281"/>
      <c r="F36" s="282"/>
    </row>
    <row r="37" spans="1:6" ht="48" thickBot="1" x14ac:dyDescent="0.25">
      <c r="A37" s="21" t="s">
        <v>15</v>
      </c>
      <c r="B37" s="272" t="s">
        <v>81</v>
      </c>
      <c r="C37" s="272" t="s">
        <v>78</v>
      </c>
      <c r="D37" s="167" t="s">
        <v>207</v>
      </c>
      <c r="E37" s="167">
        <v>121</v>
      </c>
      <c r="F37" s="217">
        <v>264</v>
      </c>
    </row>
    <row r="38" spans="1:6" ht="79.5" thickBot="1" x14ac:dyDescent="0.25">
      <c r="A38" s="21" t="s">
        <v>10</v>
      </c>
      <c r="B38" s="272" t="s">
        <v>81</v>
      </c>
      <c r="C38" s="272" t="s">
        <v>78</v>
      </c>
      <c r="D38" s="167" t="s">
        <v>207</v>
      </c>
      <c r="E38" s="167">
        <v>129</v>
      </c>
      <c r="F38" s="217">
        <v>80</v>
      </c>
    </row>
    <row r="39" spans="1:6" ht="32.25" thickBot="1" x14ac:dyDescent="0.25">
      <c r="A39" s="21" t="s">
        <v>13</v>
      </c>
      <c r="B39" s="272" t="s">
        <v>81</v>
      </c>
      <c r="C39" s="272" t="s">
        <v>78</v>
      </c>
      <c r="D39" s="167" t="s">
        <v>207</v>
      </c>
      <c r="E39" s="167">
        <v>244</v>
      </c>
      <c r="F39" s="217">
        <v>13</v>
      </c>
    </row>
    <row r="40" spans="1:6" ht="16.5" thickBot="1" x14ac:dyDescent="0.25">
      <c r="A40" s="164" t="s">
        <v>426</v>
      </c>
      <c r="B40" s="272" t="s">
        <v>81</v>
      </c>
      <c r="C40" s="272" t="s">
        <v>79</v>
      </c>
      <c r="D40" s="167"/>
      <c r="E40" s="167"/>
      <c r="F40" s="217">
        <v>1</v>
      </c>
    </row>
    <row r="41" spans="1:6" ht="48" thickBot="1" x14ac:dyDescent="0.25">
      <c r="A41" s="165" t="s">
        <v>204</v>
      </c>
      <c r="B41" s="272" t="s">
        <v>81</v>
      </c>
      <c r="C41" s="272" t="s">
        <v>79</v>
      </c>
      <c r="D41" s="167">
        <v>99</v>
      </c>
      <c r="E41" s="167"/>
      <c r="F41" s="217">
        <v>1</v>
      </c>
    </row>
    <row r="42" spans="1:6" ht="94.5" customHeight="1" thickBot="1" x14ac:dyDescent="0.25">
      <c r="A42" s="166" t="s">
        <v>427</v>
      </c>
      <c r="B42" s="272" t="s">
        <v>81</v>
      </c>
      <c r="C42" s="272" t="s">
        <v>79</v>
      </c>
      <c r="D42" s="167" t="s">
        <v>428</v>
      </c>
      <c r="E42" s="167"/>
      <c r="F42" s="217">
        <v>1</v>
      </c>
    </row>
    <row r="43" spans="1:6" ht="32.25" thickBot="1" x14ac:dyDescent="0.25">
      <c r="A43" s="165" t="s">
        <v>13</v>
      </c>
      <c r="B43" s="272" t="s">
        <v>81</v>
      </c>
      <c r="C43" s="272" t="s">
        <v>79</v>
      </c>
      <c r="D43" s="167" t="s">
        <v>428</v>
      </c>
      <c r="E43" s="167">
        <v>244</v>
      </c>
      <c r="F43" s="217">
        <v>1</v>
      </c>
    </row>
    <row r="44" spans="1:6" ht="48" thickBot="1" x14ac:dyDescent="0.25">
      <c r="A44" s="159" t="s">
        <v>208</v>
      </c>
      <c r="B44" s="272" t="s">
        <v>81</v>
      </c>
      <c r="C44" s="272" t="s">
        <v>119</v>
      </c>
      <c r="D44" s="156"/>
      <c r="E44" s="156"/>
      <c r="F44" s="219">
        <f>SUM(F45+F50)</f>
        <v>5396</v>
      </c>
    </row>
    <row r="45" spans="1:6" ht="32.25" thickBot="1" x14ac:dyDescent="0.25">
      <c r="A45" s="159" t="s">
        <v>18</v>
      </c>
      <c r="B45" s="272" t="s">
        <v>81</v>
      </c>
      <c r="C45" s="272" t="s">
        <v>119</v>
      </c>
      <c r="D45" s="167">
        <v>93</v>
      </c>
      <c r="E45" s="156"/>
      <c r="F45" s="156">
        <f>SUM(F48:F49)</f>
        <v>586</v>
      </c>
    </row>
    <row r="46" spans="1:6" ht="32.25" thickBot="1" x14ac:dyDescent="0.25">
      <c r="A46" s="180" t="s">
        <v>209</v>
      </c>
      <c r="B46" s="272" t="s">
        <v>81</v>
      </c>
      <c r="C46" s="272" t="s">
        <v>119</v>
      </c>
      <c r="D46" s="167" t="s">
        <v>210</v>
      </c>
      <c r="E46" s="156"/>
      <c r="F46" s="156">
        <v>586</v>
      </c>
    </row>
    <row r="47" spans="1:6" ht="48" thickBot="1" x14ac:dyDescent="0.25">
      <c r="A47" s="21" t="s">
        <v>198</v>
      </c>
      <c r="B47" s="272" t="s">
        <v>81</v>
      </c>
      <c r="C47" s="272" t="s">
        <v>119</v>
      </c>
      <c r="D47" s="167" t="s">
        <v>211</v>
      </c>
      <c r="E47" s="156"/>
      <c r="F47" s="156">
        <v>586</v>
      </c>
    </row>
    <row r="48" spans="1:6" ht="48.75" customHeight="1" thickBot="1" x14ac:dyDescent="0.25">
      <c r="A48" s="21" t="s">
        <v>9</v>
      </c>
      <c r="B48" s="272" t="s">
        <v>81</v>
      </c>
      <c r="C48" s="272" t="s">
        <v>119</v>
      </c>
      <c r="D48" s="167" t="s">
        <v>211</v>
      </c>
      <c r="E48" s="167">
        <v>121</v>
      </c>
      <c r="F48" s="156">
        <v>450</v>
      </c>
    </row>
    <row r="49" spans="1:6" ht="79.5" thickBot="1" x14ac:dyDescent="0.25">
      <c r="A49" s="21" t="s">
        <v>10</v>
      </c>
      <c r="B49" s="272" t="s">
        <v>81</v>
      </c>
      <c r="C49" s="272" t="s">
        <v>119</v>
      </c>
      <c r="D49" s="167" t="s">
        <v>211</v>
      </c>
      <c r="E49" s="167">
        <v>129</v>
      </c>
      <c r="F49" s="156">
        <v>136</v>
      </c>
    </row>
    <row r="50" spans="1:6" ht="32.25" thickBot="1" x14ac:dyDescent="0.25">
      <c r="A50" s="159" t="s">
        <v>212</v>
      </c>
      <c r="B50" s="272" t="s">
        <v>81</v>
      </c>
      <c r="C50" s="272" t="s">
        <v>119</v>
      </c>
      <c r="D50" s="273">
        <v>99</v>
      </c>
      <c r="E50" s="156"/>
      <c r="F50" s="137">
        <f>SUM(F52:F56)</f>
        <v>4810</v>
      </c>
    </row>
    <row r="51" spans="1:6" ht="32.25" thickBot="1" x14ac:dyDescent="0.25">
      <c r="A51" s="21" t="s">
        <v>213</v>
      </c>
      <c r="B51" s="272" t="s">
        <v>81</v>
      </c>
      <c r="C51" s="272" t="s">
        <v>119</v>
      </c>
      <c r="D51" s="167" t="s">
        <v>214</v>
      </c>
      <c r="E51" s="156"/>
      <c r="F51" s="156">
        <v>4810</v>
      </c>
    </row>
    <row r="52" spans="1:6" ht="49.5" customHeight="1" thickBot="1" x14ac:dyDescent="0.25">
      <c r="A52" s="21" t="s">
        <v>9</v>
      </c>
      <c r="B52" s="272" t="s">
        <v>81</v>
      </c>
      <c r="C52" s="272" t="s">
        <v>119</v>
      </c>
      <c r="D52" s="167" t="s">
        <v>215</v>
      </c>
      <c r="E52" s="167">
        <v>121</v>
      </c>
      <c r="F52" s="156">
        <v>3100</v>
      </c>
    </row>
    <row r="53" spans="1:6" ht="32.25" thickBot="1" x14ac:dyDescent="0.25">
      <c r="A53" s="162" t="s">
        <v>216</v>
      </c>
      <c r="B53" s="272" t="s">
        <v>81</v>
      </c>
      <c r="C53" s="272" t="s">
        <v>119</v>
      </c>
      <c r="D53" s="167" t="s">
        <v>215</v>
      </c>
      <c r="E53" s="167">
        <v>122</v>
      </c>
      <c r="F53" s="156">
        <v>30</v>
      </c>
    </row>
    <row r="54" spans="1:6" ht="79.5" thickBot="1" x14ac:dyDescent="0.25">
      <c r="A54" s="21" t="s">
        <v>10</v>
      </c>
      <c r="B54" s="272" t="s">
        <v>81</v>
      </c>
      <c r="C54" s="272" t="s">
        <v>119</v>
      </c>
      <c r="D54" s="167" t="s">
        <v>215</v>
      </c>
      <c r="E54" s="167">
        <v>129</v>
      </c>
      <c r="F54" s="156">
        <v>937</v>
      </c>
    </row>
    <row r="55" spans="1:6" ht="32.25" thickBot="1" x14ac:dyDescent="0.25">
      <c r="A55" s="21" t="s">
        <v>217</v>
      </c>
      <c r="B55" s="272" t="s">
        <v>81</v>
      </c>
      <c r="C55" s="272" t="s">
        <v>119</v>
      </c>
      <c r="D55" s="167" t="s">
        <v>215</v>
      </c>
      <c r="E55" s="167">
        <v>244</v>
      </c>
      <c r="F55" s="156">
        <v>710</v>
      </c>
    </row>
    <row r="56" spans="1:6" ht="32.25" thickBot="1" x14ac:dyDescent="0.25">
      <c r="A56" s="180" t="s">
        <v>51</v>
      </c>
      <c r="B56" s="272" t="s">
        <v>81</v>
      </c>
      <c r="C56" s="272" t="s">
        <v>119</v>
      </c>
      <c r="D56" s="167" t="s">
        <v>215</v>
      </c>
      <c r="E56" s="167">
        <v>850</v>
      </c>
      <c r="F56" s="156">
        <v>33</v>
      </c>
    </row>
    <row r="57" spans="1:6" ht="16.5" thickBot="1" x14ac:dyDescent="0.25">
      <c r="A57" s="180" t="s">
        <v>393</v>
      </c>
      <c r="B57" s="272" t="s">
        <v>81</v>
      </c>
      <c r="C57" s="272" t="s">
        <v>528</v>
      </c>
      <c r="D57" s="167"/>
      <c r="E57" s="167"/>
      <c r="F57" s="156"/>
    </row>
    <row r="58" spans="1:6" ht="16.5" thickBot="1" x14ac:dyDescent="0.25">
      <c r="A58" s="180" t="s">
        <v>530</v>
      </c>
      <c r="B58" s="272" t="s">
        <v>81</v>
      </c>
      <c r="C58" s="272" t="s">
        <v>528</v>
      </c>
      <c r="D58" s="167" t="s">
        <v>529</v>
      </c>
      <c r="E58" s="167">
        <v>870</v>
      </c>
      <c r="F58" s="156"/>
    </row>
    <row r="59" spans="1:6" ht="32.25" thickBot="1" x14ac:dyDescent="0.25">
      <c r="A59" s="159" t="s">
        <v>19</v>
      </c>
      <c r="B59" s="272" t="s">
        <v>81</v>
      </c>
      <c r="C59" s="272">
        <v>13</v>
      </c>
      <c r="D59" s="156"/>
      <c r="E59" s="156"/>
      <c r="F59" s="219">
        <f>SUM(F60+F64)</f>
        <v>224</v>
      </c>
    </row>
    <row r="60" spans="1:6" ht="79.5" thickBot="1" x14ac:dyDescent="0.25">
      <c r="A60" s="142" t="s">
        <v>535</v>
      </c>
      <c r="B60" s="272" t="s">
        <v>81</v>
      </c>
      <c r="C60" s="272">
        <v>13</v>
      </c>
      <c r="D60" s="156">
        <v>42</v>
      </c>
      <c r="E60" s="156"/>
      <c r="F60" s="219">
        <v>25</v>
      </c>
    </row>
    <row r="61" spans="1:6" ht="48" thickBot="1" x14ac:dyDescent="0.25">
      <c r="A61" s="170" t="s">
        <v>536</v>
      </c>
      <c r="B61" s="272" t="s">
        <v>81</v>
      </c>
      <c r="C61" s="272">
        <v>13</v>
      </c>
      <c r="D61" s="156" t="s">
        <v>540</v>
      </c>
      <c r="E61" s="156"/>
      <c r="F61" s="156">
        <v>25</v>
      </c>
    </row>
    <row r="62" spans="1:6" ht="63.75" thickBot="1" x14ac:dyDescent="0.25">
      <c r="A62" s="170" t="s">
        <v>537</v>
      </c>
      <c r="B62" s="272" t="s">
        <v>81</v>
      </c>
      <c r="C62" s="272">
        <v>13</v>
      </c>
      <c r="D62" s="156" t="s">
        <v>539</v>
      </c>
      <c r="E62" s="156"/>
      <c r="F62" s="156">
        <v>25</v>
      </c>
    </row>
    <row r="63" spans="1:6" ht="32.25" thickBot="1" x14ac:dyDescent="0.25">
      <c r="A63" s="170" t="s">
        <v>13</v>
      </c>
      <c r="B63" s="272" t="s">
        <v>81</v>
      </c>
      <c r="C63" s="272">
        <v>13</v>
      </c>
      <c r="D63" s="156" t="s">
        <v>539</v>
      </c>
      <c r="E63" s="156">
        <v>244</v>
      </c>
      <c r="F63" s="156">
        <v>25</v>
      </c>
    </row>
    <row r="64" spans="1:6" ht="16.5" thickBot="1" x14ac:dyDescent="0.25">
      <c r="A64" s="184" t="s">
        <v>20</v>
      </c>
      <c r="B64" s="272" t="s">
        <v>81</v>
      </c>
      <c r="C64" s="206">
        <v>13</v>
      </c>
      <c r="D64" s="167">
        <v>99</v>
      </c>
      <c r="E64" s="156"/>
      <c r="F64" s="219">
        <v>199</v>
      </c>
    </row>
    <row r="65" spans="1:6" ht="158.25" thickBot="1" x14ac:dyDescent="0.25">
      <c r="A65" s="159" t="s">
        <v>21</v>
      </c>
      <c r="B65" s="272" t="s">
        <v>81</v>
      </c>
      <c r="C65" s="206">
        <v>13</v>
      </c>
      <c r="D65" s="167" t="s">
        <v>218</v>
      </c>
      <c r="E65" s="156"/>
      <c r="F65" s="219">
        <v>199</v>
      </c>
    </row>
    <row r="66" spans="1:6" ht="32.25" thickBot="1" x14ac:dyDescent="0.25">
      <c r="A66" s="21" t="s">
        <v>217</v>
      </c>
      <c r="B66" s="272" t="s">
        <v>81</v>
      </c>
      <c r="C66" s="206">
        <v>13</v>
      </c>
      <c r="D66" s="167" t="s">
        <v>218</v>
      </c>
      <c r="E66" s="167">
        <v>244</v>
      </c>
      <c r="F66" s="219">
        <v>199</v>
      </c>
    </row>
    <row r="67" spans="1:6" ht="16.5" thickBot="1" x14ac:dyDescent="0.25">
      <c r="A67" s="159" t="s">
        <v>416</v>
      </c>
      <c r="B67" s="272" t="s">
        <v>122</v>
      </c>
      <c r="C67" s="206"/>
      <c r="D67" s="167"/>
      <c r="E67" s="167"/>
      <c r="F67" s="219">
        <v>1321</v>
      </c>
    </row>
    <row r="68" spans="1:6" ht="32.25" thickBot="1" x14ac:dyDescent="0.25">
      <c r="A68" s="21" t="s">
        <v>417</v>
      </c>
      <c r="B68" s="272" t="s">
        <v>122</v>
      </c>
      <c r="C68" s="206" t="s">
        <v>116</v>
      </c>
      <c r="D68" s="167"/>
      <c r="E68" s="167"/>
      <c r="F68" s="219">
        <v>1321</v>
      </c>
    </row>
    <row r="69" spans="1:6" ht="63.75" thickBot="1" x14ac:dyDescent="0.25">
      <c r="A69" s="21" t="s">
        <v>74</v>
      </c>
      <c r="B69" s="272" t="s">
        <v>122</v>
      </c>
      <c r="C69" s="206" t="s">
        <v>116</v>
      </c>
      <c r="D69" s="167" t="s">
        <v>276</v>
      </c>
      <c r="E69" s="167"/>
      <c r="F69" s="219">
        <v>1321</v>
      </c>
    </row>
    <row r="70" spans="1:6" ht="16.5" thickBot="1" x14ac:dyDescent="0.25">
      <c r="A70" s="21" t="s">
        <v>414</v>
      </c>
      <c r="B70" s="272" t="s">
        <v>122</v>
      </c>
      <c r="C70" s="206" t="s">
        <v>116</v>
      </c>
      <c r="D70" s="167" t="s">
        <v>276</v>
      </c>
      <c r="E70" s="167">
        <v>530</v>
      </c>
      <c r="F70" s="219">
        <v>1321</v>
      </c>
    </row>
    <row r="71" spans="1:6" ht="63.75" thickBot="1" x14ac:dyDescent="0.25">
      <c r="A71" s="159" t="s">
        <v>22</v>
      </c>
      <c r="B71" s="283" t="s">
        <v>116</v>
      </c>
      <c r="C71" s="155"/>
      <c r="D71" s="156"/>
      <c r="E71" s="156"/>
      <c r="F71" s="219">
        <f>SUM(F72+F78+F83)</f>
        <v>4781.7</v>
      </c>
    </row>
    <row r="72" spans="1:6" ht="16.5" thickBot="1" x14ac:dyDescent="0.25">
      <c r="A72" s="136" t="s">
        <v>23</v>
      </c>
      <c r="B72" s="272" t="s">
        <v>116</v>
      </c>
      <c r="C72" s="272" t="s">
        <v>78</v>
      </c>
      <c r="D72" s="156"/>
      <c r="E72" s="156"/>
      <c r="F72" s="137">
        <v>1164.7</v>
      </c>
    </row>
    <row r="73" spans="1:6" ht="32.25" thickBot="1" x14ac:dyDescent="0.25">
      <c r="A73" s="159" t="s">
        <v>213</v>
      </c>
      <c r="B73" s="272" t="s">
        <v>116</v>
      </c>
      <c r="C73" s="272" t="s">
        <v>78</v>
      </c>
      <c r="D73" s="167">
        <v>99</v>
      </c>
      <c r="E73" s="156"/>
      <c r="F73" s="156">
        <v>1164.7</v>
      </c>
    </row>
    <row r="74" spans="1:6" ht="159" customHeight="1" thickBot="1" x14ac:dyDescent="0.25">
      <c r="A74" s="159" t="s">
        <v>219</v>
      </c>
      <c r="B74" s="272" t="s">
        <v>116</v>
      </c>
      <c r="C74" s="272" t="s">
        <v>78</v>
      </c>
      <c r="D74" s="167" t="s">
        <v>220</v>
      </c>
      <c r="E74" s="156"/>
      <c r="F74" s="156">
        <f>SUM(F75:F77)</f>
        <v>1164.7</v>
      </c>
    </row>
    <row r="75" spans="1:6" ht="49.5" customHeight="1" thickBot="1" x14ac:dyDescent="0.25">
      <c r="A75" s="21" t="s">
        <v>203</v>
      </c>
      <c r="B75" s="272" t="s">
        <v>116</v>
      </c>
      <c r="C75" s="272" t="s">
        <v>78</v>
      </c>
      <c r="D75" s="167" t="s">
        <v>220</v>
      </c>
      <c r="E75" s="167">
        <v>121</v>
      </c>
      <c r="F75" s="217">
        <v>402</v>
      </c>
    </row>
    <row r="76" spans="1:6" ht="79.5" thickBot="1" x14ac:dyDescent="0.25">
      <c r="A76" s="21" t="s">
        <v>10</v>
      </c>
      <c r="B76" s="272" t="s">
        <v>116</v>
      </c>
      <c r="C76" s="272" t="s">
        <v>78</v>
      </c>
      <c r="D76" s="167" t="s">
        <v>220</v>
      </c>
      <c r="E76" s="167">
        <v>129</v>
      </c>
      <c r="F76" s="217">
        <v>122</v>
      </c>
    </row>
    <row r="77" spans="1:6" ht="32.25" thickBot="1" x14ac:dyDescent="0.25">
      <c r="A77" s="21" t="s">
        <v>217</v>
      </c>
      <c r="B77" s="272" t="s">
        <v>116</v>
      </c>
      <c r="C77" s="272" t="s">
        <v>78</v>
      </c>
      <c r="D77" s="167" t="s">
        <v>220</v>
      </c>
      <c r="E77" s="167">
        <v>244</v>
      </c>
      <c r="F77" s="217">
        <v>640.70000000000005</v>
      </c>
    </row>
    <row r="78" spans="1:6" ht="63.75" thickBot="1" x14ac:dyDescent="0.25">
      <c r="A78" s="159" t="s">
        <v>52</v>
      </c>
      <c r="B78" s="272" t="s">
        <v>116</v>
      </c>
      <c r="C78" s="272" t="s">
        <v>117</v>
      </c>
      <c r="D78" s="156"/>
      <c r="E78" s="156"/>
      <c r="F78" s="219">
        <f>SUM(F79:F82)</f>
        <v>3057</v>
      </c>
    </row>
    <row r="79" spans="1:6" ht="48" thickBot="1" x14ac:dyDescent="0.25">
      <c r="A79" s="21" t="s">
        <v>33</v>
      </c>
      <c r="B79" s="284" t="s">
        <v>116</v>
      </c>
      <c r="C79" s="284" t="s">
        <v>117</v>
      </c>
      <c r="D79" s="167" t="s">
        <v>221</v>
      </c>
      <c r="E79" s="167">
        <v>111</v>
      </c>
      <c r="F79" s="156">
        <v>2100</v>
      </c>
    </row>
    <row r="80" spans="1:6" ht="79.5" thickBot="1" x14ac:dyDescent="0.25">
      <c r="A80" s="21" t="s">
        <v>10</v>
      </c>
      <c r="B80" s="284" t="s">
        <v>116</v>
      </c>
      <c r="C80" s="284" t="s">
        <v>117</v>
      </c>
      <c r="D80" s="167" t="s">
        <v>221</v>
      </c>
      <c r="E80" s="167">
        <v>119</v>
      </c>
      <c r="F80" s="156">
        <v>634</v>
      </c>
    </row>
    <row r="81" spans="1:6" ht="32.25" thickBot="1" x14ac:dyDescent="0.25">
      <c r="A81" s="21" t="s">
        <v>217</v>
      </c>
      <c r="B81" s="284" t="s">
        <v>116</v>
      </c>
      <c r="C81" s="284" t="s">
        <v>117</v>
      </c>
      <c r="D81" s="167" t="s">
        <v>221</v>
      </c>
      <c r="E81" s="167">
        <v>244</v>
      </c>
      <c r="F81" s="156">
        <v>318</v>
      </c>
    </row>
    <row r="82" spans="1:6" ht="32.25" thickBot="1" x14ac:dyDescent="0.25">
      <c r="A82" s="180" t="s">
        <v>51</v>
      </c>
      <c r="B82" s="284" t="s">
        <v>116</v>
      </c>
      <c r="C82" s="284" t="s">
        <v>117</v>
      </c>
      <c r="D82" s="167" t="s">
        <v>221</v>
      </c>
      <c r="E82" s="167">
        <v>850</v>
      </c>
      <c r="F82" s="156">
        <v>5</v>
      </c>
    </row>
    <row r="83" spans="1:6" ht="48" thickBot="1" x14ac:dyDescent="0.25">
      <c r="A83" s="21" t="s">
        <v>557</v>
      </c>
      <c r="B83" s="272" t="s">
        <v>116</v>
      </c>
      <c r="C83" s="272" t="s">
        <v>429</v>
      </c>
      <c r="D83" s="167"/>
      <c r="E83" s="167"/>
      <c r="F83" s="156">
        <v>560</v>
      </c>
    </row>
    <row r="84" spans="1:6" ht="79.5" thickBot="1" x14ac:dyDescent="0.25">
      <c r="A84" s="21" t="s">
        <v>577</v>
      </c>
      <c r="B84" s="272" t="s">
        <v>116</v>
      </c>
      <c r="C84" s="272" t="s">
        <v>429</v>
      </c>
      <c r="D84" s="206" t="s">
        <v>119</v>
      </c>
      <c r="E84" s="167"/>
      <c r="F84" s="156">
        <v>560</v>
      </c>
    </row>
    <row r="85" spans="1:6" ht="63.75" customHeight="1" thickBot="1" x14ac:dyDescent="0.25">
      <c r="A85" s="21" t="s">
        <v>578</v>
      </c>
      <c r="B85" s="272" t="s">
        <v>116</v>
      </c>
      <c r="C85" s="272" t="s">
        <v>429</v>
      </c>
      <c r="D85" s="206" t="s">
        <v>559</v>
      </c>
      <c r="E85" s="167"/>
      <c r="F85" s="156">
        <v>560</v>
      </c>
    </row>
    <row r="86" spans="1:6" ht="63.75" thickBot="1" x14ac:dyDescent="0.25">
      <c r="A86" s="21" t="s">
        <v>537</v>
      </c>
      <c r="B86" s="272" t="s">
        <v>116</v>
      </c>
      <c r="C86" s="272" t="s">
        <v>429</v>
      </c>
      <c r="D86" s="206" t="s">
        <v>560</v>
      </c>
      <c r="E86" s="167"/>
      <c r="F86" s="156">
        <v>560</v>
      </c>
    </row>
    <row r="87" spans="1:6" ht="32.25" thickBot="1" x14ac:dyDescent="0.25">
      <c r="A87" s="21" t="s">
        <v>561</v>
      </c>
      <c r="B87" s="272" t="s">
        <v>116</v>
      </c>
      <c r="C87" s="272" t="s">
        <v>429</v>
      </c>
      <c r="D87" s="206" t="s">
        <v>560</v>
      </c>
      <c r="E87" s="167">
        <v>244</v>
      </c>
      <c r="F87" s="156">
        <v>560</v>
      </c>
    </row>
    <row r="88" spans="1:6" ht="16.5" thickBot="1" x14ac:dyDescent="0.25">
      <c r="A88" s="159" t="s">
        <v>25</v>
      </c>
      <c r="B88" s="272" t="s">
        <v>78</v>
      </c>
      <c r="C88" s="155"/>
      <c r="D88" s="156"/>
      <c r="E88" s="156"/>
      <c r="F88" s="219">
        <f>SUM(F89+F95)</f>
        <v>14211.3</v>
      </c>
    </row>
    <row r="89" spans="1:6" ht="32.25" thickBot="1" x14ac:dyDescent="0.25">
      <c r="A89" s="136" t="s">
        <v>53</v>
      </c>
      <c r="B89" s="205" t="s">
        <v>78</v>
      </c>
      <c r="C89" s="205" t="s">
        <v>79</v>
      </c>
      <c r="D89" s="156"/>
      <c r="E89" s="156"/>
      <c r="F89" s="137">
        <v>1755</v>
      </c>
    </row>
    <row r="90" spans="1:6" ht="63.75" thickBot="1" x14ac:dyDescent="0.25">
      <c r="A90" s="21" t="s">
        <v>222</v>
      </c>
      <c r="B90" s="206" t="s">
        <v>78</v>
      </c>
      <c r="C90" s="206" t="s">
        <v>79</v>
      </c>
      <c r="D90" s="167" t="s">
        <v>223</v>
      </c>
      <c r="E90" s="156"/>
      <c r="F90" s="156">
        <f>SUM(F91:F94)</f>
        <v>1755</v>
      </c>
    </row>
    <row r="91" spans="1:6" ht="49.5" customHeight="1" thickBot="1" x14ac:dyDescent="0.25">
      <c r="A91" s="21" t="s">
        <v>203</v>
      </c>
      <c r="B91" s="206" t="s">
        <v>78</v>
      </c>
      <c r="C91" s="206" t="s">
        <v>79</v>
      </c>
      <c r="D91" s="167" t="s">
        <v>223</v>
      </c>
      <c r="E91" s="167">
        <v>121</v>
      </c>
      <c r="F91" s="156">
        <v>1044</v>
      </c>
    </row>
    <row r="92" spans="1:6" ht="79.5" thickBot="1" x14ac:dyDescent="0.25">
      <c r="A92" s="21" t="s">
        <v>10</v>
      </c>
      <c r="B92" s="206" t="s">
        <v>78</v>
      </c>
      <c r="C92" s="206" t="s">
        <v>79</v>
      </c>
      <c r="D92" s="167" t="s">
        <v>223</v>
      </c>
      <c r="E92" s="167">
        <v>129</v>
      </c>
      <c r="F92" s="156">
        <v>315</v>
      </c>
    </row>
    <row r="93" spans="1:6" ht="31.5" customHeight="1" thickBot="1" x14ac:dyDescent="0.25">
      <c r="A93" s="285" t="s">
        <v>217</v>
      </c>
      <c r="B93" s="286" t="s">
        <v>78</v>
      </c>
      <c r="C93" s="286" t="s">
        <v>79</v>
      </c>
      <c r="D93" s="287" t="s">
        <v>223</v>
      </c>
      <c r="E93" s="287">
        <v>244</v>
      </c>
      <c r="F93" s="288">
        <v>393</v>
      </c>
    </row>
    <row r="94" spans="1:6" ht="37.5" customHeight="1" thickBot="1" x14ac:dyDescent="0.25">
      <c r="A94" s="243" t="s">
        <v>51</v>
      </c>
      <c r="B94" s="289" t="s">
        <v>78</v>
      </c>
      <c r="C94" s="289" t="s">
        <v>79</v>
      </c>
      <c r="D94" s="290" t="s">
        <v>223</v>
      </c>
      <c r="E94" s="290">
        <v>850</v>
      </c>
      <c r="F94" s="243">
        <v>3</v>
      </c>
    </row>
    <row r="95" spans="1:6" ht="20.25" customHeight="1" thickBot="1" x14ac:dyDescent="0.25">
      <c r="A95" s="159" t="s">
        <v>413</v>
      </c>
      <c r="B95" s="206" t="s">
        <v>78</v>
      </c>
      <c r="C95" s="206" t="s">
        <v>117</v>
      </c>
      <c r="D95" s="167"/>
      <c r="E95" s="167"/>
      <c r="F95" s="156">
        <v>12456.3</v>
      </c>
    </row>
    <row r="96" spans="1:6" ht="18" customHeight="1" thickBot="1" x14ac:dyDescent="0.25">
      <c r="A96" s="180" t="s">
        <v>414</v>
      </c>
      <c r="B96" s="206" t="s">
        <v>78</v>
      </c>
      <c r="C96" s="206" t="s">
        <v>117</v>
      </c>
      <c r="D96" s="167" t="s">
        <v>419</v>
      </c>
      <c r="E96" s="167"/>
      <c r="F96" s="156">
        <v>12456.3</v>
      </c>
    </row>
    <row r="97" spans="1:6" ht="24" customHeight="1" thickBot="1" x14ac:dyDescent="0.25">
      <c r="A97" s="180" t="s">
        <v>415</v>
      </c>
      <c r="B97" s="206" t="s">
        <v>78</v>
      </c>
      <c r="C97" s="206" t="s">
        <v>117</v>
      </c>
      <c r="D97" s="167" t="s">
        <v>419</v>
      </c>
      <c r="E97" s="167">
        <v>530</v>
      </c>
      <c r="F97" s="156">
        <v>12456.3</v>
      </c>
    </row>
    <row r="98" spans="1:6" ht="32.25" thickBot="1" x14ac:dyDescent="0.25">
      <c r="A98" s="159" t="s">
        <v>26</v>
      </c>
      <c r="B98" s="272" t="s">
        <v>79</v>
      </c>
      <c r="C98" s="155"/>
      <c r="D98" s="156"/>
      <c r="E98" s="156"/>
      <c r="F98" s="219">
        <f>SUM(F99+F101)</f>
        <v>6551.9</v>
      </c>
    </row>
    <row r="99" spans="1:6" ht="16.5" thickBot="1" x14ac:dyDescent="0.25">
      <c r="A99" s="136" t="s">
        <v>27</v>
      </c>
      <c r="B99" s="206" t="s">
        <v>79</v>
      </c>
      <c r="C99" s="206">
        <v>2</v>
      </c>
      <c r="D99" s="156" t="s">
        <v>224</v>
      </c>
      <c r="E99" s="156"/>
      <c r="F99" s="156">
        <v>1541.9</v>
      </c>
    </row>
    <row r="100" spans="1:6" ht="32.25" thickBot="1" x14ac:dyDescent="0.25">
      <c r="A100" s="21" t="s">
        <v>217</v>
      </c>
      <c r="B100" s="206" t="s">
        <v>79</v>
      </c>
      <c r="C100" s="206">
        <v>2</v>
      </c>
      <c r="D100" s="156" t="s">
        <v>224</v>
      </c>
      <c r="E100" s="156">
        <v>244</v>
      </c>
      <c r="F100" s="156">
        <v>1541.9</v>
      </c>
    </row>
    <row r="101" spans="1:6" ht="16.5" thickBot="1" x14ac:dyDescent="0.25">
      <c r="A101" s="184" t="s">
        <v>418</v>
      </c>
      <c r="B101" s="205" t="s">
        <v>79</v>
      </c>
      <c r="C101" s="205" t="s">
        <v>116</v>
      </c>
      <c r="D101" s="137"/>
      <c r="E101" s="137"/>
      <c r="F101" s="156">
        <v>5010</v>
      </c>
    </row>
    <row r="102" spans="1:6" ht="16.5" thickBot="1" x14ac:dyDescent="0.25">
      <c r="A102" s="180" t="s">
        <v>414</v>
      </c>
      <c r="B102" s="206" t="s">
        <v>79</v>
      </c>
      <c r="C102" s="206" t="s">
        <v>116</v>
      </c>
      <c r="D102" s="156" t="s">
        <v>224</v>
      </c>
      <c r="E102" s="156"/>
      <c r="F102" s="156">
        <v>5010</v>
      </c>
    </row>
    <row r="103" spans="1:6" ht="16.5" thickBot="1" x14ac:dyDescent="0.25">
      <c r="A103" s="180" t="s">
        <v>588</v>
      </c>
      <c r="B103" s="206" t="s">
        <v>79</v>
      </c>
      <c r="C103" s="206" t="s">
        <v>116</v>
      </c>
      <c r="D103" s="156" t="s">
        <v>224</v>
      </c>
      <c r="E103" s="156">
        <v>530</v>
      </c>
      <c r="F103" s="156">
        <v>5010</v>
      </c>
    </row>
    <row r="104" spans="1:6" ht="16.5" thickBot="1" x14ac:dyDescent="0.25">
      <c r="A104" s="159" t="s">
        <v>28</v>
      </c>
      <c r="B104" s="272" t="s">
        <v>80</v>
      </c>
      <c r="C104" s="155"/>
      <c r="D104" s="156"/>
      <c r="E104" s="156"/>
      <c r="F104" s="219">
        <f>SUM(F105+F118+F140+F143+F133)</f>
        <v>443666</v>
      </c>
    </row>
    <row r="105" spans="1:6" ht="16.5" thickBot="1" x14ac:dyDescent="0.25">
      <c r="A105" s="184" t="s">
        <v>55</v>
      </c>
      <c r="B105" s="272" t="s">
        <v>80</v>
      </c>
      <c r="C105" s="272" t="s">
        <v>81</v>
      </c>
      <c r="D105" s="156"/>
      <c r="E105" s="156"/>
      <c r="F105" s="137">
        <f>SUM(F108+F113)</f>
        <v>100061</v>
      </c>
    </row>
    <row r="106" spans="1:6" ht="63.75" thickBot="1" x14ac:dyDescent="0.25">
      <c r="A106" s="154" t="s">
        <v>225</v>
      </c>
      <c r="B106" s="205" t="s">
        <v>80</v>
      </c>
      <c r="C106" s="205" t="s">
        <v>81</v>
      </c>
      <c r="D106" s="273">
        <v>19</v>
      </c>
      <c r="E106" s="156"/>
      <c r="F106" s="156">
        <v>56514</v>
      </c>
    </row>
    <row r="107" spans="1:6" ht="32.25" thickBot="1" x14ac:dyDescent="0.25">
      <c r="A107" s="154" t="s">
        <v>226</v>
      </c>
      <c r="B107" s="205" t="s">
        <v>80</v>
      </c>
      <c r="C107" s="205" t="s">
        <v>81</v>
      </c>
      <c r="D107" s="167" t="s">
        <v>227</v>
      </c>
      <c r="E107" s="156"/>
      <c r="F107" s="156">
        <v>56514</v>
      </c>
    </row>
    <row r="108" spans="1:6" ht="205.5" thickBot="1" x14ac:dyDescent="0.25">
      <c r="A108" s="154" t="s">
        <v>228</v>
      </c>
      <c r="B108" s="205" t="s">
        <v>80</v>
      </c>
      <c r="C108" s="205" t="s">
        <v>81</v>
      </c>
      <c r="D108" s="167" t="s">
        <v>229</v>
      </c>
      <c r="E108" s="156"/>
      <c r="F108" s="156">
        <f>SUM(F109:F112)</f>
        <v>56514</v>
      </c>
    </row>
    <row r="109" spans="1:6" ht="48" thickBot="1" x14ac:dyDescent="0.25">
      <c r="A109" s="21" t="s">
        <v>33</v>
      </c>
      <c r="B109" s="205" t="s">
        <v>80</v>
      </c>
      <c r="C109" s="205" t="s">
        <v>81</v>
      </c>
      <c r="D109" s="167" t="s">
        <v>229</v>
      </c>
      <c r="E109" s="167">
        <v>111</v>
      </c>
      <c r="F109" s="156">
        <v>41431</v>
      </c>
    </row>
    <row r="110" spans="1:6" ht="16.5" thickBot="1" x14ac:dyDescent="0.25">
      <c r="A110" s="162" t="s">
        <v>424</v>
      </c>
      <c r="B110" s="205" t="s">
        <v>80</v>
      </c>
      <c r="C110" s="205" t="s">
        <v>81</v>
      </c>
      <c r="D110" s="167" t="s">
        <v>229</v>
      </c>
      <c r="E110" s="167">
        <v>112</v>
      </c>
      <c r="F110" s="156">
        <v>355.8</v>
      </c>
    </row>
    <row r="111" spans="1:6" ht="79.5" thickBot="1" x14ac:dyDescent="0.25">
      <c r="A111" s="21" t="s">
        <v>10</v>
      </c>
      <c r="B111" s="205" t="s">
        <v>80</v>
      </c>
      <c r="C111" s="205" t="s">
        <v>81</v>
      </c>
      <c r="D111" s="167" t="s">
        <v>229</v>
      </c>
      <c r="E111" s="167">
        <v>119</v>
      </c>
      <c r="F111" s="156">
        <v>12510</v>
      </c>
    </row>
    <row r="112" spans="1:6" ht="32.25" thickBot="1" x14ac:dyDescent="0.25">
      <c r="A112" s="21" t="s">
        <v>13</v>
      </c>
      <c r="B112" s="205" t="s">
        <v>80</v>
      </c>
      <c r="C112" s="205" t="s">
        <v>81</v>
      </c>
      <c r="D112" s="167" t="s">
        <v>229</v>
      </c>
      <c r="E112" s="167">
        <v>244</v>
      </c>
      <c r="F112" s="156">
        <v>2217.1999999999998</v>
      </c>
    </row>
    <row r="113" spans="1:6" ht="63.75" thickBot="1" x14ac:dyDescent="0.25">
      <c r="A113" s="159" t="s">
        <v>230</v>
      </c>
      <c r="B113" s="205" t="s">
        <v>80</v>
      </c>
      <c r="C113" s="205" t="s">
        <v>81</v>
      </c>
      <c r="D113" s="273" t="s">
        <v>231</v>
      </c>
      <c r="E113" s="156"/>
      <c r="F113" s="137">
        <f>SUM(F114:F117)</f>
        <v>43547</v>
      </c>
    </row>
    <row r="114" spans="1:6" ht="48" thickBot="1" x14ac:dyDescent="0.25">
      <c r="A114" s="21" t="s">
        <v>33</v>
      </c>
      <c r="B114" s="205" t="s">
        <v>80</v>
      </c>
      <c r="C114" s="205" t="s">
        <v>81</v>
      </c>
      <c r="D114" s="167" t="s">
        <v>231</v>
      </c>
      <c r="E114" s="167">
        <v>111</v>
      </c>
      <c r="F114" s="156">
        <v>15487</v>
      </c>
    </row>
    <row r="115" spans="1:6" ht="79.5" thickBot="1" x14ac:dyDescent="0.25">
      <c r="A115" s="21" t="s">
        <v>10</v>
      </c>
      <c r="B115" s="205" t="s">
        <v>80</v>
      </c>
      <c r="C115" s="205" t="s">
        <v>81</v>
      </c>
      <c r="D115" s="167" t="s">
        <v>231</v>
      </c>
      <c r="E115" s="167">
        <v>119</v>
      </c>
      <c r="F115" s="156">
        <v>4678</v>
      </c>
    </row>
    <row r="116" spans="1:6" ht="32.25" thickBot="1" x14ac:dyDescent="0.25">
      <c r="A116" s="21" t="s">
        <v>13</v>
      </c>
      <c r="B116" s="205" t="s">
        <v>80</v>
      </c>
      <c r="C116" s="205" t="s">
        <v>81</v>
      </c>
      <c r="D116" s="167" t="s">
        <v>231</v>
      </c>
      <c r="E116" s="167">
        <v>244</v>
      </c>
      <c r="F116" s="156">
        <v>20950</v>
      </c>
    </row>
    <row r="117" spans="1:6" ht="32.25" thickBot="1" x14ac:dyDescent="0.25">
      <c r="A117" s="291" t="s">
        <v>51</v>
      </c>
      <c r="B117" s="205" t="s">
        <v>80</v>
      </c>
      <c r="C117" s="205" t="s">
        <v>81</v>
      </c>
      <c r="D117" s="167" t="s">
        <v>231</v>
      </c>
      <c r="E117" s="167">
        <v>850</v>
      </c>
      <c r="F117" s="156">
        <v>2432</v>
      </c>
    </row>
    <row r="118" spans="1:6" ht="16.5" thickBot="1" x14ac:dyDescent="0.25">
      <c r="A118" s="136" t="s">
        <v>67</v>
      </c>
      <c r="B118" s="206" t="s">
        <v>80</v>
      </c>
      <c r="C118" s="206" t="s">
        <v>122</v>
      </c>
      <c r="D118" s="156"/>
      <c r="E118" s="156"/>
      <c r="F118" s="137">
        <f>SUM(F120+F126+F130)</f>
        <v>303259</v>
      </c>
    </row>
    <row r="119" spans="1:6" ht="63.75" thickBot="1" x14ac:dyDescent="0.25">
      <c r="A119" s="154" t="s">
        <v>225</v>
      </c>
      <c r="B119" s="206" t="s">
        <v>80</v>
      </c>
      <c r="C119" s="206" t="s">
        <v>122</v>
      </c>
      <c r="D119" s="156">
        <v>19</v>
      </c>
      <c r="E119" s="156"/>
      <c r="F119" s="156">
        <v>281778</v>
      </c>
    </row>
    <row r="120" spans="1:6" ht="32.25" thickBot="1" x14ac:dyDescent="0.25">
      <c r="A120" s="154" t="s">
        <v>233</v>
      </c>
      <c r="B120" s="206" t="s">
        <v>80</v>
      </c>
      <c r="C120" s="206" t="s">
        <v>122</v>
      </c>
      <c r="D120" s="156" t="s">
        <v>234</v>
      </c>
      <c r="E120" s="156"/>
      <c r="F120" s="156">
        <v>281778</v>
      </c>
    </row>
    <row r="121" spans="1:6" ht="48" thickBot="1" x14ac:dyDescent="0.25">
      <c r="A121" s="154" t="s">
        <v>235</v>
      </c>
      <c r="B121" s="206" t="s">
        <v>80</v>
      </c>
      <c r="C121" s="206" t="s">
        <v>122</v>
      </c>
      <c r="D121" s="156" t="s">
        <v>236</v>
      </c>
      <c r="E121" s="156"/>
      <c r="F121" s="156">
        <v>281778</v>
      </c>
    </row>
    <row r="122" spans="1:6" ht="288" customHeight="1" thickBot="1" x14ac:dyDescent="0.25">
      <c r="A122" s="154" t="s">
        <v>237</v>
      </c>
      <c r="B122" s="206" t="s">
        <v>80</v>
      </c>
      <c r="C122" s="206" t="s">
        <v>122</v>
      </c>
      <c r="D122" s="167" t="s">
        <v>238</v>
      </c>
      <c r="E122" s="156"/>
      <c r="F122" s="167">
        <f>SUM(F123:F125)</f>
        <v>281778</v>
      </c>
    </row>
    <row r="123" spans="1:6" ht="48.75" customHeight="1" thickBot="1" x14ac:dyDescent="0.25">
      <c r="A123" s="292" t="s">
        <v>33</v>
      </c>
      <c r="B123" s="206" t="s">
        <v>80</v>
      </c>
      <c r="C123" s="206" t="s">
        <v>122</v>
      </c>
      <c r="D123" s="167" t="s">
        <v>238</v>
      </c>
      <c r="E123" s="167">
        <v>111</v>
      </c>
      <c r="F123" s="167">
        <v>212411</v>
      </c>
    </row>
    <row r="124" spans="1:6" ht="79.5" thickBot="1" x14ac:dyDescent="0.25">
      <c r="A124" s="21" t="s">
        <v>10</v>
      </c>
      <c r="B124" s="206" t="s">
        <v>80</v>
      </c>
      <c r="C124" s="206" t="s">
        <v>122</v>
      </c>
      <c r="D124" s="167" t="s">
        <v>238</v>
      </c>
      <c r="E124" s="167">
        <v>119</v>
      </c>
      <c r="F124" s="167">
        <v>64148</v>
      </c>
    </row>
    <row r="125" spans="1:6" ht="32.25" thickBot="1" x14ac:dyDescent="0.25">
      <c r="A125" s="21" t="s">
        <v>13</v>
      </c>
      <c r="B125" s="206" t="s">
        <v>80</v>
      </c>
      <c r="C125" s="206" t="s">
        <v>122</v>
      </c>
      <c r="D125" s="167" t="s">
        <v>238</v>
      </c>
      <c r="E125" s="167">
        <v>244</v>
      </c>
      <c r="F125" s="167">
        <v>5219</v>
      </c>
    </row>
    <row r="126" spans="1:6" ht="48" thickBot="1" x14ac:dyDescent="0.25">
      <c r="A126" s="159" t="s">
        <v>69</v>
      </c>
      <c r="B126" s="205" t="s">
        <v>80</v>
      </c>
      <c r="C126" s="205" t="s">
        <v>122</v>
      </c>
      <c r="D126" s="273" t="s">
        <v>239</v>
      </c>
      <c r="E126" s="156"/>
      <c r="F126" s="137">
        <f>SUM(F127:F129)</f>
        <v>16802</v>
      </c>
    </row>
    <row r="127" spans="1:6" ht="63.75" customHeight="1" thickBot="1" x14ac:dyDescent="0.25">
      <c r="A127" s="180" t="s">
        <v>589</v>
      </c>
      <c r="B127" s="206" t="s">
        <v>80</v>
      </c>
      <c r="C127" s="206" t="s">
        <v>122</v>
      </c>
      <c r="D127" s="167" t="s">
        <v>239</v>
      </c>
      <c r="E127" s="156">
        <v>243</v>
      </c>
      <c r="F127" s="156">
        <v>1620</v>
      </c>
    </row>
    <row r="128" spans="1:6" ht="48" thickBot="1" x14ac:dyDescent="0.25">
      <c r="A128" s="21" t="s">
        <v>240</v>
      </c>
      <c r="B128" s="206" t="s">
        <v>80</v>
      </c>
      <c r="C128" s="206" t="s">
        <v>122</v>
      </c>
      <c r="D128" s="167" t="s">
        <v>239</v>
      </c>
      <c r="E128" s="167">
        <v>244</v>
      </c>
      <c r="F128" s="156">
        <v>11515</v>
      </c>
    </row>
    <row r="129" spans="1:6" ht="32.25" thickBot="1" x14ac:dyDescent="0.25">
      <c r="A129" s="291" t="s">
        <v>51</v>
      </c>
      <c r="B129" s="206" t="s">
        <v>80</v>
      </c>
      <c r="C129" s="206" t="s">
        <v>122</v>
      </c>
      <c r="D129" s="167" t="s">
        <v>239</v>
      </c>
      <c r="E129" s="167">
        <v>850</v>
      </c>
      <c r="F129" s="156">
        <v>3667</v>
      </c>
    </row>
    <row r="130" spans="1:6" ht="32.25" thickBot="1" x14ac:dyDescent="0.25">
      <c r="A130" s="159" t="s">
        <v>244</v>
      </c>
      <c r="B130" s="205" t="s">
        <v>80</v>
      </c>
      <c r="C130" s="205" t="s">
        <v>122</v>
      </c>
      <c r="D130" s="219" t="s">
        <v>245</v>
      </c>
      <c r="E130" s="156"/>
      <c r="F130" s="219">
        <v>4679</v>
      </c>
    </row>
    <row r="131" spans="1:6" ht="46.5" customHeight="1" thickBot="1" x14ac:dyDescent="0.25">
      <c r="A131" s="159" t="s">
        <v>71</v>
      </c>
      <c r="B131" s="206" t="s">
        <v>80</v>
      </c>
      <c r="C131" s="206" t="s">
        <v>122</v>
      </c>
      <c r="D131" s="219" t="s">
        <v>245</v>
      </c>
      <c r="E131" s="156"/>
      <c r="F131" s="219">
        <v>4679</v>
      </c>
    </row>
    <row r="132" spans="1:6" ht="32.25" thickBot="1" x14ac:dyDescent="0.25">
      <c r="A132" s="21" t="s">
        <v>13</v>
      </c>
      <c r="B132" s="206" t="s">
        <v>80</v>
      </c>
      <c r="C132" s="206" t="s">
        <v>122</v>
      </c>
      <c r="D132" s="167" t="s">
        <v>245</v>
      </c>
      <c r="E132" s="167">
        <v>244</v>
      </c>
      <c r="F132" s="156">
        <v>4679</v>
      </c>
    </row>
    <row r="133" spans="1:6" ht="32.25" thickBot="1" x14ac:dyDescent="0.25">
      <c r="A133" s="159" t="s">
        <v>70</v>
      </c>
      <c r="B133" s="205" t="s">
        <v>80</v>
      </c>
      <c r="C133" s="205" t="s">
        <v>116</v>
      </c>
      <c r="D133" s="273" t="s">
        <v>241</v>
      </c>
      <c r="E133" s="156"/>
      <c r="F133" s="137">
        <f>SUM(F135:F139)</f>
        <v>32446</v>
      </c>
    </row>
    <row r="134" spans="1:6" ht="32.25" thickBot="1" x14ac:dyDescent="0.25">
      <c r="A134" s="154" t="s">
        <v>242</v>
      </c>
      <c r="B134" s="206" t="s">
        <v>80</v>
      </c>
      <c r="C134" s="206" t="s">
        <v>116</v>
      </c>
      <c r="D134" s="167" t="s">
        <v>241</v>
      </c>
      <c r="E134" s="156"/>
      <c r="F134" s="156">
        <v>32446</v>
      </c>
    </row>
    <row r="135" spans="1:6" ht="48" thickBot="1" x14ac:dyDescent="0.25">
      <c r="A135" s="21" t="s">
        <v>243</v>
      </c>
      <c r="B135" s="206" t="s">
        <v>80</v>
      </c>
      <c r="C135" s="206" t="s">
        <v>116</v>
      </c>
      <c r="D135" s="167" t="s">
        <v>241</v>
      </c>
      <c r="E135" s="167">
        <v>111</v>
      </c>
      <c r="F135" s="156">
        <v>21001</v>
      </c>
    </row>
    <row r="136" spans="1:6" ht="16.5" thickBot="1" x14ac:dyDescent="0.25">
      <c r="A136" s="21" t="s">
        <v>425</v>
      </c>
      <c r="B136" s="206" t="s">
        <v>80</v>
      </c>
      <c r="C136" s="206" t="s">
        <v>116</v>
      </c>
      <c r="D136" s="167" t="s">
        <v>241</v>
      </c>
      <c r="E136" s="167">
        <v>112</v>
      </c>
      <c r="F136" s="156">
        <v>138</v>
      </c>
    </row>
    <row r="137" spans="1:6" ht="79.5" thickBot="1" x14ac:dyDescent="0.25">
      <c r="A137" s="21" t="s">
        <v>10</v>
      </c>
      <c r="B137" s="206" t="s">
        <v>80</v>
      </c>
      <c r="C137" s="206" t="s">
        <v>116</v>
      </c>
      <c r="D137" s="167" t="s">
        <v>241</v>
      </c>
      <c r="E137" s="167">
        <v>119</v>
      </c>
      <c r="F137" s="156">
        <v>6342</v>
      </c>
    </row>
    <row r="138" spans="1:6" ht="32.25" thickBot="1" x14ac:dyDescent="0.25">
      <c r="A138" s="21" t="s">
        <v>13</v>
      </c>
      <c r="B138" s="206" t="s">
        <v>80</v>
      </c>
      <c r="C138" s="206" t="s">
        <v>116</v>
      </c>
      <c r="D138" s="167" t="s">
        <v>241</v>
      </c>
      <c r="E138" s="167">
        <v>244</v>
      </c>
      <c r="F138" s="156">
        <v>3979</v>
      </c>
    </row>
    <row r="139" spans="1:6" ht="32.25" thickBot="1" x14ac:dyDescent="0.25">
      <c r="A139" s="243" t="s">
        <v>51</v>
      </c>
      <c r="B139" s="206" t="s">
        <v>80</v>
      </c>
      <c r="C139" s="206" t="s">
        <v>116</v>
      </c>
      <c r="D139" s="167" t="s">
        <v>241</v>
      </c>
      <c r="E139" s="167">
        <v>850</v>
      </c>
      <c r="F139" s="156">
        <v>986</v>
      </c>
    </row>
    <row r="140" spans="1:6" ht="32.25" thickBot="1" x14ac:dyDescent="0.25">
      <c r="A140" s="159" t="s">
        <v>29</v>
      </c>
      <c r="B140" s="272" t="s">
        <v>80</v>
      </c>
      <c r="C140" s="272" t="s">
        <v>80</v>
      </c>
      <c r="D140" s="156"/>
      <c r="E140" s="156"/>
      <c r="F140" s="219">
        <v>100</v>
      </c>
    </row>
    <row r="141" spans="1:6" ht="32.25" thickBot="1" x14ac:dyDescent="0.25">
      <c r="A141" s="21" t="s">
        <v>246</v>
      </c>
      <c r="B141" s="272" t="s">
        <v>80</v>
      </c>
      <c r="C141" s="272" t="s">
        <v>80</v>
      </c>
      <c r="D141" s="167" t="s">
        <v>247</v>
      </c>
      <c r="E141" s="156"/>
      <c r="F141" s="137">
        <v>100</v>
      </c>
    </row>
    <row r="142" spans="1:6" ht="32.25" thickBot="1" x14ac:dyDescent="0.25">
      <c r="A142" s="21" t="s">
        <v>13</v>
      </c>
      <c r="B142" s="272" t="s">
        <v>80</v>
      </c>
      <c r="C142" s="272" t="s">
        <v>80</v>
      </c>
      <c r="D142" s="167" t="s">
        <v>247</v>
      </c>
      <c r="E142" s="167">
        <v>244</v>
      </c>
      <c r="F142" s="137">
        <v>100</v>
      </c>
    </row>
    <row r="143" spans="1:6" ht="32.25" thickBot="1" x14ac:dyDescent="0.25">
      <c r="A143" s="159" t="s">
        <v>31</v>
      </c>
      <c r="B143" s="272" t="s">
        <v>80</v>
      </c>
      <c r="C143" s="272" t="s">
        <v>117</v>
      </c>
      <c r="D143" s="156"/>
      <c r="E143" s="156"/>
      <c r="F143" s="219">
        <f>SUM(F144+F148)</f>
        <v>7800</v>
      </c>
    </row>
    <row r="144" spans="1:6" ht="95.25" thickBot="1" x14ac:dyDescent="0.25">
      <c r="A144" s="159" t="s">
        <v>248</v>
      </c>
      <c r="B144" s="206" t="s">
        <v>80</v>
      </c>
      <c r="C144" s="206" t="s">
        <v>117</v>
      </c>
      <c r="D144" s="167" t="s">
        <v>249</v>
      </c>
      <c r="E144" s="156"/>
      <c r="F144" s="219">
        <f>SUM(F145:F147)</f>
        <v>1070</v>
      </c>
    </row>
    <row r="145" spans="1:6" ht="48" customHeight="1" thickBot="1" x14ac:dyDescent="0.25">
      <c r="A145" s="21" t="s">
        <v>203</v>
      </c>
      <c r="B145" s="206" t="s">
        <v>80</v>
      </c>
      <c r="C145" s="206" t="s">
        <v>117</v>
      </c>
      <c r="D145" s="167" t="s">
        <v>249</v>
      </c>
      <c r="E145" s="167">
        <v>121</v>
      </c>
      <c r="F145" s="219">
        <v>821</v>
      </c>
    </row>
    <row r="146" spans="1:6" ht="79.5" thickBot="1" x14ac:dyDescent="0.25">
      <c r="A146" s="21" t="s">
        <v>10</v>
      </c>
      <c r="B146" s="206" t="s">
        <v>80</v>
      </c>
      <c r="C146" s="206" t="s">
        <v>117</v>
      </c>
      <c r="D146" s="167" t="s">
        <v>249</v>
      </c>
      <c r="E146" s="167">
        <v>129</v>
      </c>
      <c r="F146" s="137">
        <v>249</v>
      </c>
    </row>
    <row r="147" spans="1:6" ht="32.25" thickBot="1" x14ac:dyDescent="0.25">
      <c r="A147" s="21" t="s">
        <v>13</v>
      </c>
      <c r="B147" s="206" t="s">
        <v>80</v>
      </c>
      <c r="C147" s="206" t="s">
        <v>117</v>
      </c>
      <c r="D147" s="167" t="s">
        <v>249</v>
      </c>
      <c r="E147" s="167">
        <v>244</v>
      </c>
      <c r="F147" s="137"/>
    </row>
    <row r="148" spans="1:6" ht="16.5" thickBot="1" x14ac:dyDescent="0.25">
      <c r="A148" s="159" t="s">
        <v>250</v>
      </c>
      <c r="B148" s="206" t="s">
        <v>80</v>
      </c>
      <c r="C148" s="206" t="s">
        <v>117</v>
      </c>
      <c r="D148" s="219" t="s">
        <v>251</v>
      </c>
      <c r="E148" s="156"/>
      <c r="F148" s="219">
        <v>6730</v>
      </c>
    </row>
    <row r="149" spans="1:6" ht="32.25" thickBot="1" x14ac:dyDescent="0.25">
      <c r="A149" s="154" t="s">
        <v>252</v>
      </c>
      <c r="B149" s="206" t="s">
        <v>80</v>
      </c>
      <c r="C149" s="206" t="s">
        <v>117</v>
      </c>
      <c r="D149" s="167" t="s">
        <v>251</v>
      </c>
      <c r="E149" s="156"/>
      <c r="F149" s="137">
        <f>SUM(F150:F153)</f>
        <v>6730</v>
      </c>
    </row>
    <row r="150" spans="1:6" ht="48" thickBot="1" x14ac:dyDescent="0.25">
      <c r="A150" s="21" t="s">
        <v>243</v>
      </c>
      <c r="B150" s="206" t="s">
        <v>80</v>
      </c>
      <c r="C150" s="206" t="s">
        <v>117</v>
      </c>
      <c r="D150" s="167" t="s">
        <v>251</v>
      </c>
      <c r="E150" s="167">
        <v>111</v>
      </c>
      <c r="F150" s="137">
        <v>4200</v>
      </c>
    </row>
    <row r="151" spans="1:6" ht="79.5" thickBot="1" x14ac:dyDescent="0.25">
      <c r="A151" s="21" t="s">
        <v>10</v>
      </c>
      <c r="B151" s="206" t="s">
        <v>80</v>
      </c>
      <c r="C151" s="206" t="s">
        <v>117</v>
      </c>
      <c r="D151" s="167" t="s">
        <v>251</v>
      </c>
      <c r="E151" s="167">
        <v>119</v>
      </c>
      <c r="F151" s="137">
        <v>1269</v>
      </c>
    </row>
    <row r="152" spans="1:6" ht="32.25" thickBot="1" x14ac:dyDescent="0.25">
      <c r="A152" s="21" t="s">
        <v>13</v>
      </c>
      <c r="B152" s="206" t="s">
        <v>80</v>
      </c>
      <c r="C152" s="206" t="s">
        <v>117</v>
      </c>
      <c r="D152" s="167" t="s">
        <v>251</v>
      </c>
      <c r="E152" s="167">
        <v>244</v>
      </c>
      <c r="F152" s="137">
        <v>1251</v>
      </c>
    </row>
    <row r="153" spans="1:6" ht="32.25" thickBot="1" x14ac:dyDescent="0.25">
      <c r="A153" s="180" t="s">
        <v>51</v>
      </c>
      <c r="B153" s="206" t="s">
        <v>80</v>
      </c>
      <c r="C153" s="206" t="s">
        <v>117</v>
      </c>
      <c r="D153" s="167" t="s">
        <v>251</v>
      </c>
      <c r="E153" s="167">
        <v>850</v>
      </c>
      <c r="F153" s="137">
        <v>10</v>
      </c>
    </row>
    <row r="154" spans="1:6" ht="32.25" thickBot="1" x14ac:dyDescent="0.25">
      <c r="A154" s="159" t="s">
        <v>253</v>
      </c>
      <c r="B154" s="272" t="s">
        <v>181</v>
      </c>
      <c r="C154" s="155"/>
      <c r="D154" s="156"/>
      <c r="E154" s="156"/>
      <c r="F154" s="219">
        <f>SUM(F155+F167)</f>
        <v>28067</v>
      </c>
    </row>
    <row r="155" spans="1:6" ht="16.5" thickBot="1" x14ac:dyDescent="0.25">
      <c r="A155" s="159" t="s">
        <v>64</v>
      </c>
      <c r="B155" s="283" t="s">
        <v>181</v>
      </c>
      <c r="C155" s="283" t="s">
        <v>81</v>
      </c>
      <c r="D155" s="156"/>
      <c r="E155" s="156"/>
      <c r="F155" s="219">
        <f>SUM(F156+F161)</f>
        <v>23190</v>
      </c>
    </row>
    <row r="156" spans="1:6" ht="32.25" thickBot="1" x14ac:dyDescent="0.25">
      <c r="A156" s="159" t="s">
        <v>65</v>
      </c>
      <c r="B156" s="283" t="s">
        <v>181</v>
      </c>
      <c r="C156" s="283" t="s">
        <v>81</v>
      </c>
      <c r="D156" s="219" t="s">
        <v>254</v>
      </c>
      <c r="E156" s="156"/>
      <c r="F156" s="219">
        <f>SUM(F157:F160)</f>
        <v>14271</v>
      </c>
    </row>
    <row r="157" spans="1:6" ht="48" thickBot="1" x14ac:dyDescent="0.25">
      <c r="A157" s="21" t="s">
        <v>243</v>
      </c>
      <c r="B157" s="206" t="s">
        <v>181</v>
      </c>
      <c r="C157" s="206" t="s">
        <v>81</v>
      </c>
      <c r="D157" s="167" t="s">
        <v>254</v>
      </c>
      <c r="E157" s="167">
        <v>111</v>
      </c>
      <c r="F157" s="156">
        <v>9868</v>
      </c>
    </row>
    <row r="158" spans="1:6" ht="79.5" thickBot="1" x14ac:dyDescent="0.25">
      <c r="A158" s="21" t="s">
        <v>10</v>
      </c>
      <c r="B158" s="206" t="s">
        <v>181</v>
      </c>
      <c r="C158" s="206" t="s">
        <v>81</v>
      </c>
      <c r="D158" s="167" t="s">
        <v>254</v>
      </c>
      <c r="E158" s="167">
        <v>119</v>
      </c>
      <c r="F158" s="156">
        <v>2980</v>
      </c>
    </row>
    <row r="159" spans="1:6" ht="32.25" thickBot="1" x14ac:dyDescent="0.25">
      <c r="A159" s="21" t="s">
        <v>13</v>
      </c>
      <c r="B159" s="206" t="s">
        <v>181</v>
      </c>
      <c r="C159" s="206" t="s">
        <v>81</v>
      </c>
      <c r="D159" s="167" t="s">
        <v>254</v>
      </c>
      <c r="E159" s="167">
        <v>244</v>
      </c>
      <c r="F159" s="156">
        <v>1198</v>
      </c>
    </row>
    <row r="160" spans="1:6" ht="32.25" thickBot="1" x14ac:dyDescent="0.25">
      <c r="A160" s="180" t="s">
        <v>51</v>
      </c>
      <c r="B160" s="206" t="s">
        <v>181</v>
      </c>
      <c r="C160" s="206" t="s">
        <v>81</v>
      </c>
      <c r="D160" s="167" t="s">
        <v>254</v>
      </c>
      <c r="E160" s="167">
        <v>850</v>
      </c>
      <c r="F160" s="156">
        <v>225</v>
      </c>
    </row>
    <row r="161" spans="1:6" ht="16.5" thickBot="1" x14ac:dyDescent="0.25">
      <c r="A161" s="159" t="s">
        <v>255</v>
      </c>
      <c r="B161" s="206" t="s">
        <v>181</v>
      </c>
      <c r="C161" s="206" t="s">
        <v>81</v>
      </c>
      <c r="D161" s="219" t="s">
        <v>256</v>
      </c>
      <c r="E161" s="156"/>
      <c r="F161" s="219">
        <v>8919</v>
      </c>
    </row>
    <row r="162" spans="1:6" ht="32.25" thickBot="1" x14ac:dyDescent="0.25">
      <c r="A162" s="154" t="s">
        <v>252</v>
      </c>
      <c r="B162" s="206" t="s">
        <v>181</v>
      </c>
      <c r="C162" s="206" t="s">
        <v>81</v>
      </c>
      <c r="D162" s="167" t="s">
        <v>256</v>
      </c>
      <c r="E162" s="156"/>
      <c r="F162" s="156">
        <f>SUM(F163:F166)</f>
        <v>8919</v>
      </c>
    </row>
    <row r="163" spans="1:6" ht="48" thickBot="1" x14ac:dyDescent="0.25">
      <c r="A163" s="21" t="s">
        <v>243</v>
      </c>
      <c r="B163" s="206" t="s">
        <v>181</v>
      </c>
      <c r="C163" s="206" t="s">
        <v>81</v>
      </c>
      <c r="D163" s="167" t="s">
        <v>256</v>
      </c>
      <c r="E163" s="167">
        <v>111</v>
      </c>
      <c r="F163" s="156">
        <v>6314</v>
      </c>
    </row>
    <row r="164" spans="1:6" ht="79.5" thickBot="1" x14ac:dyDescent="0.25">
      <c r="A164" s="21" t="s">
        <v>10</v>
      </c>
      <c r="B164" s="206" t="s">
        <v>181</v>
      </c>
      <c r="C164" s="206" t="s">
        <v>81</v>
      </c>
      <c r="D164" s="167" t="s">
        <v>256</v>
      </c>
      <c r="E164" s="167">
        <v>119</v>
      </c>
      <c r="F164" s="156">
        <v>1907</v>
      </c>
    </row>
    <row r="165" spans="1:6" ht="32.25" thickBot="1" x14ac:dyDescent="0.25">
      <c r="A165" s="21" t="s">
        <v>13</v>
      </c>
      <c r="B165" s="206" t="s">
        <v>181</v>
      </c>
      <c r="C165" s="206" t="s">
        <v>81</v>
      </c>
      <c r="D165" s="167" t="s">
        <v>256</v>
      </c>
      <c r="E165" s="167">
        <v>244</v>
      </c>
      <c r="F165" s="156">
        <v>688</v>
      </c>
    </row>
    <row r="166" spans="1:6" ht="32.25" thickBot="1" x14ac:dyDescent="0.25">
      <c r="A166" s="180" t="s">
        <v>51</v>
      </c>
      <c r="B166" s="206" t="s">
        <v>181</v>
      </c>
      <c r="C166" s="206" t="s">
        <v>81</v>
      </c>
      <c r="D166" s="167" t="s">
        <v>256</v>
      </c>
      <c r="E166" s="167">
        <v>850</v>
      </c>
      <c r="F166" s="156">
        <v>10</v>
      </c>
    </row>
    <row r="167" spans="1:6" ht="32.25" thickBot="1" x14ac:dyDescent="0.25">
      <c r="A167" s="159" t="s">
        <v>257</v>
      </c>
      <c r="B167" s="283" t="s">
        <v>181</v>
      </c>
      <c r="C167" s="283" t="s">
        <v>78</v>
      </c>
      <c r="D167" s="156"/>
      <c r="E167" s="156"/>
      <c r="F167" s="219">
        <f>SUM(F170:F174)</f>
        <v>4877</v>
      </c>
    </row>
    <row r="168" spans="1:6" ht="16.5" thickBot="1" x14ac:dyDescent="0.25">
      <c r="A168" s="159" t="s">
        <v>258</v>
      </c>
      <c r="B168" s="283" t="s">
        <v>181</v>
      </c>
      <c r="C168" s="283" t="s">
        <v>78</v>
      </c>
      <c r="D168" s="219" t="s">
        <v>259</v>
      </c>
      <c r="E168" s="156"/>
      <c r="F168" s="219">
        <f>SUM(F170:F174)</f>
        <v>4877</v>
      </c>
    </row>
    <row r="169" spans="1:6" ht="16.5" thickBot="1" x14ac:dyDescent="0.25">
      <c r="A169" s="159" t="s">
        <v>260</v>
      </c>
      <c r="B169" s="206" t="s">
        <v>181</v>
      </c>
      <c r="C169" s="206" t="s">
        <v>78</v>
      </c>
      <c r="D169" s="167" t="s">
        <v>259</v>
      </c>
      <c r="E169" s="156"/>
      <c r="F169" s="156">
        <f>SUM(F170:F174)</f>
        <v>4877</v>
      </c>
    </row>
    <row r="170" spans="1:6" ht="48" thickBot="1" x14ac:dyDescent="0.25">
      <c r="A170" s="21" t="s">
        <v>243</v>
      </c>
      <c r="B170" s="206" t="s">
        <v>181</v>
      </c>
      <c r="C170" s="206" t="s">
        <v>78</v>
      </c>
      <c r="D170" s="167" t="s">
        <v>259</v>
      </c>
      <c r="E170" s="167">
        <v>111</v>
      </c>
      <c r="F170" s="156">
        <v>3500</v>
      </c>
    </row>
    <row r="171" spans="1:6" ht="16.5" thickBot="1" x14ac:dyDescent="0.25">
      <c r="A171" s="21" t="s">
        <v>425</v>
      </c>
      <c r="B171" s="206" t="s">
        <v>181</v>
      </c>
      <c r="C171" s="206" t="s">
        <v>78</v>
      </c>
      <c r="D171" s="167" t="s">
        <v>259</v>
      </c>
      <c r="E171" s="167">
        <v>112</v>
      </c>
      <c r="F171" s="156">
        <v>29</v>
      </c>
    </row>
    <row r="172" spans="1:6" ht="79.5" thickBot="1" x14ac:dyDescent="0.25">
      <c r="A172" s="21" t="s">
        <v>10</v>
      </c>
      <c r="B172" s="206" t="s">
        <v>181</v>
      </c>
      <c r="C172" s="206" t="s">
        <v>78</v>
      </c>
      <c r="D172" s="167" t="s">
        <v>259</v>
      </c>
      <c r="E172" s="167">
        <v>119</v>
      </c>
      <c r="F172" s="156">
        <v>1057</v>
      </c>
    </row>
    <row r="173" spans="1:6" ht="32.25" thickBot="1" x14ac:dyDescent="0.25">
      <c r="A173" s="21" t="s">
        <v>13</v>
      </c>
      <c r="B173" s="206" t="s">
        <v>181</v>
      </c>
      <c r="C173" s="206" t="s">
        <v>78</v>
      </c>
      <c r="D173" s="167" t="s">
        <v>259</v>
      </c>
      <c r="E173" s="167">
        <v>244</v>
      </c>
      <c r="F173" s="156">
        <v>281</v>
      </c>
    </row>
    <row r="174" spans="1:6" ht="32.25" thickBot="1" x14ac:dyDescent="0.25">
      <c r="A174" s="180" t="s">
        <v>51</v>
      </c>
      <c r="B174" s="206" t="s">
        <v>181</v>
      </c>
      <c r="C174" s="206" t="s">
        <v>78</v>
      </c>
      <c r="D174" s="167" t="s">
        <v>259</v>
      </c>
      <c r="E174" s="167">
        <v>850</v>
      </c>
      <c r="F174" s="156">
        <v>10</v>
      </c>
    </row>
    <row r="175" spans="1:6" ht="16.5" thickBot="1" x14ac:dyDescent="0.25">
      <c r="A175" s="159" t="s">
        <v>34</v>
      </c>
      <c r="B175" s="272">
        <v>10</v>
      </c>
      <c r="C175" s="155"/>
      <c r="D175" s="156"/>
      <c r="E175" s="156"/>
      <c r="F175" s="219">
        <f>SUM(F176+F179)</f>
        <v>12426.722000000002</v>
      </c>
    </row>
    <row r="176" spans="1:6" ht="16.5" thickBot="1" x14ac:dyDescent="0.25">
      <c r="A176" s="159" t="s">
        <v>35</v>
      </c>
      <c r="B176" s="205">
        <v>10</v>
      </c>
      <c r="C176" s="205" t="s">
        <v>81</v>
      </c>
      <c r="D176" s="156"/>
      <c r="E176" s="156"/>
      <c r="F176" s="137">
        <v>600</v>
      </c>
    </row>
    <row r="177" spans="1:6" ht="48" thickBot="1" x14ac:dyDescent="0.25">
      <c r="A177" s="154" t="s">
        <v>261</v>
      </c>
      <c r="B177" s="206">
        <v>10</v>
      </c>
      <c r="C177" s="206" t="s">
        <v>81</v>
      </c>
      <c r="D177" s="167" t="s">
        <v>262</v>
      </c>
      <c r="E177" s="156"/>
      <c r="F177" s="156">
        <v>600</v>
      </c>
    </row>
    <row r="178" spans="1:6" ht="32.25" thickBot="1" x14ac:dyDescent="0.25">
      <c r="A178" s="154" t="s">
        <v>37</v>
      </c>
      <c r="B178" s="206">
        <v>10</v>
      </c>
      <c r="C178" s="206" t="s">
        <v>81</v>
      </c>
      <c r="D178" s="167" t="s">
        <v>262</v>
      </c>
      <c r="E178" s="167">
        <v>312</v>
      </c>
      <c r="F178" s="156">
        <v>600</v>
      </c>
    </row>
    <row r="179" spans="1:6" ht="16.5" thickBot="1" x14ac:dyDescent="0.25">
      <c r="A179" s="159" t="s">
        <v>38</v>
      </c>
      <c r="B179" s="272">
        <v>10</v>
      </c>
      <c r="C179" s="272" t="s">
        <v>78</v>
      </c>
      <c r="D179" s="156"/>
      <c r="E179" s="156"/>
      <c r="F179" s="293">
        <f>SUM(F181+F183+F185+F187)</f>
        <v>11826.722000000002</v>
      </c>
    </row>
    <row r="180" spans="1:6" ht="32.25" thickBot="1" x14ac:dyDescent="0.25">
      <c r="A180" s="159" t="s">
        <v>286</v>
      </c>
      <c r="B180" s="205">
        <v>10</v>
      </c>
      <c r="C180" s="205" t="s">
        <v>78</v>
      </c>
      <c r="D180" s="156"/>
      <c r="E180" s="156"/>
      <c r="F180" s="137">
        <v>369.47</v>
      </c>
    </row>
    <row r="181" spans="1:6" ht="32.25" thickBot="1" x14ac:dyDescent="0.25">
      <c r="A181" s="154" t="s">
        <v>37</v>
      </c>
      <c r="B181" s="206">
        <v>10</v>
      </c>
      <c r="C181" s="206" t="s">
        <v>78</v>
      </c>
      <c r="D181" s="156" t="s">
        <v>409</v>
      </c>
      <c r="E181" s="167">
        <v>313</v>
      </c>
      <c r="F181" s="156">
        <v>369.47</v>
      </c>
    </row>
    <row r="182" spans="1:6" ht="63.75" thickBot="1" x14ac:dyDescent="0.25">
      <c r="A182" s="184" t="s">
        <v>287</v>
      </c>
      <c r="B182" s="205">
        <v>10</v>
      </c>
      <c r="C182" s="205" t="s">
        <v>78</v>
      </c>
      <c r="D182" s="156"/>
      <c r="E182" s="156"/>
      <c r="F182" s="137">
        <v>5444</v>
      </c>
    </row>
    <row r="183" spans="1:6" ht="32.25" thickBot="1" x14ac:dyDescent="0.25">
      <c r="A183" s="154" t="s">
        <v>37</v>
      </c>
      <c r="B183" s="206">
        <v>10</v>
      </c>
      <c r="C183" s="206" t="s">
        <v>78</v>
      </c>
      <c r="D183" s="156" t="s">
        <v>267</v>
      </c>
      <c r="E183" s="167">
        <v>313</v>
      </c>
      <c r="F183" s="156">
        <v>5444</v>
      </c>
    </row>
    <row r="184" spans="1:6" ht="111" thickBot="1" x14ac:dyDescent="0.25">
      <c r="A184" s="159" t="s">
        <v>40</v>
      </c>
      <c r="B184" s="205">
        <v>10</v>
      </c>
      <c r="C184" s="205" t="s">
        <v>78</v>
      </c>
      <c r="D184" s="273" t="s">
        <v>410</v>
      </c>
      <c r="E184" s="156"/>
      <c r="F184" s="293">
        <v>2245.4520000000002</v>
      </c>
    </row>
    <row r="185" spans="1:6" ht="32.25" thickBot="1" x14ac:dyDescent="0.25">
      <c r="A185" s="154" t="s">
        <v>37</v>
      </c>
      <c r="B185" s="206">
        <v>10</v>
      </c>
      <c r="C185" s="206" t="s">
        <v>78</v>
      </c>
      <c r="D185" s="167" t="s">
        <v>410</v>
      </c>
      <c r="E185" s="167">
        <v>412</v>
      </c>
      <c r="F185" s="294">
        <v>2245.4520000000002</v>
      </c>
    </row>
    <row r="186" spans="1:6" ht="141" customHeight="1" thickBot="1" x14ac:dyDescent="0.25">
      <c r="A186" s="159" t="s">
        <v>264</v>
      </c>
      <c r="B186" s="205">
        <v>10</v>
      </c>
      <c r="C186" s="205" t="s">
        <v>78</v>
      </c>
      <c r="D186" s="273" t="s">
        <v>265</v>
      </c>
      <c r="E186" s="156"/>
      <c r="F186" s="137">
        <v>3767.8</v>
      </c>
    </row>
    <row r="187" spans="1:6" ht="32.25" thickBot="1" x14ac:dyDescent="0.25">
      <c r="A187" s="21" t="s">
        <v>37</v>
      </c>
      <c r="B187" s="206">
        <v>10</v>
      </c>
      <c r="C187" s="206" t="s">
        <v>78</v>
      </c>
      <c r="D187" s="167" t="s">
        <v>265</v>
      </c>
      <c r="E187" s="167">
        <v>313</v>
      </c>
      <c r="F187" s="156">
        <v>3767.8</v>
      </c>
    </row>
    <row r="188" spans="1:6" ht="32.25" thickBot="1" x14ac:dyDescent="0.25">
      <c r="A188" s="159" t="s">
        <v>41</v>
      </c>
      <c r="B188" s="272">
        <v>11</v>
      </c>
      <c r="C188" s="155"/>
      <c r="D188" s="156"/>
      <c r="E188" s="156"/>
      <c r="F188" s="219">
        <v>420</v>
      </c>
    </row>
    <row r="189" spans="1:6" ht="16.5" thickBot="1" x14ac:dyDescent="0.25">
      <c r="A189" s="159" t="s">
        <v>42</v>
      </c>
      <c r="B189" s="206">
        <v>11</v>
      </c>
      <c r="C189" s="206" t="s">
        <v>79</v>
      </c>
      <c r="D189" s="156"/>
      <c r="E189" s="156"/>
      <c r="F189" s="217">
        <v>420</v>
      </c>
    </row>
    <row r="190" spans="1:6" ht="32.25" thickBot="1" x14ac:dyDescent="0.25">
      <c r="A190" s="180" t="s">
        <v>43</v>
      </c>
      <c r="B190" s="206">
        <v>11</v>
      </c>
      <c r="C190" s="206" t="s">
        <v>79</v>
      </c>
      <c r="D190" s="167" t="s">
        <v>268</v>
      </c>
      <c r="E190" s="156"/>
      <c r="F190" s="217">
        <v>420</v>
      </c>
    </row>
    <row r="191" spans="1:6" ht="32.25" thickBot="1" x14ac:dyDescent="0.25">
      <c r="A191" s="21" t="s">
        <v>13</v>
      </c>
      <c r="B191" s="206">
        <v>11</v>
      </c>
      <c r="C191" s="206" t="s">
        <v>79</v>
      </c>
      <c r="D191" s="167" t="s">
        <v>268</v>
      </c>
      <c r="E191" s="167">
        <v>244</v>
      </c>
      <c r="F191" s="217">
        <v>420</v>
      </c>
    </row>
    <row r="192" spans="1:6" ht="32.25" thickBot="1" x14ac:dyDescent="0.25">
      <c r="A192" s="159" t="s">
        <v>44</v>
      </c>
      <c r="B192" s="272">
        <v>12</v>
      </c>
      <c r="C192" s="155"/>
      <c r="D192" s="156"/>
      <c r="E192" s="156"/>
      <c r="F192" s="219">
        <v>2423</v>
      </c>
    </row>
    <row r="193" spans="1:6" ht="32.25" thickBot="1" x14ac:dyDescent="0.25">
      <c r="A193" s="159" t="s">
        <v>45</v>
      </c>
      <c r="B193" s="206">
        <v>12</v>
      </c>
      <c r="C193" s="206" t="s">
        <v>122</v>
      </c>
      <c r="D193" s="167" t="s">
        <v>269</v>
      </c>
      <c r="E193" s="156"/>
      <c r="F193" s="156">
        <v>2423</v>
      </c>
    </row>
    <row r="194" spans="1:6" ht="37.5" customHeight="1" x14ac:dyDescent="0.2">
      <c r="A194" s="295" t="s">
        <v>270</v>
      </c>
      <c r="B194" s="296">
        <v>12</v>
      </c>
      <c r="C194" s="296" t="s">
        <v>122</v>
      </c>
      <c r="D194" s="295" t="s">
        <v>269</v>
      </c>
      <c r="E194" s="295">
        <v>611</v>
      </c>
      <c r="F194" s="277">
        <v>2423</v>
      </c>
    </row>
    <row r="195" spans="1:6" ht="0.75" customHeight="1" thickBot="1" x14ac:dyDescent="0.25">
      <c r="A195" s="297"/>
      <c r="B195" s="298"/>
      <c r="C195" s="298"/>
      <c r="D195" s="297"/>
      <c r="E195" s="297"/>
      <c r="F195" s="281"/>
    </row>
    <row r="196" spans="1:6" ht="48" thickBot="1" x14ac:dyDescent="0.25">
      <c r="A196" s="159" t="s">
        <v>47</v>
      </c>
      <c r="B196" s="272">
        <v>13</v>
      </c>
      <c r="C196" s="283" t="s">
        <v>81</v>
      </c>
      <c r="D196" s="156"/>
      <c r="E196" s="156"/>
      <c r="F196" s="219">
        <v>64.099999999999994</v>
      </c>
    </row>
    <row r="197" spans="1:6" ht="32.25" customHeight="1" thickBot="1" x14ac:dyDescent="0.25">
      <c r="A197" s="21" t="s">
        <v>271</v>
      </c>
      <c r="B197" s="206">
        <v>13</v>
      </c>
      <c r="C197" s="206" t="s">
        <v>81</v>
      </c>
      <c r="D197" s="156"/>
      <c r="E197" s="156"/>
      <c r="F197" s="217">
        <v>64.099999999999994</v>
      </c>
    </row>
    <row r="198" spans="1:6" ht="48" thickBot="1" x14ac:dyDescent="0.25">
      <c r="A198" s="21" t="s">
        <v>272</v>
      </c>
      <c r="B198" s="206">
        <v>13</v>
      </c>
      <c r="C198" s="206" t="s">
        <v>81</v>
      </c>
      <c r="D198" s="167" t="s">
        <v>273</v>
      </c>
      <c r="E198" s="156"/>
      <c r="F198" s="217">
        <v>64.099999999999994</v>
      </c>
    </row>
    <row r="199" spans="1:6" ht="32.25" thickBot="1" x14ac:dyDescent="0.25">
      <c r="A199" s="21" t="s">
        <v>49</v>
      </c>
      <c r="B199" s="206">
        <v>13</v>
      </c>
      <c r="C199" s="206" t="s">
        <v>81</v>
      </c>
      <c r="D199" s="167" t="s">
        <v>274</v>
      </c>
      <c r="E199" s="156"/>
      <c r="F199" s="217">
        <v>64.099999999999994</v>
      </c>
    </row>
    <row r="200" spans="1:6" ht="32.25" thickBot="1" x14ac:dyDescent="0.25">
      <c r="A200" s="21" t="s">
        <v>275</v>
      </c>
      <c r="B200" s="206">
        <v>13</v>
      </c>
      <c r="C200" s="206" t="s">
        <v>81</v>
      </c>
      <c r="D200" s="167" t="s">
        <v>274</v>
      </c>
      <c r="E200" s="167">
        <v>730</v>
      </c>
      <c r="F200" s="217">
        <v>64.099999999999994</v>
      </c>
    </row>
    <row r="201" spans="1:6" ht="16.5" thickBot="1" x14ac:dyDescent="0.25">
      <c r="A201" s="159" t="s">
        <v>72</v>
      </c>
      <c r="B201" s="155"/>
      <c r="C201" s="155"/>
      <c r="D201" s="156"/>
      <c r="E201" s="156"/>
      <c r="F201" s="219">
        <f>SUM(F14+F67+F71+F88+F98+F104+F154+F175+F188+F192+F196)</f>
        <v>536235.72199999995</v>
      </c>
    </row>
    <row r="202" spans="1:6" ht="16.5" thickBot="1" x14ac:dyDescent="0.25">
      <c r="A202" s="159" t="s">
        <v>73</v>
      </c>
      <c r="B202" s="205">
        <v>14</v>
      </c>
      <c r="C202" s="205" t="s">
        <v>81</v>
      </c>
      <c r="D202" s="273" t="s">
        <v>566</v>
      </c>
      <c r="E202" s="137">
        <v>511</v>
      </c>
      <c r="F202" s="137">
        <v>42032</v>
      </c>
    </row>
    <row r="203" spans="1:6" ht="16.5" thickBot="1" x14ac:dyDescent="0.25">
      <c r="A203" s="157" t="s">
        <v>75</v>
      </c>
      <c r="B203" s="299"/>
      <c r="C203" s="299"/>
      <c r="D203" s="300"/>
      <c r="E203" s="300"/>
      <c r="F203" s="301">
        <f>SUM(F201+F202)</f>
        <v>578267.72199999995</v>
      </c>
    </row>
    <row r="205" spans="1:6" x14ac:dyDescent="0.2">
      <c r="F205" s="47">
        <f>SUM([1]РДК!$AA$32)</f>
        <v>0</v>
      </c>
    </row>
  </sheetData>
  <mergeCells count="24">
    <mergeCell ref="A3:F3"/>
    <mergeCell ref="A4:F4"/>
    <mergeCell ref="A5:F5"/>
    <mergeCell ref="A2:F2"/>
    <mergeCell ref="A194:A195"/>
    <mergeCell ref="B194:B195"/>
    <mergeCell ref="C194:C195"/>
    <mergeCell ref="D194:D195"/>
    <mergeCell ref="F194:F195"/>
    <mergeCell ref="E194:E195"/>
    <mergeCell ref="B35:B36"/>
    <mergeCell ref="C35:C36"/>
    <mergeCell ref="D35:D36"/>
    <mergeCell ref="E35:E36"/>
    <mergeCell ref="F35:F36"/>
    <mergeCell ref="A7:F7"/>
    <mergeCell ref="A8:F8"/>
    <mergeCell ref="A9:F9"/>
    <mergeCell ref="A10:F10"/>
    <mergeCell ref="B11:B12"/>
    <mergeCell ref="C11:C12"/>
    <mergeCell ref="D11:D12"/>
    <mergeCell ref="E11:E12"/>
    <mergeCell ref="F11:F12"/>
  </mergeCells>
  <printOptions horizontalCentered="1"/>
  <pageMargins left="0.70866141732283472" right="0.11811023622047245" top="0.35433070866141736" bottom="0.15748031496062992" header="0.31496062992125984" footer="0.31496062992125984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2"/>
  <sheetViews>
    <sheetView workbookViewId="0">
      <selection activeCell="A8" sqref="A8:XFD8"/>
    </sheetView>
  </sheetViews>
  <sheetFormatPr defaultRowHeight="12.75" x14ac:dyDescent="0.2"/>
  <cols>
    <col min="1" max="1" width="37.85546875" customWidth="1"/>
    <col min="2" max="2" width="5.42578125" customWidth="1"/>
    <col min="3" max="3" width="4.85546875" customWidth="1"/>
    <col min="4" max="4" width="15.85546875" customWidth="1"/>
    <col min="5" max="5" width="5.5703125" customWidth="1"/>
    <col min="6" max="6" width="16.5703125" customWidth="1"/>
    <col min="7" max="7" width="16.7109375" customWidth="1"/>
  </cols>
  <sheetData>
    <row r="1" spans="1:7" ht="15.75" x14ac:dyDescent="0.2">
      <c r="A1" s="129" t="s">
        <v>397</v>
      </c>
      <c r="B1" s="129"/>
      <c r="C1" s="129"/>
      <c r="D1" s="129"/>
      <c r="E1" s="129"/>
      <c r="F1" s="129"/>
      <c r="G1" s="129"/>
    </row>
    <row r="2" spans="1:7" ht="15.75" x14ac:dyDescent="0.2">
      <c r="A2" s="129" t="s">
        <v>189</v>
      </c>
      <c r="B2" s="129"/>
      <c r="C2" s="129"/>
      <c r="D2" s="129"/>
      <c r="E2" s="129"/>
      <c r="F2" s="129"/>
      <c r="G2" s="129"/>
    </row>
    <row r="3" spans="1:7" ht="15.75" x14ac:dyDescent="0.2">
      <c r="A3" s="129" t="s">
        <v>190</v>
      </c>
      <c r="B3" s="129"/>
      <c r="C3" s="129"/>
      <c r="D3" s="129"/>
      <c r="E3" s="129"/>
      <c r="F3" s="129"/>
      <c r="G3" s="129"/>
    </row>
    <row r="4" spans="1:7" ht="15.75" x14ac:dyDescent="0.2">
      <c r="A4" s="129" t="s">
        <v>638</v>
      </c>
      <c r="B4" s="129"/>
      <c r="C4" s="129"/>
      <c r="D4" s="129"/>
      <c r="E4" s="129"/>
      <c r="F4" s="129"/>
      <c r="G4" s="129"/>
    </row>
    <row r="5" spans="1:7" ht="15.75" x14ac:dyDescent="0.2">
      <c r="A5" s="269"/>
      <c r="B5" s="100"/>
      <c r="C5" s="100"/>
      <c r="D5" s="100"/>
      <c r="E5" s="100"/>
      <c r="F5" s="100"/>
      <c r="G5" s="100"/>
    </row>
    <row r="6" spans="1:7" ht="15.75" x14ac:dyDescent="0.2">
      <c r="A6" s="130" t="s">
        <v>191</v>
      </c>
      <c r="B6" s="130"/>
      <c r="C6" s="130"/>
      <c r="D6" s="130"/>
      <c r="E6" s="130"/>
      <c r="F6" s="130"/>
      <c r="G6" s="100"/>
    </row>
    <row r="7" spans="1:7" ht="48.75" customHeight="1" x14ac:dyDescent="0.2">
      <c r="A7" s="130" t="s">
        <v>421</v>
      </c>
      <c r="B7" s="130"/>
      <c r="C7" s="130"/>
      <c r="D7" s="130"/>
      <c r="E7" s="130"/>
      <c r="F7" s="130"/>
      <c r="G7" s="100"/>
    </row>
    <row r="8" spans="1:7" ht="16.5" thickBot="1" x14ac:dyDescent="0.25">
      <c r="A8" s="270" t="s">
        <v>192</v>
      </c>
      <c r="B8" s="270"/>
      <c r="C8" s="270"/>
      <c r="D8" s="270"/>
      <c r="E8" s="270"/>
      <c r="F8" s="270"/>
      <c r="G8" s="100"/>
    </row>
    <row r="9" spans="1:7" ht="16.5" thickBot="1" x14ac:dyDescent="0.25">
      <c r="A9" s="271" t="s">
        <v>193</v>
      </c>
      <c r="B9" s="133" t="s">
        <v>1</v>
      </c>
      <c r="C9" s="133" t="s">
        <v>2</v>
      </c>
      <c r="D9" s="133" t="s">
        <v>3</v>
      </c>
      <c r="E9" s="133" t="s">
        <v>4</v>
      </c>
      <c r="F9" s="133" t="s">
        <v>188</v>
      </c>
      <c r="G9" s="302" t="s">
        <v>412</v>
      </c>
    </row>
    <row r="10" spans="1:7" ht="16.5" thickBot="1" x14ac:dyDescent="0.25">
      <c r="A10" s="136" t="s">
        <v>194</v>
      </c>
      <c r="B10" s="135"/>
      <c r="C10" s="135"/>
      <c r="D10" s="135"/>
      <c r="E10" s="135"/>
      <c r="F10" s="135"/>
      <c r="G10" s="302"/>
    </row>
    <row r="11" spans="1:7" ht="16.5" thickBot="1" x14ac:dyDescent="0.25">
      <c r="A11" s="136">
        <v>1</v>
      </c>
      <c r="B11" s="137">
        <v>2</v>
      </c>
      <c r="C11" s="137">
        <v>3</v>
      </c>
      <c r="D11" s="137">
        <v>4</v>
      </c>
      <c r="E11" s="137">
        <v>5</v>
      </c>
      <c r="F11" s="137">
        <v>8</v>
      </c>
      <c r="G11" s="303">
        <v>9</v>
      </c>
    </row>
    <row r="12" spans="1:7" ht="32.25" thickBot="1" x14ac:dyDescent="0.25">
      <c r="A12" s="159" t="s">
        <v>6</v>
      </c>
      <c r="B12" s="205" t="s">
        <v>81</v>
      </c>
      <c r="C12" s="155"/>
      <c r="D12" s="156"/>
      <c r="E12" s="156"/>
      <c r="F12" s="137">
        <f>SUM(F13+F19+F36+F49)</f>
        <v>19474</v>
      </c>
      <c r="G12" s="137">
        <f>SUM(G13+G19+G36+G49)</f>
        <v>16908</v>
      </c>
    </row>
    <row r="13" spans="1:7" ht="48" thickBot="1" x14ac:dyDescent="0.25">
      <c r="A13" s="136" t="s">
        <v>195</v>
      </c>
      <c r="B13" s="205" t="s">
        <v>81</v>
      </c>
      <c r="C13" s="205" t="s">
        <v>122</v>
      </c>
      <c r="D13" s="137"/>
      <c r="E13" s="137"/>
      <c r="F13" s="137">
        <v>1300</v>
      </c>
      <c r="G13" s="268">
        <v>1300</v>
      </c>
    </row>
    <row r="14" spans="1:7" ht="37.5" customHeight="1" thickBot="1" x14ac:dyDescent="0.25">
      <c r="A14" s="21" t="s">
        <v>196</v>
      </c>
      <c r="B14" s="206" t="s">
        <v>81</v>
      </c>
      <c r="C14" s="206" t="s">
        <v>122</v>
      </c>
      <c r="D14" s="304">
        <v>88</v>
      </c>
      <c r="E14" s="156"/>
      <c r="F14" s="156">
        <v>1300</v>
      </c>
      <c r="G14" s="243">
        <v>1300</v>
      </c>
    </row>
    <row r="15" spans="1:7" ht="18.75" customHeight="1" thickBot="1" x14ac:dyDescent="0.25">
      <c r="A15" s="180" t="s">
        <v>8</v>
      </c>
      <c r="B15" s="206" t="s">
        <v>81</v>
      </c>
      <c r="C15" s="206" t="s">
        <v>122</v>
      </c>
      <c r="D15" s="304" t="s">
        <v>197</v>
      </c>
      <c r="E15" s="156"/>
      <c r="F15" s="243">
        <f>SUM(F17:F18)</f>
        <v>1300</v>
      </c>
      <c r="G15" s="243">
        <f>SUM(G17:G18)</f>
        <v>1300</v>
      </c>
    </row>
    <row r="16" spans="1:7" ht="47.25" customHeight="1" thickBot="1" x14ac:dyDescent="0.25">
      <c r="A16" s="21" t="s">
        <v>198</v>
      </c>
      <c r="B16" s="206" t="s">
        <v>81</v>
      </c>
      <c r="C16" s="206" t="s">
        <v>122</v>
      </c>
      <c r="D16" s="167" t="s">
        <v>199</v>
      </c>
      <c r="E16" s="156"/>
      <c r="F16" s="156">
        <v>1300</v>
      </c>
      <c r="G16" s="243">
        <v>1300</v>
      </c>
    </row>
    <row r="17" spans="1:7" ht="53.25" customHeight="1" thickBot="1" x14ac:dyDescent="0.25">
      <c r="A17" s="154" t="s">
        <v>9</v>
      </c>
      <c r="B17" s="206" t="s">
        <v>81</v>
      </c>
      <c r="C17" s="206" t="s">
        <v>122</v>
      </c>
      <c r="D17" s="167" t="s">
        <v>199</v>
      </c>
      <c r="E17" s="167">
        <v>121</v>
      </c>
      <c r="F17" s="156">
        <v>1000</v>
      </c>
      <c r="G17" s="243">
        <v>1000</v>
      </c>
    </row>
    <row r="18" spans="1:7" ht="78" customHeight="1" thickBot="1" x14ac:dyDescent="0.25">
      <c r="A18" s="21" t="s">
        <v>10</v>
      </c>
      <c r="B18" s="206" t="s">
        <v>81</v>
      </c>
      <c r="C18" s="206" t="s">
        <v>122</v>
      </c>
      <c r="D18" s="167" t="s">
        <v>199</v>
      </c>
      <c r="E18" s="167">
        <v>129</v>
      </c>
      <c r="F18" s="156">
        <v>300</v>
      </c>
      <c r="G18" s="243">
        <v>300</v>
      </c>
    </row>
    <row r="19" spans="1:7" ht="32.25" thickBot="1" x14ac:dyDescent="0.25">
      <c r="A19" s="136" t="s">
        <v>11</v>
      </c>
      <c r="B19" s="272" t="s">
        <v>81</v>
      </c>
      <c r="C19" s="272" t="s">
        <v>78</v>
      </c>
      <c r="D19" s="305"/>
      <c r="E19" s="305"/>
      <c r="F19" s="137">
        <f>SUM(F20+F27)</f>
        <v>12762</v>
      </c>
      <c r="G19" s="137">
        <f>SUM(G20+G27)</f>
        <v>10364</v>
      </c>
    </row>
    <row r="20" spans="1:7" ht="36.75" customHeight="1" thickBot="1" x14ac:dyDescent="0.25">
      <c r="A20" s="21" t="s">
        <v>200</v>
      </c>
      <c r="B20" s="284" t="s">
        <v>81</v>
      </c>
      <c r="C20" s="284" t="s">
        <v>78</v>
      </c>
      <c r="D20" s="306" t="s">
        <v>201</v>
      </c>
      <c r="E20" s="160"/>
      <c r="F20" s="243">
        <v>12048</v>
      </c>
      <c r="G20" s="243">
        <v>9650</v>
      </c>
    </row>
    <row r="21" spans="1:7" ht="48" customHeight="1" thickBot="1" x14ac:dyDescent="0.25">
      <c r="A21" s="21" t="s">
        <v>198</v>
      </c>
      <c r="B21" s="284" t="s">
        <v>81</v>
      </c>
      <c r="C21" s="284" t="s">
        <v>78</v>
      </c>
      <c r="D21" s="306" t="s">
        <v>202</v>
      </c>
      <c r="E21" s="160"/>
      <c r="F21" s="243">
        <f>SUM(F22:F26)</f>
        <v>12568</v>
      </c>
      <c r="G21" s="243">
        <f>SUM(G22:G26)</f>
        <v>10955</v>
      </c>
    </row>
    <row r="22" spans="1:7" ht="49.5" customHeight="1" thickBot="1" x14ac:dyDescent="0.25">
      <c r="A22" s="21" t="s">
        <v>203</v>
      </c>
      <c r="B22" s="284" t="s">
        <v>81</v>
      </c>
      <c r="C22" s="284" t="s">
        <v>78</v>
      </c>
      <c r="D22" s="306" t="s">
        <v>202</v>
      </c>
      <c r="E22" s="167">
        <v>121</v>
      </c>
      <c r="F22" s="243">
        <v>7800</v>
      </c>
      <c r="G22" s="243">
        <v>7800</v>
      </c>
    </row>
    <row r="23" spans="1:7" ht="30.75" customHeight="1" thickBot="1" x14ac:dyDescent="0.25">
      <c r="A23" s="162" t="s">
        <v>216</v>
      </c>
      <c r="B23" s="284" t="s">
        <v>81</v>
      </c>
      <c r="C23" s="284" t="s">
        <v>78</v>
      </c>
      <c r="D23" s="306" t="s">
        <v>202</v>
      </c>
      <c r="E23" s="167">
        <v>122</v>
      </c>
      <c r="F23" s="243">
        <v>263</v>
      </c>
      <c r="G23" s="243">
        <v>100</v>
      </c>
    </row>
    <row r="24" spans="1:7" ht="83.25" customHeight="1" thickBot="1" x14ac:dyDescent="0.25">
      <c r="A24" s="21" t="s">
        <v>10</v>
      </c>
      <c r="B24" s="284" t="s">
        <v>81</v>
      </c>
      <c r="C24" s="284" t="s">
        <v>78</v>
      </c>
      <c r="D24" s="306" t="s">
        <v>202</v>
      </c>
      <c r="E24" s="167">
        <v>129</v>
      </c>
      <c r="F24" s="243">
        <v>2355</v>
      </c>
      <c r="G24" s="243">
        <v>2355</v>
      </c>
    </row>
    <row r="25" spans="1:7" ht="34.5" customHeight="1" thickBot="1" x14ac:dyDescent="0.25">
      <c r="A25" s="21" t="s">
        <v>13</v>
      </c>
      <c r="B25" s="284" t="s">
        <v>81</v>
      </c>
      <c r="C25" s="284" t="s">
        <v>78</v>
      </c>
      <c r="D25" s="306" t="s">
        <v>202</v>
      </c>
      <c r="E25" s="167">
        <v>244</v>
      </c>
      <c r="F25" s="243">
        <v>1500</v>
      </c>
      <c r="G25" s="243">
        <v>400</v>
      </c>
    </row>
    <row r="26" spans="1:7" ht="34.5" customHeight="1" thickBot="1" x14ac:dyDescent="0.25">
      <c r="A26" s="162" t="s">
        <v>51</v>
      </c>
      <c r="B26" s="284" t="s">
        <v>81</v>
      </c>
      <c r="C26" s="284" t="s">
        <v>78</v>
      </c>
      <c r="D26" s="306" t="s">
        <v>202</v>
      </c>
      <c r="E26" s="167">
        <v>850</v>
      </c>
      <c r="F26" s="243">
        <v>650</v>
      </c>
      <c r="G26" s="243">
        <v>300</v>
      </c>
    </row>
    <row r="27" spans="1:7" ht="52.5" customHeight="1" thickBot="1" x14ac:dyDescent="0.25">
      <c r="A27" s="136" t="s">
        <v>204</v>
      </c>
      <c r="B27" s="205" t="s">
        <v>81</v>
      </c>
      <c r="C27" s="205" t="s">
        <v>78</v>
      </c>
      <c r="D27" s="167">
        <v>99</v>
      </c>
      <c r="E27" s="156"/>
      <c r="F27" s="156">
        <f>SUM(F28+F32)</f>
        <v>714</v>
      </c>
      <c r="G27" s="156">
        <f>SUM(G28+G32)</f>
        <v>714</v>
      </c>
    </row>
    <row r="28" spans="1:7" ht="98.25" customHeight="1" thickBot="1" x14ac:dyDescent="0.25">
      <c r="A28" s="159" t="s">
        <v>205</v>
      </c>
      <c r="B28" s="272" t="s">
        <v>81</v>
      </c>
      <c r="C28" s="272" t="s">
        <v>78</v>
      </c>
      <c r="D28" s="273" t="s">
        <v>206</v>
      </c>
      <c r="E28" s="156"/>
      <c r="F28" s="137">
        <f>SUM(F29:F31)</f>
        <v>357</v>
      </c>
      <c r="G28" s="137">
        <f>SUM(G29:G31)</f>
        <v>357</v>
      </c>
    </row>
    <row r="29" spans="1:7" ht="51.75" customHeight="1" thickBot="1" x14ac:dyDescent="0.25">
      <c r="A29" s="154" t="s">
        <v>15</v>
      </c>
      <c r="B29" s="206" t="s">
        <v>81</v>
      </c>
      <c r="C29" s="206" t="s">
        <v>78</v>
      </c>
      <c r="D29" s="167" t="s">
        <v>206</v>
      </c>
      <c r="E29" s="167">
        <v>121</v>
      </c>
      <c r="F29" s="156">
        <v>264</v>
      </c>
      <c r="G29" s="243">
        <v>264</v>
      </c>
    </row>
    <row r="30" spans="1:7" ht="80.25" customHeight="1" thickBot="1" x14ac:dyDescent="0.25">
      <c r="A30" s="154" t="s">
        <v>10</v>
      </c>
      <c r="B30" s="206" t="s">
        <v>81</v>
      </c>
      <c r="C30" s="206" t="s">
        <v>78</v>
      </c>
      <c r="D30" s="167" t="s">
        <v>206</v>
      </c>
      <c r="E30" s="167">
        <v>129</v>
      </c>
      <c r="F30" s="156">
        <v>80</v>
      </c>
      <c r="G30" s="243">
        <v>80</v>
      </c>
    </row>
    <row r="31" spans="1:7" ht="34.5" customHeight="1" thickBot="1" x14ac:dyDescent="0.25">
      <c r="A31" s="154" t="s">
        <v>13</v>
      </c>
      <c r="B31" s="206" t="s">
        <v>81</v>
      </c>
      <c r="C31" s="206" t="s">
        <v>78</v>
      </c>
      <c r="D31" s="167" t="s">
        <v>206</v>
      </c>
      <c r="E31" s="167">
        <v>244</v>
      </c>
      <c r="F31" s="156">
        <v>13</v>
      </c>
      <c r="G31" s="243">
        <v>13</v>
      </c>
    </row>
    <row r="32" spans="1:7" ht="120" customHeight="1" thickBot="1" x14ac:dyDescent="0.25">
      <c r="A32" s="274" t="s">
        <v>277</v>
      </c>
      <c r="B32" s="307" t="s">
        <v>81</v>
      </c>
      <c r="C32" s="307" t="s">
        <v>78</v>
      </c>
      <c r="D32" s="308" t="s">
        <v>207</v>
      </c>
      <c r="E32" s="288"/>
      <c r="F32" s="309">
        <f>SUM(F33:F35)</f>
        <v>357</v>
      </c>
      <c r="G32" s="309">
        <f>SUM(G33:G35)</f>
        <v>357</v>
      </c>
    </row>
    <row r="33" spans="1:7" ht="48" thickBot="1" x14ac:dyDescent="0.25">
      <c r="A33" s="165" t="s">
        <v>15</v>
      </c>
      <c r="B33" s="289" t="s">
        <v>81</v>
      </c>
      <c r="C33" s="289" t="s">
        <v>78</v>
      </c>
      <c r="D33" s="290" t="s">
        <v>207</v>
      </c>
      <c r="E33" s="290">
        <v>121</v>
      </c>
      <c r="F33" s="310">
        <v>264</v>
      </c>
      <c r="G33" s="243">
        <v>264</v>
      </c>
    </row>
    <row r="34" spans="1:7" ht="81.75" customHeight="1" thickBot="1" x14ac:dyDescent="0.25">
      <c r="A34" s="21" t="s">
        <v>10</v>
      </c>
      <c r="B34" s="206" t="s">
        <v>81</v>
      </c>
      <c r="C34" s="206" t="s">
        <v>78</v>
      </c>
      <c r="D34" s="167" t="s">
        <v>207</v>
      </c>
      <c r="E34" s="167">
        <v>129</v>
      </c>
      <c r="F34" s="217">
        <v>80</v>
      </c>
      <c r="G34" s="243">
        <v>80</v>
      </c>
    </row>
    <row r="35" spans="1:7" ht="36" customHeight="1" thickBot="1" x14ac:dyDescent="0.25">
      <c r="A35" s="21" t="s">
        <v>13</v>
      </c>
      <c r="B35" s="206" t="s">
        <v>81</v>
      </c>
      <c r="C35" s="206" t="s">
        <v>78</v>
      </c>
      <c r="D35" s="167" t="s">
        <v>207</v>
      </c>
      <c r="E35" s="167">
        <v>244</v>
      </c>
      <c r="F35" s="217">
        <v>13</v>
      </c>
      <c r="G35" s="243">
        <v>13</v>
      </c>
    </row>
    <row r="36" spans="1:7" ht="47.25" customHeight="1" thickBot="1" x14ac:dyDescent="0.25">
      <c r="A36" s="159" t="s">
        <v>208</v>
      </c>
      <c r="B36" s="272" t="s">
        <v>81</v>
      </c>
      <c r="C36" s="272" t="s">
        <v>119</v>
      </c>
      <c r="D36" s="156"/>
      <c r="E36" s="156"/>
      <c r="F36" s="219">
        <f>SUM(F39+F43)</f>
        <v>5213</v>
      </c>
      <c r="G36" s="219">
        <f>SUM(G39+G43)</f>
        <v>5045</v>
      </c>
    </row>
    <row r="37" spans="1:7" ht="34.5" customHeight="1" thickBot="1" x14ac:dyDescent="0.25">
      <c r="A37" s="159" t="s">
        <v>18</v>
      </c>
      <c r="B37" s="272" t="s">
        <v>81</v>
      </c>
      <c r="C37" s="272" t="s">
        <v>119</v>
      </c>
      <c r="D37" s="311">
        <v>93</v>
      </c>
      <c r="E37" s="137"/>
      <c r="F37" s="137">
        <v>557</v>
      </c>
      <c r="G37" s="268">
        <v>500</v>
      </c>
    </row>
    <row r="38" spans="1:7" ht="32.25" thickBot="1" x14ac:dyDescent="0.25">
      <c r="A38" s="180" t="s">
        <v>209</v>
      </c>
      <c r="B38" s="206" t="s">
        <v>81</v>
      </c>
      <c r="C38" s="206" t="s">
        <v>119</v>
      </c>
      <c r="D38" s="304" t="s">
        <v>210</v>
      </c>
      <c r="E38" s="156"/>
      <c r="F38" s="156">
        <v>557</v>
      </c>
      <c r="G38" s="243">
        <v>500</v>
      </c>
    </row>
    <row r="39" spans="1:7" ht="48" thickBot="1" x14ac:dyDescent="0.25">
      <c r="A39" s="21" t="s">
        <v>198</v>
      </c>
      <c r="B39" s="206" t="s">
        <v>81</v>
      </c>
      <c r="C39" s="206" t="s">
        <v>119</v>
      </c>
      <c r="D39" s="167" t="s">
        <v>211</v>
      </c>
      <c r="E39" s="156"/>
      <c r="F39" s="156">
        <f>SUM(F40:F41)</f>
        <v>557</v>
      </c>
      <c r="G39" s="156">
        <v>500</v>
      </c>
    </row>
    <row r="40" spans="1:7" ht="54.75" customHeight="1" thickBot="1" x14ac:dyDescent="0.25">
      <c r="A40" s="21" t="s">
        <v>9</v>
      </c>
      <c r="B40" s="206" t="s">
        <v>81</v>
      </c>
      <c r="C40" s="206" t="s">
        <v>119</v>
      </c>
      <c r="D40" s="167" t="s">
        <v>211</v>
      </c>
      <c r="E40" s="167">
        <v>121</v>
      </c>
      <c r="F40" s="156">
        <v>428</v>
      </c>
      <c r="G40" s="243">
        <v>384</v>
      </c>
    </row>
    <row r="41" spans="1:7" ht="79.5" customHeight="1" thickBot="1" x14ac:dyDescent="0.25">
      <c r="A41" s="21" t="s">
        <v>10</v>
      </c>
      <c r="B41" s="206" t="s">
        <v>81</v>
      </c>
      <c r="C41" s="206" t="s">
        <v>119</v>
      </c>
      <c r="D41" s="167" t="s">
        <v>211</v>
      </c>
      <c r="E41" s="167">
        <v>129</v>
      </c>
      <c r="F41" s="156">
        <v>129</v>
      </c>
      <c r="G41" s="243">
        <v>116</v>
      </c>
    </row>
    <row r="42" spans="1:7" ht="36" customHeight="1" thickBot="1" x14ac:dyDescent="0.25">
      <c r="A42" s="159" t="s">
        <v>212</v>
      </c>
      <c r="B42" s="272" t="s">
        <v>81</v>
      </c>
      <c r="C42" s="272" t="s">
        <v>119</v>
      </c>
      <c r="D42" s="311">
        <v>99</v>
      </c>
      <c r="E42" s="137"/>
      <c r="F42" s="137">
        <v>3875</v>
      </c>
      <c r="G42" s="268">
        <v>3894</v>
      </c>
    </row>
    <row r="43" spans="1:7" ht="34.5" customHeight="1" thickBot="1" x14ac:dyDescent="0.25">
      <c r="A43" s="21" t="s">
        <v>213</v>
      </c>
      <c r="B43" s="206" t="s">
        <v>81</v>
      </c>
      <c r="C43" s="206" t="s">
        <v>119</v>
      </c>
      <c r="D43" s="304" t="s">
        <v>214</v>
      </c>
      <c r="E43" s="156"/>
      <c r="F43" s="156">
        <f>SUM(F44:F48)</f>
        <v>4656</v>
      </c>
      <c r="G43" s="156">
        <f>SUM(G44:G48)</f>
        <v>4545</v>
      </c>
    </row>
    <row r="44" spans="1:7" ht="48.75" customHeight="1" thickBot="1" x14ac:dyDescent="0.25">
      <c r="A44" s="21" t="s">
        <v>9</v>
      </c>
      <c r="B44" s="206" t="s">
        <v>81</v>
      </c>
      <c r="C44" s="206" t="s">
        <v>119</v>
      </c>
      <c r="D44" s="167" t="s">
        <v>215</v>
      </c>
      <c r="E44" s="167">
        <v>121</v>
      </c>
      <c r="F44" s="156">
        <v>3100</v>
      </c>
      <c r="G44" s="243">
        <v>3100</v>
      </c>
    </row>
    <row r="45" spans="1:7" ht="32.25" thickBot="1" x14ac:dyDescent="0.25">
      <c r="A45" s="162" t="s">
        <v>216</v>
      </c>
      <c r="B45" s="206" t="s">
        <v>81</v>
      </c>
      <c r="C45" s="206" t="s">
        <v>119</v>
      </c>
      <c r="D45" s="167" t="s">
        <v>215</v>
      </c>
      <c r="E45" s="167">
        <v>122</v>
      </c>
      <c r="F45" s="156">
        <v>30</v>
      </c>
      <c r="G45" s="243">
        <v>29</v>
      </c>
    </row>
    <row r="46" spans="1:7" ht="84" customHeight="1" thickBot="1" x14ac:dyDescent="0.25">
      <c r="A46" s="21" t="s">
        <v>10</v>
      </c>
      <c r="B46" s="206" t="s">
        <v>81</v>
      </c>
      <c r="C46" s="206" t="s">
        <v>119</v>
      </c>
      <c r="D46" s="167" t="s">
        <v>215</v>
      </c>
      <c r="E46" s="167">
        <v>129</v>
      </c>
      <c r="F46" s="156">
        <v>936</v>
      </c>
      <c r="G46" s="243">
        <v>936</v>
      </c>
    </row>
    <row r="47" spans="1:7" ht="32.25" thickBot="1" x14ac:dyDescent="0.25">
      <c r="A47" s="21" t="s">
        <v>217</v>
      </c>
      <c r="B47" s="206" t="s">
        <v>81</v>
      </c>
      <c r="C47" s="206" t="s">
        <v>119</v>
      </c>
      <c r="D47" s="167" t="s">
        <v>215</v>
      </c>
      <c r="E47" s="167">
        <v>244</v>
      </c>
      <c r="F47" s="156">
        <v>550</v>
      </c>
      <c r="G47" s="243">
        <v>450</v>
      </c>
    </row>
    <row r="48" spans="1:7" ht="32.25" thickBot="1" x14ac:dyDescent="0.25">
      <c r="A48" s="162" t="s">
        <v>51</v>
      </c>
      <c r="B48" s="206" t="s">
        <v>81</v>
      </c>
      <c r="C48" s="206" t="s">
        <v>119</v>
      </c>
      <c r="D48" s="167" t="s">
        <v>215</v>
      </c>
      <c r="E48" s="167">
        <v>850</v>
      </c>
      <c r="F48" s="156">
        <v>40</v>
      </c>
      <c r="G48" s="243">
        <v>30</v>
      </c>
    </row>
    <row r="49" spans="1:7" ht="34.5" customHeight="1" thickBot="1" x14ac:dyDescent="0.25">
      <c r="A49" s="159" t="s">
        <v>19</v>
      </c>
      <c r="B49" s="272" t="s">
        <v>81</v>
      </c>
      <c r="C49" s="272">
        <v>13</v>
      </c>
      <c r="D49" s="137"/>
      <c r="E49" s="137"/>
      <c r="F49" s="219">
        <v>199</v>
      </c>
      <c r="G49" s="268">
        <v>199</v>
      </c>
    </row>
    <row r="50" spans="1:7" ht="16.5" thickBot="1" x14ac:dyDescent="0.25">
      <c r="A50" s="184" t="s">
        <v>20</v>
      </c>
      <c r="B50" s="272" t="s">
        <v>81</v>
      </c>
      <c r="C50" s="205">
        <v>13</v>
      </c>
      <c r="D50" s="311">
        <v>99</v>
      </c>
      <c r="E50" s="137"/>
      <c r="F50" s="137">
        <v>199</v>
      </c>
      <c r="G50" s="268">
        <v>199</v>
      </c>
    </row>
    <row r="51" spans="1:7" ht="166.5" customHeight="1" thickBot="1" x14ac:dyDescent="0.25">
      <c r="A51" s="180" t="s">
        <v>21</v>
      </c>
      <c r="B51" s="206" t="s">
        <v>81</v>
      </c>
      <c r="C51" s="206">
        <v>13</v>
      </c>
      <c r="D51" s="167" t="s">
        <v>218</v>
      </c>
      <c r="E51" s="156"/>
      <c r="F51" s="156">
        <v>199</v>
      </c>
      <c r="G51" s="243">
        <v>199</v>
      </c>
    </row>
    <row r="52" spans="1:7" ht="32.25" thickBot="1" x14ac:dyDescent="0.25">
      <c r="A52" s="21" t="s">
        <v>217</v>
      </c>
      <c r="B52" s="206" t="s">
        <v>81</v>
      </c>
      <c r="C52" s="206">
        <v>13</v>
      </c>
      <c r="D52" s="167" t="s">
        <v>218</v>
      </c>
      <c r="E52" s="167">
        <v>244</v>
      </c>
      <c r="F52" s="156">
        <v>199</v>
      </c>
      <c r="G52" s="243">
        <v>199</v>
      </c>
    </row>
    <row r="53" spans="1:7" ht="16.5" thickBot="1" x14ac:dyDescent="0.25">
      <c r="A53" s="159" t="s">
        <v>416</v>
      </c>
      <c r="B53" s="206" t="s">
        <v>122</v>
      </c>
      <c r="C53" s="206"/>
      <c r="D53" s="167"/>
      <c r="E53" s="167"/>
      <c r="F53" s="156">
        <v>1321</v>
      </c>
      <c r="G53" s="156">
        <v>1321</v>
      </c>
    </row>
    <row r="54" spans="1:7" ht="32.25" thickBot="1" x14ac:dyDescent="0.25">
      <c r="A54" s="21" t="s">
        <v>417</v>
      </c>
      <c r="B54" s="206" t="s">
        <v>122</v>
      </c>
      <c r="C54" s="206" t="s">
        <v>116</v>
      </c>
      <c r="D54" s="167"/>
      <c r="E54" s="167"/>
      <c r="F54" s="156">
        <v>1321</v>
      </c>
      <c r="G54" s="156">
        <v>1321</v>
      </c>
    </row>
    <row r="55" spans="1:7" ht="63.75" thickBot="1" x14ac:dyDescent="0.25">
      <c r="A55" s="21" t="s">
        <v>74</v>
      </c>
      <c r="B55" s="206" t="s">
        <v>122</v>
      </c>
      <c r="C55" s="206" t="s">
        <v>116</v>
      </c>
      <c r="D55" s="167" t="s">
        <v>276</v>
      </c>
      <c r="E55" s="167"/>
      <c r="F55" s="156">
        <v>1321</v>
      </c>
      <c r="G55" s="156">
        <v>1321</v>
      </c>
    </row>
    <row r="56" spans="1:7" ht="16.5" thickBot="1" x14ac:dyDescent="0.25">
      <c r="A56" s="21" t="s">
        <v>414</v>
      </c>
      <c r="B56" s="206" t="s">
        <v>122</v>
      </c>
      <c r="C56" s="206" t="s">
        <v>116</v>
      </c>
      <c r="D56" s="167" t="s">
        <v>276</v>
      </c>
      <c r="E56" s="167">
        <v>530</v>
      </c>
      <c r="F56" s="156">
        <v>1321</v>
      </c>
      <c r="G56" s="156">
        <v>1321</v>
      </c>
    </row>
    <row r="57" spans="1:7" ht="63.75" thickBot="1" x14ac:dyDescent="0.25">
      <c r="A57" s="159" t="s">
        <v>22</v>
      </c>
      <c r="B57" s="283" t="s">
        <v>116</v>
      </c>
      <c r="C57" s="283"/>
      <c r="D57" s="219"/>
      <c r="E57" s="219"/>
      <c r="F57" s="219">
        <f>SUM(F58+F64)</f>
        <v>3193</v>
      </c>
      <c r="G57" s="219">
        <f>SUM(G58+G64)</f>
        <v>2924.4</v>
      </c>
    </row>
    <row r="58" spans="1:7" ht="16.5" thickBot="1" x14ac:dyDescent="0.25">
      <c r="A58" s="159" t="s">
        <v>23</v>
      </c>
      <c r="B58" s="272" t="s">
        <v>116</v>
      </c>
      <c r="C58" s="272" t="s">
        <v>78</v>
      </c>
      <c r="D58" s="219"/>
      <c r="E58" s="219"/>
      <c r="F58" s="219">
        <f>SUM(F61+F62+F63)</f>
        <v>933</v>
      </c>
      <c r="G58" s="219">
        <f>SUM(G61+G62+G63)</f>
        <v>664.4</v>
      </c>
    </row>
    <row r="59" spans="1:7" ht="32.25" thickBot="1" x14ac:dyDescent="0.25">
      <c r="A59" s="180" t="s">
        <v>213</v>
      </c>
      <c r="B59" s="206" t="s">
        <v>116</v>
      </c>
      <c r="C59" s="206" t="s">
        <v>78</v>
      </c>
      <c r="D59" s="304">
        <v>99</v>
      </c>
      <c r="E59" s="156"/>
      <c r="F59" s="156">
        <v>933</v>
      </c>
      <c r="G59" s="243">
        <v>664.4</v>
      </c>
    </row>
    <row r="60" spans="1:7" ht="161.25" customHeight="1" thickBot="1" x14ac:dyDescent="0.25">
      <c r="A60" s="180" t="s">
        <v>219</v>
      </c>
      <c r="B60" s="206" t="s">
        <v>116</v>
      </c>
      <c r="C60" s="206" t="s">
        <v>78</v>
      </c>
      <c r="D60" s="167" t="s">
        <v>220</v>
      </c>
      <c r="E60" s="156"/>
      <c r="F60" s="156">
        <v>933</v>
      </c>
      <c r="G60" s="243">
        <v>664.4</v>
      </c>
    </row>
    <row r="61" spans="1:7" ht="50.25" customHeight="1" thickBot="1" x14ac:dyDescent="0.25">
      <c r="A61" s="154" t="s">
        <v>203</v>
      </c>
      <c r="B61" s="206" t="s">
        <v>116</v>
      </c>
      <c r="C61" s="206" t="s">
        <v>78</v>
      </c>
      <c r="D61" s="167" t="s">
        <v>220</v>
      </c>
      <c r="E61" s="167">
        <v>121</v>
      </c>
      <c r="F61" s="156">
        <v>402</v>
      </c>
      <c r="G61" s="243">
        <v>402</v>
      </c>
    </row>
    <row r="62" spans="1:7" ht="84.75" customHeight="1" thickBot="1" x14ac:dyDescent="0.25">
      <c r="A62" s="154" t="s">
        <v>10</v>
      </c>
      <c r="B62" s="206" t="s">
        <v>116</v>
      </c>
      <c r="C62" s="206" t="s">
        <v>78</v>
      </c>
      <c r="D62" s="167" t="s">
        <v>220</v>
      </c>
      <c r="E62" s="167">
        <v>129</v>
      </c>
      <c r="F62" s="156">
        <v>122</v>
      </c>
      <c r="G62" s="243">
        <v>122</v>
      </c>
    </row>
    <row r="63" spans="1:7" ht="33.75" customHeight="1" thickBot="1" x14ac:dyDescent="0.25">
      <c r="A63" s="154" t="s">
        <v>217</v>
      </c>
      <c r="B63" s="206" t="s">
        <v>116</v>
      </c>
      <c r="C63" s="206" t="s">
        <v>78</v>
      </c>
      <c r="D63" s="167" t="s">
        <v>220</v>
      </c>
      <c r="E63" s="167">
        <v>244</v>
      </c>
      <c r="F63" s="156">
        <v>409</v>
      </c>
      <c r="G63" s="243">
        <v>140.4</v>
      </c>
    </row>
    <row r="64" spans="1:7" ht="63.75" customHeight="1" thickBot="1" x14ac:dyDescent="0.25">
      <c r="A64" s="159" t="s">
        <v>52</v>
      </c>
      <c r="B64" s="272" t="s">
        <v>116</v>
      </c>
      <c r="C64" s="272" t="s">
        <v>117</v>
      </c>
      <c r="D64" s="156"/>
      <c r="E64" s="156"/>
      <c r="F64" s="219">
        <f>SUM(F65:F67)</f>
        <v>2260</v>
      </c>
      <c r="G64" s="219">
        <f>SUM(G65:G67)</f>
        <v>2260</v>
      </c>
    </row>
    <row r="65" spans="1:7" ht="48" customHeight="1" thickBot="1" x14ac:dyDescent="0.25">
      <c r="A65" s="292" t="s">
        <v>33</v>
      </c>
      <c r="B65" s="206" t="s">
        <v>116</v>
      </c>
      <c r="C65" s="206" t="s">
        <v>117</v>
      </c>
      <c r="D65" s="167" t="s">
        <v>221</v>
      </c>
      <c r="E65" s="167">
        <v>111</v>
      </c>
      <c r="F65" s="156">
        <v>1617</v>
      </c>
      <c r="G65" s="156">
        <v>1617</v>
      </c>
    </row>
    <row r="66" spans="1:7" ht="86.25" customHeight="1" thickBot="1" x14ac:dyDescent="0.25">
      <c r="A66" s="292" t="s">
        <v>10</v>
      </c>
      <c r="B66" s="206" t="s">
        <v>116</v>
      </c>
      <c r="C66" s="206" t="s">
        <v>117</v>
      </c>
      <c r="D66" s="167" t="s">
        <v>221</v>
      </c>
      <c r="E66" s="167">
        <v>119</v>
      </c>
      <c r="F66" s="156">
        <v>488</v>
      </c>
      <c r="G66" s="156">
        <v>488</v>
      </c>
    </row>
    <row r="67" spans="1:7" ht="33.75" customHeight="1" thickBot="1" x14ac:dyDescent="0.25">
      <c r="A67" s="292" t="s">
        <v>217</v>
      </c>
      <c r="B67" s="206" t="s">
        <v>116</v>
      </c>
      <c r="C67" s="206" t="s">
        <v>117</v>
      </c>
      <c r="D67" s="167" t="s">
        <v>221</v>
      </c>
      <c r="E67" s="167">
        <v>244</v>
      </c>
      <c r="F67" s="156">
        <v>155</v>
      </c>
      <c r="G67" s="156">
        <v>155</v>
      </c>
    </row>
    <row r="68" spans="1:7" ht="25.5" customHeight="1" thickBot="1" x14ac:dyDescent="0.25">
      <c r="A68" s="159" t="s">
        <v>25</v>
      </c>
      <c r="B68" s="272" t="s">
        <v>78</v>
      </c>
      <c r="C68" s="155"/>
      <c r="D68" s="156"/>
      <c r="E68" s="156"/>
      <c r="F68" s="219">
        <f>SUM(F69+F85)</f>
        <v>15396</v>
      </c>
      <c r="G68" s="219">
        <f>SUM(G69+G85)</f>
        <v>1815</v>
      </c>
    </row>
    <row r="69" spans="1:7" ht="18.75" customHeight="1" thickBot="1" x14ac:dyDescent="0.25">
      <c r="A69" s="136" t="s">
        <v>53</v>
      </c>
      <c r="B69" s="205" t="s">
        <v>78</v>
      </c>
      <c r="C69" s="205" t="s">
        <v>79</v>
      </c>
      <c r="D69" s="156"/>
      <c r="E69" s="156"/>
      <c r="F69" s="137">
        <f>SUM(F71:F84)</f>
        <v>1846</v>
      </c>
      <c r="G69" s="137">
        <f>SUM(G71:G84)</f>
        <v>1815</v>
      </c>
    </row>
    <row r="70" spans="1:7" ht="61.5" customHeight="1" thickBot="1" x14ac:dyDescent="0.25">
      <c r="A70" s="21" t="s">
        <v>222</v>
      </c>
      <c r="B70" s="206" t="s">
        <v>78</v>
      </c>
      <c r="C70" s="206" t="s">
        <v>79</v>
      </c>
      <c r="D70" s="167" t="s">
        <v>223</v>
      </c>
      <c r="E70" s="156"/>
      <c r="F70" s="156">
        <v>1846</v>
      </c>
      <c r="G70" s="243">
        <v>1815</v>
      </c>
    </row>
    <row r="71" spans="1:7" ht="51.75" customHeight="1" thickBot="1" x14ac:dyDescent="0.25">
      <c r="A71" s="21" t="s">
        <v>203</v>
      </c>
      <c r="B71" s="206" t="s">
        <v>78</v>
      </c>
      <c r="C71" s="206" t="s">
        <v>79</v>
      </c>
      <c r="D71" s="167" t="s">
        <v>223</v>
      </c>
      <c r="E71" s="167">
        <v>121</v>
      </c>
      <c r="F71" s="156">
        <v>1200</v>
      </c>
      <c r="G71" s="243">
        <v>1200</v>
      </c>
    </row>
    <row r="72" spans="1:7" ht="77.25" customHeight="1" thickBot="1" x14ac:dyDescent="0.25">
      <c r="A72" s="21" t="s">
        <v>10</v>
      </c>
      <c r="B72" s="206" t="s">
        <v>78</v>
      </c>
      <c r="C72" s="206" t="s">
        <v>79</v>
      </c>
      <c r="D72" s="167" t="s">
        <v>223</v>
      </c>
      <c r="E72" s="167">
        <v>129</v>
      </c>
      <c r="F72" s="156">
        <v>362</v>
      </c>
      <c r="G72" s="243">
        <v>362</v>
      </c>
    </row>
    <row r="73" spans="1:7" ht="29.25" customHeight="1" x14ac:dyDescent="0.2">
      <c r="A73" s="312" t="s">
        <v>217</v>
      </c>
      <c r="B73" s="296" t="s">
        <v>78</v>
      </c>
      <c r="C73" s="296" t="s">
        <v>79</v>
      </c>
      <c r="D73" s="295" t="s">
        <v>223</v>
      </c>
      <c r="E73" s="295">
        <v>244</v>
      </c>
      <c r="F73" s="277">
        <v>281</v>
      </c>
      <c r="G73" s="277">
        <v>250</v>
      </c>
    </row>
    <row r="74" spans="1:7" ht="7.5" customHeight="1" thickBot="1" x14ac:dyDescent="0.25">
      <c r="A74" s="313"/>
      <c r="B74" s="314"/>
      <c r="C74" s="314"/>
      <c r="D74" s="315"/>
      <c r="E74" s="315"/>
      <c r="F74" s="316"/>
      <c r="G74" s="316"/>
    </row>
    <row r="75" spans="1:7" ht="9.75" hidden="1" customHeight="1" thickBot="1" x14ac:dyDescent="0.25">
      <c r="A75" s="313"/>
      <c r="B75" s="314"/>
      <c r="C75" s="314"/>
      <c r="D75" s="315"/>
      <c r="E75" s="315"/>
      <c r="F75" s="316"/>
      <c r="G75" s="316"/>
    </row>
    <row r="76" spans="1:7" ht="40.5" hidden="1" customHeight="1" x14ac:dyDescent="0.2">
      <c r="A76" s="313"/>
      <c r="B76" s="314"/>
      <c r="C76" s="314"/>
      <c r="D76" s="315"/>
      <c r="E76" s="315"/>
      <c r="F76" s="316"/>
      <c r="G76" s="316"/>
    </row>
    <row r="77" spans="1:7" ht="45" hidden="1" customHeight="1" x14ac:dyDescent="0.2">
      <c r="A77" s="313"/>
      <c r="B77" s="314"/>
      <c r="C77" s="314"/>
      <c r="D77" s="315"/>
      <c r="E77" s="315"/>
      <c r="F77" s="316"/>
      <c r="G77" s="316"/>
    </row>
    <row r="78" spans="1:7" ht="45" hidden="1" customHeight="1" x14ac:dyDescent="0.2">
      <c r="A78" s="313"/>
      <c r="B78" s="314"/>
      <c r="C78" s="314"/>
      <c r="D78" s="315"/>
      <c r="E78" s="315"/>
      <c r="F78" s="316"/>
      <c r="G78" s="316"/>
    </row>
    <row r="79" spans="1:7" ht="39.75" hidden="1" customHeight="1" x14ac:dyDescent="0.2">
      <c r="A79" s="313"/>
      <c r="B79" s="314"/>
      <c r="C79" s="314"/>
      <c r="D79" s="315"/>
      <c r="E79" s="315"/>
      <c r="F79" s="316"/>
      <c r="G79" s="316"/>
    </row>
    <row r="80" spans="1:7" ht="36" hidden="1" customHeight="1" x14ac:dyDescent="0.2">
      <c r="A80" s="313"/>
      <c r="B80" s="314"/>
      <c r="C80" s="314"/>
      <c r="D80" s="315"/>
      <c r="E80" s="315"/>
      <c r="F80" s="316"/>
      <c r="G80" s="316"/>
    </row>
    <row r="81" spans="1:7" ht="42.75" hidden="1" customHeight="1" x14ac:dyDescent="0.2">
      <c r="A81" s="313"/>
      <c r="B81" s="314"/>
      <c r="C81" s="314"/>
      <c r="D81" s="315"/>
      <c r="E81" s="315"/>
      <c r="F81" s="316"/>
      <c r="G81" s="316"/>
    </row>
    <row r="82" spans="1:7" ht="32.25" hidden="1" customHeight="1" x14ac:dyDescent="0.2">
      <c r="A82" s="313"/>
      <c r="B82" s="314"/>
      <c r="C82" s="314"/>
      <c r="D82" s="315"/>
      <c r="E82" s="315"/>
      <c r="F82" s="316"/>
      <c r="G82" s="316"/>
    </row>
    <row r="83" spans="1:7" ht="30" hidden="1" customHeight="1" thickBot="1" x14ac:dyDescent="0.25">
      <c r="A83" s="317"/>
      <c r="B83" s="298"/>
      <c r="C83" s="298"/>
      <c r="D83" s="297"/>
      <c r="E83" s="297"/>
      <c r="F83" s="281"/>
      <c r="G83" s="281"/>
    </row>
    <row r="84" spans="1:7" ht="36" customHeight="1" thickBot="1" x14ac:dyDescent="0.25">
      <c r="A84" s="318" t="s">
        <v>51</v>
      </c>
      <c r="B84" s="289" t="s">
        <v>78</v>
      </c>
      <c r="C84" s="289" t="s">
        <v>79</v>
      </c>
      <c r="D84" s="290" t="s">
        <v>223</v>
      </c>
      <c r="E84" s="290">
        <v>850</v>
      </c>
      <c r="F84" s="243">
        <v>3</v>
      </c>
      <c r="G84" s="243">
        <v>3</v>
      </c>
    </row>
    <row r="85" spans="1:7" ht="20.25" customHeight="1" thickBot="1" x14ac:dyDescent="0.25">
      <c r="A85" s="159" t="s">
        <v>413</v>
      </c>
      <c r="B85" s="206" t="s">
        <v>78</v>
      </c>
      <c r="C85" s="206" t="s">
        <v>117</v>
      </c>
      <c r="D85" s="167"/>
      <c r="E85" s="167"/>
      <c r="F85" s="156">
        <v>13550</v>
      </c>
      <c r="G85" s="156"/>
    </row>
    <row r="86" spans="1:7" ht="21.75" customHeight="1" thickBot="1" x14ac:dyDescent="0.25">
      <c r="A86" s="180" t="s">
        <v>414</v>
      </c>
      <c r="B86" s="206" t="s">
        <v>78</v>
      </c>
      <c r="C86" s="206" t="s">
        <v>117</v>
      </c>
      <c r="D86" s="167" t="s">
        <v>419</v>
      </c>
      <c r="E86" s="167"/>
      <c r="F86" s="156">
        <v>13550</v>
      </c>
      <c r="G86" s="156"/>
    </row>
    <row r="87" spans="1:7" ht="21" customHeight="1" thickBot="1" x14ac:dyDescent="0.25">
      <c r="A87" s="180" t="s">
        <v>415</v>
      </c>
      <c r="B87" s="206" t="s">
        <v>78</v>
      </c>
      <c r="C87" s="206" t="s">
        <v>117</v>
      </c>
      <c r="D87" s="167" t="s">
        <v>419</v>
      </c>
      <c r="E87" s="167">
        <v>530</v>
      </c>
      <c r="F87" s="156">
        <v>13550</v>
      </c>
      <c r="G87" s="156"/>
    </row>
    <row r="88" spans="1:7" ht="36" customHeight="1" thickBot="1" x14ac:dyDescent="0.25">
      <c r="A88" s="159" t="s">
        <v>26</v>
      </c>
      <c r="B88" s="206" t="s">
        <v>79</v>
      </c>
      <c r="C88" s="206"/>
      <c r="D88" s="167"/>
      <c r="E88" s="167"/>
      <c r="F88" s="156">
        <v>1500</v>
      </c>
      <c r="G88" s="156">
        <v>800</v>
      </c>
    </row>
    <row r="89" spans="1:7" ht="16.5" customHeight="1" thickBot="1" x14ac:dyDescent="0.25">
      <c r="A89" s="184" t="s">
        <v>418</v>
      </c>
      <c r="B89" s="206" t="s">
        <v>79</v>
      </c>
      <c r="C89" s="206" t="s">
        <v>116</v>
      </c>
      <c r="D89" s="167"/>
      <c r="E89" s="167"/>
      <c r="F89" s="156">
        <v>1500</v>
      </c>
      <c r="G89" s="156">
        <v>800</v>
      </c>
    </row>
    <row r="90" spans="1:7" ht="20.25" customHeight="1" thickBot="1" x14ac:dyDescent="0.25">
      <c r="A90" s="180" t="s">
        <v>414</v>
      </c>
      <c r="B90" s="206" t="s">
        <v>79</v>
      </c>
      <c r="C90" s="206" t="s">
        <v>116</v>
      </c>
      <c r="D90" s="156" t="s">
        <v>224</v>
      </c>
      <c r="E90" s="167"/>
      <c r="F90" s="156">
        <v>1500</v>
      </c>
      <c r="G90" s="156">
        <v>800</v>
      </c>
    </row>
    <row r="91" spans="1:7" ht="18" customHeight="1" thickBot="1" x14ac:dyDescent="0.25">
      <c r="A91" s="180" t="s">
        <v>415</v>
      </c>
      <c r="B91" s="206" t="s">
        <v>79</v>
      </c>
      <c r="C91" s="206" t="s">
        <v>116</v>
      </c>
      <c r="D91" s="156" t="s">
        <v>224</v>
      </c>
      <c r="E91" s="167">
        <v>530</v>
      </c>
      <c r="F91" s="156">
        <v>1500</v>
      </c>
      <c r="G91" s="156">
        <v>800</v>
      </c>
    </row>
    <row r="92" spans="1:7" ht="16.5" thickBot="1" x14ac:dyDescent="0.25">
      <c r="A92" s="159" t="s">
        <v>28</v>
      </c>
      <c r="B92" s="272" t="s">
        <v>80</v>
      </c>
      <c r="C92" s="155"/>
      <c r="D92" s="156"/>
      <c r="E92" s="156"/>
      <c r="F92" s="219">
        <f>SUM(F93+F106+F121+F127+F130)</f>
        <v>405075.20000000001</v>
      </c>
      <c r="G92" s="219">
        <f>SUM(G93+G106+G121+G127+G130)</f>
        <v>403598.1</v>
      </c>
    </row>
    <row r="93" spans="1:7" ht="22.5" customHeight="1" thickBot="1" x14ac:dyDescent="0.25">
      <c r="A93" s="319" t="s">
        <v>55</v>
      </c>
      <c r="B93" s="320" t="s">
        <v>80</v>
      </c>
      <c r="C93" s="320" t="s">
        <v>81</v>
      </c>
      <c r="D93" s="321"/>
      <c r="E93" s="321"/>
      <c r="F93" s="322">
        <f>SUM(F96+F100)</f>
        <v>79379.199999999997</v>
      </c>
      <c r="G93" s="322">
        <f>SUM(G96+G100)</f>
        <v>78252.100000000006</v>
      </c>
    </row>
    <row r="94" spans="1:7" ht="63.75" thickBot="1" x14ac:dyDescent="0.25">
      <c r="A94" s="154" t="s">
        <v>225</v>
      </c>
      <c r="B94" s="206" t="s">
        <v>80</v>
      </c>
      <c r="C94" s="206" t="s">
        <v>81</v>
      </c>
      <c r="D94" s="304">
        <v>19</v>
      </c>
      <c r="E94" s="156"/>
      <c r="F94" s="137">
        <v>56514</v>
      </c>
      <c r="G94" s="243">
        <v>56514</v>
      </c>
    </row>
    <row r="95" spans="1:7" ht="32.25" thickBot="1" x14ac:dyDescent="0.25">
      <c r="A95" s="154" t="s">
        <v>226</v>
      </c>
      <c r="B95" s="206" t="s">
        <v>80</v>
      </c>
      <c r="C95" s="206" t="s">
        <v>81</v>
      </c>
      <c r="D95" s="304" t="s">
        <v>227</v>
      </c>
      <c r="E95" s="156"/>
      <c r="F95" s="137">
        <v>56514</v>
      </c>
      <c r="G95" s="243">
        <v>56514</v>
      </c>
    </row>
    <row r="96" spans="1:7" ht="207" customHeight="1" thickBot="1" x14ac:dyDescent="0.25">
      <c r="A96" s="184" t="s">
        <v>228</v>
      </c>
      <c r="B96" s="205" t="s">
        <v>80</v>
      </c>
      <c r="C96" s="205" t="s">
        <v>81</v>
      </c>
      <c r="D96" s="273" t="s">
        <v>229</v>
      </c>
      <c r="E96" s="137"/>
      <c r="F96" s="137">
        <f>SUM(F97:F99)</f>
        <v>56514</v>
      </c>
      <c r="G96" s="137">
        <f>SUM(G97:G99)</f>
        <v>56514</v>
      </c>
    </row>
    <row r="97" spans="1:7" ht="48" thickBot="1" x14ac:dyDescent="0.25">
      <c r="A97" s="21" t="s">
        <v>33</v>
      </c>
      <c r="B97" s="206" t="s">
        <v>80</v>
      </c>
      <c r="C97" s="206" t="s">
        <v>81</v>
      </c>
      <c r="D97" s="167" t="s">
        <v>229</v>
      </c>
      <c r="E97" s="167">
        <v>111</v>
      </c>
      <c r="F97" s="156">
        <v>41431</v>
      </c>
      <c r="G97" s="243">
        <v>41431</v>
      </c>
    </row>
    <row r="98" spans="1:7" ht="79.5" thickBot="1" x14ac:dyDescent="0.25">
      <c r="A98" s="21" t="s">
        <v>10</v>
      </c>
      <c r="B98" s="206" t="s">
        <v>80</v>
      </c>
      <c r="C98" s="206" t="s">
        <v>81</v>
      </c>
      <c r="D98" s="167" t="s">
        <v>229</v>
      </c>
      <c r="E98" s="167">
        <v>119</v>
      </c>
      <c r="F98" s="156">
        <v>12510</v>
      </c>
      <c r="G98" s="243">
        <v>12510</v>
      </c>
    </row>
    <row r="99" spans="1:7" ht="32.25" thickBot="1" x14ac:dyDescent="0.25">
      <c r="A99" s="21" t="s">
        <v>13</v>
      </c>
      <c r="B99" s="206" t="s">
        <v>80</v>
      </c>
      <c r="C99" s="206" t="s">
        <v>81</v>
      </c>
      <c r="D99" s="167" t="s">
        <v>229</v>
      </c>
      <c r="E99" s="167">
        <v>244</v>
      </c>
      <c r="F99" s="156">
        <v>2573</v>
      </c>
      <c r="G99" s="243">
        <v>2573</v>
      </c>
    </row>
    <row r="100" spans="1:7" ht="63.75" thickBot="1" x14ac:dyDescent="0.25">
      <c r="A100" s="159" t="s">
        <v>230</v>
      </c>
      <c r="B100" s="205" t="s">
        <v>80</v>
      </c>
      <c r="C100" s="205" t="s">
        <v>81</v>
      </c>
      <c r="D100" s="273" t="s">
        <v>231</v>
      </c>
      <c r="E100" s="137"/>
      <c r="F100" s="137">
        <f>SUM(F101:F105)</f>
        <v>22865.200000000001</v>
      </c>
      <c r="G100" s="137">
        <f>SUM(G101:G105)</f>
        <v>21738.1</v>
      </c>
    </row>
    <row r="101" spans="1:7" ht="48" thickBot="1" x14ac:dyDescent="0.25">
      <c r="A101" s="21" t="s">
        <v>33</v>
      </c>
      <c r="B101" s="206" t="s">
        <v>80</v>
      </c>
      <c r="C101" s="206" t="s">
        <v>81</v>
      </c>
      <c r="D101" s="167" t="s">
        <v>231</v>
      </c>
      <c r="E101" s="167">
        <v>111</v>
      </c>
      <c r="F101" s="156">
        <v>9268</v>
      </c>
      <c r="G101" s="243">
        <v>8800</v>
      </c>
    </row>
    <row r="102" spans="1:7" ht="48" thickBot="1" x14ac:dyDescent="0.25">
      <c r="A102" s="21" t="s">
        <v>232</v>
      </c>
      <c r="B102" s="206" t="s">
        <v>80</v>
      </c>
      <c r="C102" s="206" t="s">
        <v>81</v>
      </c>
      <c r="D102" s="167" t="s">
        <v>231</v>
      </c>
      <c r="E102" s="167">
        <v>112</v>
      </c>
      <c r="F102" s="156">
        <v>0</v>
      </c>
      <c r="G102" s="243">
        <v>0</v>
      </c>
    </row>
    <row r="103" spans="1:7" ht="79.5" thickBot="1" x14ac:dyDescent="0.25">
      <c r="A103" s="21" t="s">
        <v>10</v>
      </c>
      <c r="B103" s="206" t="s">
        <v>80</v>
      </c>
      <c r="C103" s="206" t="s">
        <v>81</v>
      </c>
      <c r="D103" s="167" t="s">
        <v>231</v>
      </c>
      <c r="E103" s="167">
        <v>119</v>
      </c>
      <c r="F103" s="156">
        <v>2799</v>
      </c>
      <c r="G103" s="243">
        <v>2658</v>
      </c>
    </row>
    <row r="104" spans="1:7" ht="32.25" thickBot="1" x14ac:dyDescent="0.25">
      <c r="A104" s="21" t="s">
        <v>13</v>
      </c>
      <c r="B104" s="206" t="s">
        <v>80</v>
      </c>
      <c r="C104" s="206" t="s">
        <v>81</v>
      </c>
      <c r="D104" s="167" t="s">
        <v>231</v>
      </c>
      <c r="E104" s="167">
        <v>244</v>
      </c>
      <c r="F104" s="156">
        <v>10101.799999999999</v>
      </c>
      <c r="G104" s="243">
        <v>9705.7999999999993</v>
      </c>
    </row>
    <row r="105" spans="1:7" ht="32.25" thickBot="1" x14ac:dyDescent="0.25">
      <c r="A105" s="318" t="s">
        <v>51</v>
      </c>
      <c r="B105" s="206" t="s">
        <v>80</v>
      </c>
      <c r="C105" s="206" t="s">
        <v>81</v>
      </c>
      <c r="D105" s="167" t="s">
        <v>231</v>
      </c>
      <c r="E105" s="167">
        <v>850</v>
      </c>
      <c r="F105" s="156">
        <v>696.4</v>
      </c>
      <c r="G105" s="243">
        <v>574.29999999999995</v>
      </c>
    </row>
    <row r="106" spans="1:7" ht="16.5" thickBot="1" x14ac:dyDescent="0.25">
      <c r="A106" s="323" t="s">
        <v>67</v>
      </c>
      <c r="B106" s="320" t="s">
        <v>80</v>
      </c>
      <c r="C106" s="320" t="s">
        <v>122</v>
      </c>
      <c r="D106" s="321"/>
      <c r="E106" s="321"/>
      <c r="F106" s="322">
        <f>SUM(F110+F114+F118)</f>
        <v>292987</v>
      </c>
      <c r="G106" s="322">
        <f>SUM(G110+G114+G118)</f>
        <v>292767</v>
      </c>
    </row>
    <row r="107" spans="1:7" ht="63.75" thickBot="1" x14ac:dyDescent="0.25">
      <c r="A107" s="154" t="s">
        <v>225</v>
      </c>
      <c r="B107" s="206" t="s">
        <v>80</v>
      </c>
      <c r="C107" s="206" t="s">
        <v>122</v>
      </c>
      <c r="D107" s="324">
        <v>19</v>
      </c>
      <c r="E107" s="156"/>
      <c r="F107" s="156"/>
      <c r="G107" s="156"/>
    </row>
    <row r="108" spans="1:7" ht="32.25" thickBot="1" x14ac:dyDescent="0.25">
      <c r="A108" s="154" t="s">
        <v>233</v>
      </c>
      <c r="B108" s="206" t="s">
        <v>80</v>
      </c>
      <c r="C108" s="206" t="s">
        <v>122</v>
      </c>
      <c r="D108" s="324" t="s">
        <v>234</v>
      </c>
      <c r="E108" s="156"/>
      <c r="F108" s="156"/>
      <c r="G108" s="243"/>
    </row>
    <row r="109" spans="1:7" ht="48" thickBot="1" x14ac:dyDescent="0.25">
      <c r="A109" s="154" t="s">
        <v>235</v>
      </c>
      <c r="B109" s="206" t="s">
        <v>80</v>
      </c>
      <c r="C109" s="206" t="s">
        <v>122</v>
      </c>
      <c r="D109" s="324" t="s">
        <v>236</v>
      </c>
      <c r="E109" s="156"/>
      <c r="F109" s="156"/>
      <c r="G109" s="243"/>
    </row>
    <row r="110" spans="1:7" ht="336.75" customHeight="1" thickBot="1" x14ac:dyDescent="0.25">
      <c r="A110" s="184" t="s">
        <v>237</v>
      </c>
      <c r="B110" s="205" t="s">
        <v>80</v>
      </c>
      <c r="C110" s="205" t="s">
        <v>122</v>
      </c>
      <c r="D110" s="273" t="s">
        <v>238</v>
      </c>
      <c r="E110" s="137"/>
      <c r="F110" s="273">
        <f>SUM(F111:F113)</f>
        <v>281778</v>
      </c>
      <c r="G110" s="273">
        <f>SUM(G111:G113)</f>
        <v>281778</v>
      </c>
    </row>
    <row r="111" spans="1:7" ht="48" thickBot="1" x14ac:dyDescent="0.25">
      <c r="A111" s="154" t="s">
        <v>33</v>
      </c>
      <c r="B111" s="206" t="s">
        <v>80</v>
      </c>
      <c r="C111" s="206" t="s">
        <v>122</v>
      </c>
      <c r="D111" s="167" t="s">
        <v>238</v>
      </c>
      <c r="E111" s="167">
        <v>111</v>
      </c>
      <c r="F111" s="167">
        <v>212411</v>
      </c>
      <c r="G111" s="243">
        <v>212411</v>
      </c>
    </row>
    <row r="112" spans="1:7" ht="79.5" thickBot="1" x14ac:dyDescent="0.25">
      <c r="A112" s="21" t="s">
        <v>10</v>
      </c>
      <c r="B112" s="206" t="s">
        <v>80</v>
      </c>
      <c r="C112" s="206" t="s">
        <v>122</v>
      </c>
      <c r="D112" s="167" t="s">
        <v>238</v>
      </c>
      <c r="E112" s="167">
        <v>119</v>
      </c>
      <c r="F112" s="167">
        <v>64148</v>
      </c>
      <c r="G112" s="243">
        <v>64148</v>
      </c>
    </row>
    <row r="113" spans="1:7" ht="32.25" thickBot="1" x14ac:dyDescent="0.25">
      <c r="A113" s="21" t="s">
        <v>13</v>
      </c>
      <c r="B113" s="206" t="s">
        <v>80</v>
      </c>
      <c r="C113" s="206" t="s">
        <v>122</v>
      </c>
      <c r="D113" s="167" t="s">
        <v>238</v>
      </c>
      <c r="E113" s="167">
        <v>244</v>
      </c>
      <c r="F113" s="167">
        <v>5219</v>
      </c>
      <c r="G113" s="243">
        <v>5219</v>
      </c>
    </row>
    <row r="114" spans="1:7" ht="48" thickBot="1" x14ac:dyDescent="0.25">
      <c r="A114" s="159" t="s">
        <v>69</v>
      </c>
      <c r="B114" s="205" t="s">
        <v>80</v>
      </c>
      <c r="C114" s="205" t="s">
        <v>122</v>
      </c>
      <c r="D114" s="273" t="s">
        <v>239</v>
      </c>
      <c r="E114" s="137"/>
      <c r="F114" s="137">
        <f>SUM(F115:F117)</f>
        <v>6530</v>
      </c>
      <c r="G114" s="137">
        <f>SUM(G115:G117)</f>
        <v>6310</v>
      </c>
    </row>
    <row r="115" spans="1:7" ht="48" thickBot="1" x14ac:dyDescent="0.25">
      <c r="A115" s="21" t="s">
        <v>232</v>
      </c>
      <c r="B115" s="206" t="s">
        <v>80</v>
      </c>
      <c r="C115" s="206" t="s">
        <v>122</v>
      </c>
      <c r="D115" s="167" t="s">
        <v>239</v>
      </c>
      <c r="E115" s="167">
        <v>112</v>
      </c>
      <c r="F115" s="156">
        <v>0</v>
      </c>
      <c r="G115" s="243">
        <v>0</v>
      </c>
    </row>
    <row r="116" spans="1:7" ht="48" thickBot="1" x14ac:dyDescent="0.25">
      <c r="A116" s="21" t="s">
        <v>240</v>
      </c>
      <c r="B116" s="206" t="s">
        <v>80</v>
      </c>
      <c r="C116" s="206" t="s">
        <v>122</v>
      </c>
      <c r="D116" s="167" t="s">
        <v>239</v>
      </c>
      <c r="E116" s="167">
        <v>244</v>
      </c>
      <c r="F116" s="156">
        <v>4730</v>
      </c>
      <c r="G116" s="243">
        <v>4510</v>
      </c>
    </row>
    <row r="117" spans="1:7" ht="32.25" thickBot="1" x14ac:dyDescent="0.25">
      <c r="A117" s="318" t="s">
        <v>51</v>
      </c>
      <c r="B117" s="206" t="s">
        <v>80</v>
      </c>
      <c r="C117" s="206" t="s">
        <v>122</v>
      </c>
      <c r="D117" s="167" t="s">
        <v>239</v>
      </c>
      <c r="E117" s="167">
        <v>850</v>
      </c>
      <c r="F117" s="156">
        <v>1800</v>
      </c>
      <c r="G117" s="243">
        <v>1800</v>
      </c>
    </row>
    <row r="118" spans="1:7" ht="32.25" thickBot="1" x14ac:dyDescent="0.25">
      <c r="A118" s="159" t="s">
        <v>244</v>
      </c>
      <c r="B118" s="205" t="s">
        <v>80</v>
      </c>
      <c r="C118" s="205" t="s">
        <v>122</v>
      </c>
      <c r="D118" s="137" t="s">
        <v>245</v>
      </c>
      <c r="E118" s="137"/>
      <c r="F118" s="137">
        <v>4679</v>
      </c>
      <c r="G118" s="268">
        <v>4679</v>
      </c>
    </row>
    <row r="119" spans="1:7" ht="63.75" thickBot="1" x14ac:dyDescent="0.25">
      <c r="A119" s="136" t="s">
        <v>71</v>
      </c>
      <c r="B119" s="205" t="s">
        <v>80</v>
      </c>
      <c r="C119" s="205" t="s">
        <v>122</v>
      </c>
      <c r="D119" s="137" t="s">
        <v>245</v>
      </c>
      <c r="E119" s="137"/>
      <c r="F119" s="137">
        <v>4679</v>
      </c>
      <c r="G119" s="268">
        <v>4679</v>
      </c>
    </row>
    <row r="120" spans="1:7" ht="32.25" thickBot="1" x14ac:dyDescent="0.25">
      <c r="A120" s="21" t="s">
        <v>13</v>
      </c>
      <c r="B120" s="206" t="s">
        <v>80</v>
      </c>
      <c r="C120" s="206" t="s">
        <v>122</v>
      </c>
      <c r="D120" s="167" t="s">
        <v>245</v>
      </c>
      <c r="E120" s="167">
        <v>244</v>
      </c>
      <c r="F120" s="156">
        <v>4679</v>
      </c>
      <c r="G120" s="243">
        <v>4679</v>
      </c>
    </row>
    <row r="121" spans="1:7" ht="32.25" thickBot="1" x14ac:dyDescent="0.25">
      <c r="A121" s="325" t="s">
        <v>70</v>
      </c>
      <c r="B121" s="326" t="s">
        <v>80</v>
      </c>
      <c r="C121" s="326" t="s">
        <v>116</v>
      </c>
      <c r="D121" s="327" t="s">
        <v>241</v>
      </c>
      <c r="E121" s="322"/>
      <c r="F121" s="322">
        <f>SUM(F123:F126)</f>
        <v>25836</v>
      </c>
      <c r="G121" s="322">
        <f>SUM(G123:G126)</f>
        <v>25686</v>
      </c>
    </row>
    <row r="122" spans="1:7" ht="32.25" thickBot="1" x14ac:dyDescent="0.25">
      <c r="A122" s="154" t="s">
        <v>242</v>
      </c>
      <c r="B122" s="206" t="s">
        <v>80</v>
      </c>
      <c r="C122" s="206" t="s">
        <v>116</v>
      </c>
      <c r="D122" s="167" t="s">
        <v>241</v>
      </c>
      <c r="E122" s="156"/>
      <c r="F122" s="156">
        <f>SUM(F123:F126)</f>
        <v>25836</v>
      </c>
      <c r="G122" s="156">
        <f>SUM(G123:G126)</f>
        <v>25686</v>
      </c>
    </row>
    <row r="123" spans="1:7" ht="48" thickBot="1" x14ac:dyDescent="0.25">
      <c r="A123" s="21" t="s">
        <v>243</v>
      </c>
      <c r="B123" s="206" t="s">
        <v>80</v>
      </c>
      <c r="C123" s="206" t="s">
        <v>116</v>
      </c>
      <c r="D123" s="167" t="s">
        <v>241</v>
      </c>
      <c r="E123" s="167">
        <v>111</v>
      </c>
      <c r="F123" s="156">
        <v>18000</v>
      </c>
      <c r="G123" s="243">
        <v>18000</v>
      </c>
    </row>
    <row r="124" spans="1:7" ht="79.5" thickBot="1" x14ac:dyDescent="0.25">
      <c r="A124" s="21" t="s">
        <v>10</v>
      </c>
      <c r="B124" s="206" t="s">
        <v>80</v>
      </c>
      <c r="C124" s="206" t="s">
        <v>116</v>
      </c>
      <c r="D124" s="167" t="s">
        <v>241</v>
      </c>
      <c r="E124" s="167">
        <v>119</v>
      </c>
      <c r="F124" s="156">
        <v>5436</v>
      </c>
      <c r="G124" s="243">
        <v>5436</v>
      </c>
    </row>
    <row r="125" spans="1:7" ht="32.25" thickBot="1" x14ac:dyDescent="0.25">
      <c r="A125" s="21" t="s">
        <v>13</v>
      </c>
      <c r="B125" s="206" t="s">
        <v>80</v>
      </c>
      <c r="C125" s="206" t="s">
        <v>116</v>
      </c>
      <c r="D125" s="167" t="s">
        <v>241</v>
      </c>
      <c r="E125" s="167">
        <v>244</v>
      </c>
      <c r="F125" s="156">
        <v>1800</v>
      </c>
      <c r="G125" s="243">
        <v>1500</v>
      </c>
    </row>
    <row r="126" spans="1:7" ht="32.25" thickBot="1" x14ac:dyDescent="0.25">
      <c r="A126" s="318" t="s">
        <v>51</v>
      </c>
      <c r="B126" s="206" t="s">
        <v>80</v>
      </c>
      <c r="C126" s="206" t="s">
        <v>116</v>
      </c>
      <c r="D126" s="167" t="s">
        <v>241</v>
      </c>
      <c r="E126" s="167">
        <v>850</v>
      </c>
      <c r="F126" s="156">
        <v>600</v>
      </c>
      <c r="G126" s="243">
        <v>750</v>
      </c>
    </row>
    <row r="127" spans="1:7" ht="32.25" thickBot="1" x14ac:dyDescent="0.25">
      <c r="A127" s="325" t="s">
        <v>29</v>
      </c>
      <c r="B127" s="320" t="s">
        <v>80</v>
      </c>
      <c r="C127" s="320" t="s">
        <v>80</v>
      </c>
      <c r="D127" s="322"/>
      <c r="E127" s="322"/>
      <c r="F127" s="328">
        <v>50</v>
      </c>
      <c r="G127" s="329">
        <v>50</v>
      </c>
    </row>
    <row r="128" spans="1:7" ht="32.25" thickBot="1" x14ac:dyDescent="0.25">
      <c r="A128" s="21" t="s">
        <v>246</v>
      </c>
      <c r="B128" s="206" t="s">
        <v>80</v>
      </c>
      <c r="C128" s="206" t="s">
        <v>80</v>
      </c>
      <c r="D128" s="167" t="s">
        <v>247</v>
      </c>
      <c r="E128" s="156"/>
      <c r="F128" s="156">
        <v>50</v>
      </c>
      <c r="G128" s="243">
        <v>50</v>
      </c>
    </row>
    <row r="129" spans="1:7" ht="32.25" thickBot="1" x14ac:dyDescent="0.25">
      <c r="A129" s="21" t="s">
        <v>13</v>
      </c>
      <c r="B129" s="206" t="s">
        <v>80</v>
      </c>
      <c r="C129" s="206" t="s">
        <v>80</v>
      </c>
      <c r="D129" s="167" t="s">
        <v>247</v>
      </c>
      <c r="E129" s="167">
        <v>244</v>
      </c>
      <c r="F129" s="156">
        <v>50</v>
      </c>
      <c r="G129" s="243">
        <v>50</v>
      </c>
    </row>
    <row r="130" spans="1:7" ht="32.25" thickBot="1" x14ac:dyDescent="0.25">
      <c r="A130" s="323" t="s">
        <v>31</v>
      </c>
      <c r="B130" s="326" t="s">
        <v>80</v>
      </c>
      <c r="C130" s="326" t="s">
        <v>117</v>
      </c>
      <c r="D130" s="322"/>
      <c r="E130" s="322"/>
      <c r="F130" s="322">
        <f>SUM(F131+F135)</f>
        <v>6823</v>
      </c>
      <c r="G130" s="322">
        <f>SUM(G131+G135)</f>
        <v>6843</v>
      </c>
    </row>
    <row r="131" spans="1:7" ht="95.25" thickBot="1" x14ac:dyDescent="0.25">
      <c r="A131" s="136" t="s">
        <v>248</v>
      </c>
      <c r="B131" s="205" t="s">
        <v>80</v>
      </c>
      <c r="C131" s="205" t="s">
        <v>117</v>
      </c>
      <c r="D131" s="273" t="s">
        <v>249</v>
      </c>
      <c r="E131" s="137"/>
      <c r="F131" s="137">
        <f>SUM(F132:F134)</f>
        <v>1070</v>
      </c>
      <c r="G131" s="137">
        <f>SUM(G132:G134)</f>
        <v>1070</v>
      </c>
    </row>
    <row r="132" spans="1:7" ht="53.25" customHeight="1" thickBot="1" x14ac:dyDescent="0.25">
      <c r="A132" s="21" t="s">
        <v>203</v>
      </c>
      <c r="B132" s="206" t="s">
        <v>80</v>
      </c>
      <c r="C132" s="206" t="s">
        <v>117</v>
      </c>
      <c r="D132" s="167" t="s">
        <v>249</v>
      </c>
      <c r="E132" s="167">
        <v>121</v>
      </c>
      <c r="F132" s="217">
        <v>821</v>
      </c>
      <c r="G132" s="217">
        <v>821</v>
      </c>
    </row>
    <row r="133" spans="1:7" ht="79.5" thickBot="1" x14ac:dyDescent="0.25">
      <c r="A133" s="21" t="s">
        <v>10</v>
      </c>
      <c r="B133" s="206" t="s">
        <v>80</v>
      </c>
      <c r="C133" s="206" t="s">
        <v>117</v>
      </c>
      <c r="D133" s="167" t="s">
        <v>249</v>
      </c>
      <c r="E133" s="167">
        <v>129</v>
      </c>
      <c r="F133" s="156">
        <v>249</v>
      </c>
      <c r="G133" s="156">
        <v>249</v>
      </c>
    </row>
    <row r="134" spans="1:7" ht="32.25" thickBot="1" x14ac:dyDescent="0.25">
      <c r="A134" s="21" t="s">
        <v>13</v>
      </c>
      <c r="B134" s="206" t="s">
        <v>80</v>
      </c>
      <c r="C134" s="206" t="s">
        <v>117</v>
      </c>
      <c r="D134" s="167" t="s">
        <v>249</v>
      </c>
      <c r="E134" s="167">
        <v>244</v>
      </c>
      <c r="F134" s="156">
        <v>0</v>
      </c>
      <c r="G134" s="243">
        <v>0</v>
      </c>
    </row>
    <row r="135" spans="1:7" ht="16.5" thickBot="1" x14ac:dyDescent="0.25">
      <c r="A135" s="136" t="s">
        <v>250</v>
      </c>
      <c r="B135" s="205" t="s">
        <v>80</v>
      </c>
      <c r="C135" s="205" t="s">
        <v>117</v>
      </c>
      <c r="D135" s="137" t="s">
        <v>251</v>
      </c>
      <c r="E135" s="137"/>
      <c r="F135" s="137">
        <f>SUM(F137:F140)</f>
        <v>5753</v>
      </c>
      <c r="G135" s="137">
        <f>SUM(G137:G140)</f>
        <v>5773</v>
      </c>
    </row>
    <row r="136" spans="1:7" ht="32.25" thickBot="1" x14ac:dyDescent="0.25">
      <c r="A136" s="154" t="s">
        <v>252</v>
      </c>
      <c r="B136" s="206" t="s">
        <v>80</v>
      </c>
      <c r="C136" s="206" t="s">
        <v>117</v>
      </c>
      <c r="D136" s="167" t="s">
        <v>251</v>
      </c>
      <c r="E136" s="156"/>
      <c r="F136" s="156">
        <f>SUM(F137:F140)</f>
        <v>5753</v>
      </c>
      <c r="G136" s="156">
        <f>SUM(G137:G140)</f>
        <v>5773</v>
      </c>
    </row>
    <row r="137" spans="1:7" ht="48" thickBot="1" x14ac:dyDescent="0.25">
      <c r="A137" s="21" t="s">
        <v>243</v>
      </c>
      <c r="B137" s="206" t="s">
        <v>80</v>
      </c>
      <c r="C137" s="206" t="s">
        <v>117</v>
      </c>
      <c r="D137" s="167" t="s">
        <v>251</v>
      </c>
      <c r="E137" s="167">
        <v>111</v>
      </c>
      <c r="F137" s="156">
        <v>3800</v>
      </c>
      <c r="G137" s="243">
        <v>3800</v>
      </c>
    </row>
    <row r="138" spans="1:7" ht="79.5" thickBot="1" x14ac:dyDescent="0.25">
      <c r="A138" s="21" t="s">
        <v>10</v>
      </c>
      <c r="B138" s="206" t="s">
        <v>80</v>
      </c>
      <c r="C138" s="206" t="s">
        <v>117</v>
      </c>
      <c r="D138" s="167" t="s">
        <v>251</v>
      </c>
      <c r="E138" s="167">
        <v>119</v>
      </c>
      <c r="F138" s="156">
        <v>1148</v>
      </c>
      <c r="G138" s="243">
        <v>1148</v>
      </c>
    </row>
    <row r="139" spans="1:7" ht="32.25" thickBot="1" x14ac:dyDescent="0.25">
      <c r="A139" s="21" t="s">
        <v>13</v>
      </c>
      <c r="B139" s="206" t="s">
        <v>80</v>
      </c>
      <c r="C139" s="206" t="s">
        <v>117</v>
      </c>
      <c r="D139" s="167" t="s">
        <v>251</v>
      </c>
      <c r="E139" s="167">
        <v>244</v>
      </c>
      <c r="F139" s="156">
        <v>800</v>
      </c>
      <c r="G139" s="243">
        <v>820</v>
      </c>
    </row>
    <row r="140" spans="1:7" ht="32.25" thickBot="1" x14ac:dyDescent="0.25">
      <c r="A140" s="318" t="s">
        <v>51</v>
      </c>
      <c r="B140" s="206" t="s">
        <v>80</v>
      </c>
      <c r="C140" s="206" t="s">
        <v>117</v>
      </c>
      <c r="D140" s="167" t="s">
        <v>251</v>
      </c>
      <c r="E140" s="167">
        <v>850</v>
      </c>
      <c r="F140" s="156">
        <v>5</v>
      </c>
      <c r="G140" s="243">
        <v>5</v>
      </c>
    </row>
    <row r="141" spans="1:7" ht="32.25" thickBot="1" x14ac:dyDescent="0.25">
      <c r="A141" s="136" t="s">
        <v>253</v>
      </c>
      <c r="B141" s="205" t="s">
        <v>181</v>
      </c>
      <c r="C141" s="163"/>
      <c r="D141" s="137"/>
      <c r="E141" s="137"/>
      <c r="F141" s="137">
        <f>SUM(F142+F154)</f>
        <v>26213</v>
      </c>
      <c r="G141" s="137">
        <f>SUM(G142+G154)</f>
        <v>26058.9</v>
      </c>
    </row>
    <row r="142" spans="1:7" ht="16.5" thickBot="1" x14ac:dyDescent="0.25">
      <c r="A142" s="136" t="s">
        <v>64</v>
      </c>
      <c r="B142" s="163" t="s">
        <v>181</v>
      </c>
      <c r="C142" s="163" t="s">
        <v>81</v>
      </c>
      <c r="D142" s="137"/>
      <c r="E142" s="137"/>
      <c r="F142" s="137">
        <f>SUM(F143+F148)</f>
        <v>21396</v>
      </c>
      <c r="G142" s="137">
        <f>SUM(G143+G148)</f>
        <v>21391.9</v>
      </c>
    </row>
    <row r="143" spans="1:7" ht="32.25" thickBot="1" x14ac:dyDescent="0.25">
      <c r="A143" s="136" t="s">
        <v>65</v>
      </c>
      <c r="B143" s="163" t="s">
        <v>181</v>
      </c>
      <c r="C143" s="163" t="s">
        <v>81</v>
      </c>
      <c r="D143" s="137" t="s">
        <v>254</v>
      </c>
      <c r="E143" s="137"/>
      <c r="F143" s="137">
        <f>SUM(F144:F147)</f>
        <v>13119</v>
      </c>
      <c r="G143" s="137">
        <f>SUM(G144:G147)</f>
        <v>13114.9</v>
      </c>
    </row>
    <row r="144" spans="1:7" ht="48" thickBot="1" x14ac:dyDescent="0.25">
      <c r="A144" s="21" t="s">
        <v>243</v>
      </c>
      <c r="B144" s="206" t="s">
        <v>181</v>
      </c>
      <c r="C144" s="206" t="s">
        <v>81</v>
      </c>
      <c r="D144" s="167" t="s">
        <v>254</v>
      </c>
      <c r="E144" s="167">
        <v>111</v>
      </c>
      <c r="F144" s="156">
        <v>9600</v>
      </c>
      <c r="G144" s="243">
        <v>9600</v>
      </c>
    </row>
    <row r="145" spans="1:7" ht="79.5" thickBot="1" x14ac:dyDescent="0.25">
      <c r="A145" s="21" t="s">
        <v>10</v>
      </c>
      <c r="B145" s="206" t="s">
        <v>181</v>
      </c>
      <c r="C145" s="206" t="s">
        <v>81</v>
      </c>
      <c r="D145" s="167" t="s">
        <v>254</v>
      </c>
      <c r="E145" s="167">
        <v>119</v>
      </c>
      <c r="F145" s="156">
        <v>2899</v>
      </c>
      <c r="G145" s="243">
        <v>2899</v>
      </c>
    </row>
    <row r="146" spans="1:7" ht="32.25" thickBot="1" x14ac:dyDescent="0.25">
      <c r="A146" s="21" t="s">
        <v>13</v>
      </c>
      <c r="B146" s="206" t="s">
        <v>181</v>
      </c>
      <c r="C146" s="206" t="s">
        <v>81</v>
      </c>
      <c r="D146" s="167" t="s">
        <v>254</v>
      </c>
      <c r="E146" s="167">
        <v>244</v>
      </c>
      <c r="F146" s="156">
        <v>600</v>
      </c>
      <c r="G146" s="243">
        <v>600.9</v>
      </c>
    </row>
    <row r="147" spans="1:7" ht="32.25" thickBot="1" x14ac:dyDescent="0.25">
      <c r="A147" s="180" t="s">
        <v>51</v>
      </c>
      <c r="B147" s="206" t="s">
        <v>181</v>
      </c>
      <c r="C147" s="206" t="s">
        <v>81</v>
      </c>
      <c r="D147" s="167" t="s">
        <v>254</v>
      </c>
      <c r="E147" s="167">
        <v>850</v>
      </c>
      <c r="F147" s="156">
        <v>20</v>
      </c>
      <c r="G147" s="243">
        <v>15</v>
      </c>
    </row>
    <row r="148" spans="1:7" ht="16.5" thickBot="1" x14ac:dyDescent="0.25">
      <c r="A148" s="136" t="s">
        <v>255</v>
      </c>
      <c r="B148" s="206" t="s">
        <v>181</v>
      </c>
      <c r="C148" s="206" t="s">
        <v>81</v>
      </c>
      <c r="D148" s="156" t="s">
        <v>256</v>
      </c>
      <c r="E148" s="156"/>
      <c r="F148" s="137">
        <v>8277</v>
      </c>
      <c r="G148" s="243">
        <v>8277</v>
      </c>
    </row>
    <row r="149" spans="1:7" ht="32.25" thickBot="1" x14ac:dyDescent="0.25">
      <c r="A149" s="154" t="s">
        <v>252</v>
      </c>
      <c r="B149" s="206" t="s">
        <v>181</v>
      </c>
      <c r="C149" s="206" t="s">
        <v>81</v>
      </c>
      <c r="D149" s="167" t="s">
        <v>256</v>
      </c>
      <c r="E149" s="156"/>
      <c r="F149" s="156">
        <f>SUM(F150:F153)</f>
        <v>8277</v>
      </c>
      <c r="G149" s="156">
        <f>SUM(G150:G153)</f>
        <v>8277</v>
      </c>
    </row>
    <row r="150" spans="1:7" ht="48" thickBot="1" x14ac:dyDescent="0.25">
      <c r="A150" s="21" t="s">
        <v>243</v>
      </c>
      <c r="B150" s="206" t="s">
        <v>181</v>
      </c>
      <c r="C150" s="206" t="s">
        <v>81</v>
      </c>
      <c r="D150" s="167" t="s">
        <v>256</v>
      </c>
      <c r="E150" s="167">
        <v>111</v>
      </c>
      <c r="F150" s="156">
        <v>6200</v>
      </c>
      <c r="G150" s="243">
        <v>6200</v>
      </c>
    </row>
    <row r="151" spans="1:7" ht="79.5" thickBot="1" x14ac:dyDescent="0.25">
      <c r="A151" s="21" t="s">
        <v>10</v>
      </c>
      <c r="B151" s="206" t="s">
        <v>181</v>
      </c>
      <c r="C151" s="206" t="s">
        <v>81</v>
      </c>
      <c r="D151" s="167" t="s">
        <v>256</v>
      </c>
      <c r="E151" s="167">
        <v>119</v>
      </c>
      <c r="F151" s="156">
        <v>1872</v>
      </c>
      <c r="G151" s="243">
        <v>1872</v>
      </c>
    </row>
    <row r="152" spans="1:7" ht="32.25" thickBot="1" x14ac:dyDescent="0.25">
      <c r="A152" s="21" t="s">
        <v>13</v>
      </c>
      <c r="B152" s="206" t="s">
        <v>181</v>
      </c>
      <c r="C152" s="206" t="s">
        <v>81</v>
      </c>
      <c r="D152" s="167" t="s">
        <v>256</v>
      </c>
      <c r="E152" s="167">
        <v>244</v>
      </c>
      <c r="F152" s="156">
        <v>200</v>
      </c>
      <c r="G152" s="243">
        <v>200</v>
      </c>
    </row>
    <row r="153" spans="1:7" ht="32.25" thickBot="1" x14ac:dyDescent="0.25">
      <c r="A153" s="180" t="s">
        <v>51</v>
      </c>
      <c r="B153" s="206" t="s">
        <v>181</v>
      </c>
      <c r="C153" s="206" t="s">
        <v>81</v>
      </c>
      <c r="D153" s="167" t="s">
        <v>256</v>
      </c>
      <c r="E153" s="167">
        <v>850</v>
      </c>
      <c r="F153" s="156">
        <v>5</v>
      </c>
      <c r="G153" s="156">
        <v>5</v>
      </c>
    </row>
    <row r="154" spans="1:7" ht="32.25" thickBot="1" x14ac:dyDescent="0.25">
      <c r="A154" s="136" t="s">
        <v>257</v>
      </c>
      <c r="B154" s="163" t="s">
        <v>181</v>
      </c>
      <c r="C154" s="163" t="s">
        <v>78</v>
      </c>
      <c r="D154" s="156"/>
      <c r="E154" s="156"/>
      <c r="F154" s="137">
        <f>SUM(F157:F160)</f>
        <v>4817</v>
      </c>
      <c r="G154" s="137">
        <f>SUM(G157:G160)</f>
        <v>4667</v>
      </c>
    </row>
    <row r="155" spans="1:7" ht="16.5" thickBot="1" x14ac:dyDescent="0.25">
      <c r="A155" s="136" t="s">
        <v>258</v>
      </c>
      <c r="B155" s="163" t="s">
        <v>181</v>
      </c>
      <c r="C155" s="163" t="s">
        <v>78</v>
      </c>
      <c r="D155" s="137" t="s">
        <v>259</v>
      </c>
      <c r="E155" s="156"/>
      <c r="F155" s="137">
        <v>4817</v>
      </c>
      <c r="G155" s="137">
        <v>4867</v>
      </c>
    </row>
    <row r="156" spans="1:7" ht="16.5" thickBot="1" x14ac:dyDescent="0.25">
      <c r="A156" s="136" t="s">
        <v>260</v>
      </c>
      <c r="B156" s="206" t="s">
        <v>181</v>
      </c>
      <c r="C156" s="206" t="s">
        <v>78</v>
      </c>
      <c r="D156" s="167" t="s">
        <v>259</v>
      </c>
      <c r="E156" s="156"/>
      <c r="F156" s="137">
        <v>4817</v>
      </c>
      <c r="G156" s="137">
        <v>4867</v>
      </c>
    </row>
    <row r="157" spans="1:7" ht="48" thickBot="1" x14ac:dyDescent="0.25">
      <c r="A157" s="21" t="s">
        <v>243</v>
      </c>
      <c r="B157" s="206" t="s">
        <v>181</v>
      </c>
      <c r="C157" s="206" t="s">
        <v>78</v>
      </c>
      <c r="D157" s="167" t="s">
        <v>259</v>
      </c>
      <c r="E157" s="167">
        <v>111</v>
      </c>
      <c r="F157" s="156">
        <v>3500</v>
      </c>
      <c r="G157" s="243">
        <v>3500</v>
      </c>
    </row>
    <row r="158" spans="1:7" ht="79.5" thickBot="1" x14ac:dyDescent="0.25">
      <c r="A158" s="21" t="s">
        <v>10</v>
      </c>
      <c r="B158" s="206" t="s">
        <v>181</v>
      </c>
      <c r="C158" s="206" t="s">
        <v>78</v>
      </c>
      <c r="D158" s="167" t="s">
        <v>259</v>
      </c>
      <c r="E158" s="167">
        <v>119</v>
      </c>
      <c r="F158" s="156">
        <v>1057</v>
      </c>
      <c r="G158" s="243">
        <v>1057</v>
      </c>
    </row>
    <row r="159" spans="1:7" ht="32.25" thickBot="1" x14ac:dyDescent="0.25">
      <c r="A159" s="21" t="s">
        <v>13</v>
      </c>
      <c r="B159" s="206" t="s">
        <v>181</v>
      </c>
      <c r="C159" s="206" t="s">
        <v>78</v>
      </c>
      <c r="D159" s="167" t="s">
        <v>259</v>
      </c>
      <c r="E159" s="167">
        <v>244</v>
      </c>
      <c r="F159" s="156">
        <v>250</v>
      </c>
      <c r="G159" s="243">
        <v>100</v>
      </c>
    </row>
    <row r="160" spans="1:7" ht="32.25" thickBot="1" x14ac:dyDescent="0.25">
      <c r="A160" s="180" t="s">
        <v>51</v>
      </c>
      <c r="B160" s="206" t="s">
        <v>181</v>
      </c>
      <c r="C160" s="206" t="s">
        <v>78</v>
      </c>
      <c r="D160" s="167" t="s">
        <v>259</v>
      </c>
      <c r="E160" s="167">
        <v>850</v>
      </c>
      <c r="F160" s="156">
        <v>10</v>
      </c>
      <c r="G160" s="156">
        <v>10</v>
      </c>
    </row>
    <row r="161" spans="1:7" ht="16.5" thickBot="1" x14ac:dyDescent="0.25">
      <c r="A161" s="159" t="s">
        <v>34</v>
      </c>
      <c r="B161" s="272">
        <v>10</v>
      </c>
      <c r="C161" s="155"/>
      <c r="D161" s="156"/>
      <c r="E161" s="156"/>
      <c r="F161" s="219">
        <f>SUM(F163+F165)</f>
        <v>12473.202000000001</v>
      </c>
      <c r="G161" s="219">
        <f>SUM(G163+G165)</f>
        <v>12259.792000000001</v>
      </c>
    </row>
    <row r="162" spans="1:7" ht="16.5" thickBot="1" x14ac:dyDescent="0.25">
      <c r="A162" s="159" t="s">
        <v>35</v>
      </c>
      <c r="B162" s="205">
        <v>10</v>
      </c>
      <c r="C162" s="205" t="s">
        <v>81</v>
      </c>
      <c r="D162" s="156"/>
      <c r="E162" s="156"/>
      <c r="F162" s="137">
        <v>650</v>
      </c>
      <c r="G162" s="137">
        <v>400</v>
      </c>
    </row>
    <row r="163" spans="1:7" ht="48" thickBot="1" x14ac:dyDescent="0.25">
      <c r="A163" s="154" t="s">
        <v>261</v>
      </c>
      <c r="B163" s="206">
        <v>10</v>
      </c>
      <c r="C163" s="206" t="s">
        <v>81</v>
      </c>
      <c r="D163" s="167" t="s">
        <v>262</v>
      </c>
      <c r="E163" s="156"/>
      <c r="F163" s="156">
        <v>650</v>
      </c>
      <c r="G163" s="243">
        <v>400</v>
      </c>
    </row>
    <row r="164" spans="1:7" ht="32.25" thickBot="1" x14ac:dyDescent="0.25">
      <c r="A164" s="154" t="s">
        <v>37</v>
      </c>
      <c r="B164" s="206">
        <v>10</v>
      </c>
      <c r="C164" s="206" t="s">
        <v>81</v>
      </c>
      <c r="D164" s="167" t="s">
        <v>262</v>
      </c>
      <c r="E164" s="167">
        <v>312</v>
      </c>
      <c r="F164" s="156">
        <v>650</v>
      </c>
      <c r="G164" s="243">
        <v>400</v>
      </c>
    </row>
    <row r="165" spans="1:7" ht="16.5" thickBot="1" x14ac:dyDescent="0.25">
      <c r="A165" s="159" t="s">
        <v>38</v>
      </c>
      <c r="B165" s="272">
        <v>10</v>
      </c>
      <c r="C165" s="272" t="s">
        <v>78</v>
      </c>
      <c r="D165" s="156"/>
      <c r="E165" s="156"/>
      <c r="F165" s="137">
        <f>SUM(F166+F168+F170+F172)</f>
        <v>11823.202000000001</v>
      </c>
      <c r="G165" s="137">
        <f>SUM(G166+G168+G170+G172)</f>
        <v>11859.792000000001</v>
      </c>
    </row>
    <row r="166" spans="1:7" ht="32.25" thickBot="1" x14ac:dyDescent="0.25">
      <c r="A166" s="159" t="s">
        <v>286</v>
      </c>
      <c r="B166" s="272" t="s">
        <v>279</v>
      </c>
      <c r="C166" s="272" t="s">
        <v>78</v>
      </c>
      <c r="D166" s="156"/>
      <c r="E166" s="156"/>
      <c r="F166" s="137">
        <v>365.95</v>
      </c>
      <c r="G166" s="137">
        <v>402.54</v>
      </c>
    </row>
    <row r="167" spans="1:7" ht="32.25" thickBot="1" x14ac:dyDescent="0.25">
      <c r="A167" s="154" t="s">
        <v>37</v>
      </c>
      <c r="B167" s="284" t="s">
        <v>279</v>
      </c>
      <c r="C167" s="284" t="s">
        <v>78</v>
      </c>
      <c r="D167" s="156"/>
      <c r="E167" s="156">
        <v>313</v>
      </c>
      <c r="F167" s="156">
        <v>365.95</v>
      </c>
      <c r="G167" s="243">
        <v>402.54</v>
      </c>
    </row>
    <row r="168" spans="1:7" ht="111" thickBot="1" x14ac:dyDescent="0.25">
      <c r="A168" s="159" t="s">
        <v>40</v>
      </c>
      <c r="B168" s="205">
        <v>10</v>
      </c>
      <c r="C168" s="205" t="s">
        <v>78</v>
      </c>
      <c r="D168" s="273" t="s">
        <v>263</v>
      </c>
      <c r="E168" s="156"/>
      <c r="F168" s="137">
        <v>2245.4520000000002</v>
      </c>
      <c r="G168" s="268">
        <v>2245.4520000000002</v>
      </c>
    </row>
    <row r="169" spans="1:7" ht="32.25" thickBot="1" x14ac:dyDescent="0.25">
      <c r="A169" s="154" t="s">
        <v>37</v>
      </c>
      <c r="B169" s="206">
        <v>10</v>
      </c>
      <c r="C169" s="206" t="s">
        <v>78</v>
      </c>
      <c r="D169" s="167" t="s">
        <v>263</v>
      </c>
      <c r="E169" s="167">
        <v>412</v>
      </c>
      <c r="F169" s="156">
        <v>2245.4520000000002</v>
      </c>
      <c r="G169" s="243">
        <v>2245.4520000000002</v>
      </c>
    </row>
    <row r="170" spans="1:7" ht="142.5" thickBot="1" x14ac:dyDescent="0.25">
      <c r="A170" s="159" t="s">
        <v>264</v>
      </c>
      <c r="B170" s="205">
        <v>10</v>
      </c>
      <c r="C170" s="205" t="s">
        <v>78</v>
      </c>
      <c r="D170" s="273" t="s">
        <v>265</v>
      </c>
      <c r="E170" s="137"/>
      <c r="F170" s="137">
        <v>3767.8</v>
      </c>
      <c r="G170" s="268">
        <v>3767.8</v>
      </c>
    </row>
    <row r="171" spans="1:7" ht="32.25" thickBot="1" x14ac:dyDescent="0.25">
      <c r="A171" s="154" t="s">
        <v>37</v>
      </c>
      <c r="B171" s="206">
        <v>10</v>
      </c>
      <c r="C171" s="206" t="s">
        <v>78</v>
      </c>
      <c r="D171" s="167" t="s">
        <v>265</v>
      </c>
      <c r="E171" s="167">
        <v>313</v>
      </c>
      <c r="F171" s="156">
        <v>3767.8</v>
      </c>
      <c r="G171" s="243">
        <v>3767.8</v>
      </c>
    </row>
    <row r="172" spans="1:7" ht="33" customHeight="1" thickBot="1" x14ac:dyDescent="0.25">
      <c r="A172" s="309" t="s">
        <v>266</v>
      </c>
      <c r="B172" s="205">
        <v>10</v>
      </c>
      <c r="C172" s="205" t="s">
        <v>78</v>
      </c>
      <c r="D172" s="273" t="s">
        <v>267</v>
      </c>
      <c r="E172" s="137"/>
      <c r="F172" s="137">
        <v>5444</v>
      </c>
      <c r="G172" s="268">
        <v>5444</v>
      </c>
    </row>
    <row r="173" spans="1:7" ht="32.25" thickBot="1" x14ac:dyDescent="0.25">
      <c r="A173" s="290" t="s">
        <v>37</v>
      </c>
      <c r="B173" s="206">
        <v>10</v>
      </c>
      <c r="C173" s="206" t="s">
        <v>78</v>
      </c>
      <c r="D173" s="167" t="s">
        <v>267</v>
      </c>
      <c r="E173" s="167">
        <v>313</v>
      </c>
      <c r="F173" s="156">
        <v>5444</v>
      </c>
      <c r="G173" s="243">
        <v>5444</v>
      </c>
    </row>
    <row r="174" spans="1:7" ht="32.25" thickBot="1" x14ac:dyDescent="0.25">
      <c r="A174" s="159" t="s">
        <v>41</v>
      </c>
      <c r="B174" s="272">
        <v>11</v>
      </c>
      <c r="C174" s="163"/>
      <c r="D174" s="137"/>
      <c r="E174" s="137"/>
      <c r="F174" s="219">
        <v>500</v>
      </c>
      <c r="G174" s="219">
        <v>500</v>
      </c>
    </row>
    <row r="175" spans="1:7" ht="16.5" thickBot="1" x14ac:dyDescent="0.25">
      <c r="A175" s="159" t="s">
        <v>42</v>
      </c>
      <c r="B175" s="205">
        <v>11</v>
      </c>
      <c r="C175" s="205" t="s">
        <v>79</v>
      </c>
      <c r="D175" s="137"/>
      <c r="E175" s="137"/>
      <c r="F175" s="219">
        <v>500</v>
      </c>
      <c r="G175" s="219">
        <v>500</v>
      </c>
    </row>
    <row r="176" spans="1:7" ht="32.25" thickBot="1" x14ac:dyDescent="0.25">
      <c r="A176" s="180" t="s">
        <v>43</v>
      </c>
      <c r="B176" s="206">
        <v>11</v>
      </c>
      <c r="C176" s="206" t="s">
        <v>79</v>
      </c>
      <c r="D176" s="167" t="s">
        <v>268</v>
      </c>
      <c r="E176" s="156"/>
      <c r="F176" s="219">
        <v>500</v>
      </c>
      <c r="G176" s="219">
        <v>500</v>
      </c>
    </row>
    <row r="177" spans="1:7" ht="32.25" thickBot="1" x14ac:dyDescent="0.25">
      <c r="A177" s="21" t="s">
        <v>13</v>
      </c>
      <c r="B177" s="206">
        <v>11</v>
      </c>
      <c r="C177" s="206" t="s">
        <v>79</v>
      </c>
      <c r="D177" s="167" t="s">
        <v>268</v>
      </c>
      <c r="E177" s="167">
        <v>244</v>
      </c>
      <c r="F177" s="219">
        <v>500</v>
      </c>
      <c r="G177" s="219">
        <v>500</v>
      </c>
    </row>
    <row r="178" spans="1:7" ht="32.25" thickBot="1" x14ac:dyDescent="0.25">
      <c r="A178" s="159" t="s">
        <v>44</v>
      </c>
      <c r="B178" s="272">
        <v>12</v>
      </c>
      <c r="C178" s="163"/>
      <c r="D178" s="137"/>
      <c r="E178" s="137"/>
      <c r="F178" s="219">
        <v>2200</v>
      </c>
      <c r="G178" s="219">
        <v>2200</v>
      </c>
    </row>
    <row r="179" spans="1:7" ht="32.25" thickBot="1" x14ac:dyDescent="0.25">
      <c r="A179" s="159" t="s">
        <v>45</v>
      </c>
      <c r="B179" s="205">
        <v>12</v>
      </c>
      <c r="C179" s="205" t="s">
        <v>122</v>
      </c>
      <c r="D179" s="273" t="s">
        <v>269</v>
      </c>
      <c r="E179" s="137"/>
      <c r="F179" s="137">
        <v>2200</v>
      </c>
      <c r="G179" s="219">
        <v>2200</v>
      </c>
    </row>
    <row r="180" spans="1:7" ht="36.75" customHeight="1" thickBot="1" x14ac:dyDescent="0.25">
      <c r="A180" s="295" t="s">
        <v>270</v>
      </c>
      <c r="B180" s="296">
        <v>12</v>
      </c>
      <c r="C180" s="296" t="s">
        <v>122</v>
      </c>
      <c r="D180" s="295" t="s">
        <v>269</v>
      </c>
      <c r="E180" s="295">
        <v>611</v>
      </c>
      <c r="F180" s="277">
        <v>2200</v>
      </c>
      <c r="G180" s="156">
        <v>2200</v>
      </c>
    </row>
    <row r="181" spans="1:7" ht="13.5" hidden="1" customHeight="1" thickBot="1" x14ac:dyDescent="0.25">
      <c r="A181" s="297"/>
      <c r="B181" s="298"/>
      <c r="C181" s="298"/>
      <c r="D181" s="297"/>
      <c r="E181" s="297"/>
      <c r="F181" s="281"/>
      <c r="G181" s="219">
        <v>2121</v>
      </c>
    </row>
    <row r="182" spans="1:7" ht="48.75" customHeight="1" thickBot="1" x14ac:dyDescent="0.25">
      <c r="A182" s="164" t="s">
        <v>47</v>
      </c>
      <c r="B182" s="330">
        <v>13</v>
      </c>
      <c r="C182" s="331"/>
      <c r="D182" s="268"/>
      <c r="E182" s="268"/>
      <c r="F182" s="164">
        <v>60.8</v>
      </c>
      <c r="G182" s="268">
        <v>54</v>
      </c>
    </row>
    <row r="183" spans="1:7" ht="39" customHeight="1" thickBot="1" x14ac:dyDescent="0.25">
      <c r="A183" s="21" t="s">
        <v>271</v>
      </c>
      <c r="B183" s="206">
        <v>13</v>
      </c>
      <c r="C183" s="206" t="s">
        <v>81</v>
      </c>
      <c r="D183" s="156"/>
      <c r="E183" s="156"/>
      <c r="F183" s="164">
        <v>60.8</v>
      </c>
      <c r="G183" s="268">
        <v>54</v>
      </c>
    </row>
    <row r="184" spans="1:7" ht="48" thickBot="1" x14ac:dyDescent="0.25">
      <c r="A184" s="21" t="s">
        <v>272</v>
      </c>
      <c r="B184" s="206">
        <v>13</v>
      </c>
      <c r="C184" s="206" t="s">
        <v>81</v>
      </c>
      <c r="D184" s="167" t="s">
        <v>273</v>
      </c>
      <c r="E184" s="156"/>
      <c r="F184" s="164">
        <v>60.8</v>
      </c>
      <c r="G184" s="268">
        <v>54</v>
      </c>
    </row>
    <row r="185" spans="1:7" ht="32.25" thickBot="1" x14ac:dyDescent="0.25">
      <c r="A185" s="21" t="s">
        <v>49</v>
      </c>
      <c r="B185" s="206">
        <v>13</v>
      </c>
      <c r="C185" s="206" t="s">
        <v>81</v>
      </c>
      <c r="D185" s="167" t="s">
        <v>274</v>
      </c>
      <c r="E185" s="156"/>
      <c r="F185" s="164">
        <v>60.8</v>
      </c>
      <c r="G185" s="268">
        <v>54</v>
      </c>
    </row>
    <row r="186" spans="1:7" ht="32.25" thickBot="1" x14ac:dyDescent="0.25">
      <c r="A186" s="21" t="s">
        <v>275</v>
      </c>
      <c r="B186" s="206">
        <v>13</v>
      </c>
      <c r="C186" s="206" t="s">
        <v>81</v>
      </c>
      <c r="D186" s="167" t="s">
        <v>274</v>
      </c>
      <c r="E186" s="167">
        <v>730</v>
      </c>
      <c r="F186" s="164">
        <v>60.8</v>
      </c>
      <c r="G186" s="268">
        <v>54</v>
      </c>
    </row>
    <row r="187" spans="1:7" ht="16.5" thickBot="1" x14ac:dyDescent="0.25">
      <c r="A187" s="159" t="s">
        <v>72</v>
      </c>
      <c r="B187" s="163"/>
      <c r="C187" s="163"/>
      <c r="D187" s="137"/>
      <c r="E187" s="137"/>
      <c r="F187" s="332">
        <f>SUM(F12+F57+F68+F92+F141+F161+F174+F178+F182+F53+F88)</f>
        <v>487406.20199999999</v>
      </c>
      <c r="G187" s="332">
        <f>SUM(G12+G57+G68+G92+G141+G161+G174+G178+G182+G53+G88)</f>
        <v>468439.19200000004</v>
      </c>
    </row>
    <row r="188" spans="1:7" ht="16.5" thickBot="1" x14ac:dyDescent="0.25">
      <c r="A188" s="159" t="s">
        <v>73</v>
      </c>
      <c r="B188" s="205">
        <v>14</v>
      </c>
      <c r="C188" s="205" t="s">
        <v>81</v>
      </c>
      <c r="D188" s="273" t="s">
        <v>567</v>
      </c>
      <c r="E188" s="137">
        <v>511</v>
      </c>
      <c r="F188" s="137">
        <v>21524</v>
      </c>
      <c r="G188" s="268">
        <v>21524</v>
      </c>
    </row>
    <row r="189" spans="1:7" ht="16.5" thickBot="1" x14ac:dyDescent="0.25">
      <c r="A189" s="159" t="s">
        <v>75</v>
      </c>
      <c r="B189" s="163"/>
      <c r="C189" s="163"/>
      <c r="D189" s="137"/>
      <c r="E189" s="137"/>
      <c r="F189" s="332">
        <f>SUM(F187:F188)</f>
        <v>508930.20199999999</v>
      </c>
      <c r="G189" s="332">
        <f>SUM(G187:G188)</f>
        <v>489963.19200000004</v>
      </c>
    </row>
    <row r="192" spans="1:7" x14ac:dyDescent="0.2">
      <c r="F192" s="46"/>
      <c r="G192" s="46"/>
    </row>
  </sheetData>
  <mergeCells count="26">
    <mergeCell ref="G9:G10"/>
    <mergeCell ref="G73:G83"/>
    <mergeCell ref="A180:A181"/>
    <mergeCell ref="B180:B181"/>
    <mergeCell ref="C180:C181"/>
    <mergeCell ref="D180:D181"/>
    <mergeCell ref="F180:F181"/>
    <mergeCell ref="F73:F83"/>
    <mergeCell ref="A73:A83"/>
    <mergeCell ref="D73:D83"/>
    <mergeCell ref="E73:E83"/>
    <mergeCell ref="C73:C83"/>
    <mergeCell ref="B73:B83"/>
    <mergeCell ref="E180:E181"/>
    <mergeCell ref="A8:F8"/>
    <mergeCell ref="B9:B10"/>
    <mergeCell ref="C9:C10"/>
    <mergeCell ref="D9:D10"/>
    <mergeCell ref="E9:E10"/>
    <mergeCell ref="F9:F10"/>
    <mergeCell ref="A1:G1"/>
    <mergeCell ref="A2:G2"/>
    <mergeCell ref="A6:F6"/>
    <mergeCell ref="A7:F7"/>
    <mergeCell ref="A3:G3"/>
    <mergeCell ref="A4:G4"/>
  </mergeCells>
  <printOptions horizontalCentered="1"/>
  <pageMargins left="0.78740157480314965" right="0.19685039370078741" top="0.35433070866141736" bottom="0" header="0.31496062992125984" footer="0.31496062992125984"/>
  <pageSetup paperSize="9" fitToHeight="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пр№1</vt:lpstr>
      <vt:lpstr>пр№2</vt:lpstr>
      <vt:lpstr>пр№3</vt:lpstr>
      <vt:lpstr>пр№4</vt:lpstr>
      <vt:lpstr>пр№5</vt:lpstr>
      <vt:lpstr>Пр№6</vt:lpstr>
      <vt:lpstr>Пр№7</vt:lpstr>
      <vt:lpstr>пр№8</vt:lpstr>
      <vt:lpstr>пр№9</vt:lpstr>
      <vt:lpstr>Пр№10</vt:lpstr>
      <vt:lpstr>ПР№11</vt:lpstr>
      <vt:lpstr>Пр №12</vt:lpstr>
      <vt:lpstr>Пр№13</vt:lpstr>
      <vt:lpstr>Пр№14</vt:lpstr>
      <vt:lpstr>Пр№15</vt:lpstr>
      <vt:lpstr>пр№16</vt:lpstr>
      <vt:lpstr>Пр№17</vt:lpstr>
      <vt:lpstr>пр№18</vt:lpstr>
      <vt:lpstr>пр№19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Zayka</cp:lastModifiedBy>
  <cp:lastPrinted>2018-11-27T08:47:37Z</cp:lastPrinted>
  <dcterms:created xsi:type="dcterms:W3CDTF">2016-12-16T07:53:17Z</dcterms:created>
  <dcterms:modified xsi:type="dcterms:W3CDTF">2018-11-27T08:47:40Z</dcterms:modified>
</cp:coreProperties>
</file>