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35" windowWidth="19320" windowHeight="8925" activeTab="1"/>
  </bookViews>
  <sheets>
    <sheet name="Пр№1" sheetId="1" r:id="rId1"/>
    <sheet name="пр№2" sheetId="4" r:id="rId2"/>
  </sheets>
  <calcPr calcId="144525"/>
</workbook>
</file>

<file path=xl/calcChain.xml><?xml version="1.0" encoding="utf-8"?>
<calcChain xmlns="http://schemas.openxmlformats.org/spreadsheetml/2006/main">
  <c r="H229" i="1" l="1"/>
  <c r="H42" i="1"/>
  <c r="F57" i="4"/>
  <c r="F23" i="4" l="1"/>
  <c r="H681" i="1" l="1"/>
  <c r="H674" i="1"/>
  <c r="H656" i="1"/>
  <c r="H574" i="1"/>
  <c r="H523" i="1"/>
  <c r="H72" i="1"/>
  <c r="H69" i="1" s="1"/>
  <c r="F139" i="4" l="1"/>
  <c r="F138" i="4" s="1"/>
  <c r="F188" i="4"/>
  <c r="F178" i="4"/>
  <c r="F173" i="4"/>
  <c r="F131" i="4" l="1"/>
  <c r="F123" i="4" s="1"/>
  <c r="F98" i="4" l="1"/>
  <c r="F72" i="4" l="1"/>
  <c r="H667" i="1" l="1"/>
  <c r="H202" i="1" l="1"/>
  <c r="H186" i="1"/>
  <c r="H170" i="1"/>
  <c r="H154" i="1"/>
  <c r="H138" i="1"/>
  <c r="H94" i="1" l="1"/>
  <c r="F199" i="4" l="1"/>
  <c r="F95" i="4" l="1"/>
  <c r="F85" i="4"/>
  <c r="F31" i="4"/>
  <c r="H379" i="1" l="1"/>
  <c r="F22" i="4" l="1"/>
  <c r="F195" i="4" l="1"/>
  <c r="F114" i="4"/>
  <c r="F187" i="4" l="1"/>
  <c r="F165" i="4" s="1"/>
  <c r="F167" i="4"/>
  <c r="F157" i="4"/>
  <c r="F152" i="4"/>
  <c r="F151" i="4" s="1"/>
  <c r="F127" i="4"/>
  <c r="F109" i="4"/>
  <c r="F106" i="4" s="1"/>
  <c r="F87" i="4"/>
  <c r="F76" i="4"/>
  <c r="F69" i="4" s="1"/>
  <c r="F50" i="4"/>
  <c r="F45" i="4"/>
  <c r="F35" i="4"/>
  <c r="F105" i="4" l="1"/>
  <c r="F30" i="4"/>
  <c r="F21" i="4" s="1"/>
  <c r="F44" i="4"/>
  <c r="H124" i="1"/>
  <c r="H123" i="1" s="1"/>
  <c r="H118" i="1"/>
  <c r="H117" i="1" s="1"/>
  <c r="F14" i="4" l="1"/>
  <c r="H122" i="1"/>
  <c r="H55" i="1"/>
  <c r="H54" i="1" s="1"/>
  <c r="F221" i="4" l="1"/>
  <c r="F224" i="4" s="1"/>
  <c r="H406" i="1"/>
  <c r="H390" i="1"/>
  <c r="H374" i="1"/>
  <c r="H358" i="1"/>
  <c r="H342" i="1"/>
  <c r="H326" i="1"/>
  <c r="H310" i="1"/>
  <c r="H294" i="1"/>
  <c r="H278" i="1"/>
  <c r="H262" i="1"/>
  <c r="H246" i="1"/>
  <c r="H213" i="1"/>
  <c r="H197" i="1"/>
  <c r="H181" i="1"/>
  <c r="H165" i="1"/>
  <c r="H149" i="1"/>
  <c r="H133" i="1"/>
  <c r="H164" i="1" l="1"/>
  <c r="H163" i="1" s="1"/>
  <c r="H132" i="1"/>
  <c r="H131" i="1" s="1"/>
  <c r="H148" i="1"/>
  <c r="H147" i="1" s="1"/>
  <c r="H180" i="1"/>
  <c r="H179" i="1" s="1"/>
  <c r="H15" i="1" l="1"/>
  <c r="H14" i="1" s="1"/>
  <c r="H19" i="1"/>
  <c r="H26" i="1"/>
  <c r="H30" i="1"/>
  <c r="H39" i="1"/>
  <c r="H38" i="1" s="1"/>
  <c r="H56" i="1"/>
  <c r="H85" i="1"/>
  <c r="H84" i="1" s="1"/>
  <c r="H79" i="1" s="1"/>
  <c r="H90" i="1"/>
  <c r="H111" i="1"/>
  <c r="H196" i="1"/>
  <c r="H195" i="1" s="1"/>
  <c r="H218" i="1"/>
  <c r="H212" i="1" s="1"/>
  <c r="H211" i="1" s="1"/>
  <c r="H235" i="1"/>
  <c r="H228" i="1" s="1"/>
  <c r="H227" i="1" s="1"/>
  <c r="H251" i="1"/>
  <c r="H245" i="1" s="1"/>
  <c r="H244" i="1" s="1"/>
  <c r="H267" i="1"/>
  <c r="H261" i="1" s="1"/>
  <c r="H260" i="1" s="1"/>
  <c r="H283" i="1"/>
  <c r="H277" i="1" s="1"/>
  <c r="H276" i="1" s="1"/>
  <c r="H299" i="1"/>
  <c r="H293" i="1" s="1"/>
  <c r="H292" i="1" s="1"/>
  <c r="H315" i="1"/>
  <c r="H309" i="1" s="1"/>
  <c r="H308" i="1" s="1"/>
  <c r="H331" i="1"/>
  <c r="H325" i="1" s="1"/>
  <c r="H324" i="1" s="1"/>
  <c r="H347" i="1"/>
  <c r="H341" i="1" s="1"/>
  <c r="H340" i="1" s="1"/>
  <c r="H363" i="1"/>
  <c r="H357" i="1" s="1"/>
  <c r="H356" i="1" s="1"/>
  <c r="H373" i="1"/>
  <c r="H372" i="1" s="1"/>
  <c r="H395" i="1"/>
  <c r="H389" i="1" s="1"/>
  <c r="H388" i="1" s="1"/>
  <c r="H411" i="1"/>
  <c r="H405" i="1" s="1"/>
  <c r="H404" i="1" s="1"/>
  <c r="H423" i="1"/>
  <c r="H433" i="1"/>
  <c r="H443" i="1"/>
  <c r="H453" i="1"/>
  <c r="H463" i="1"/>
  <c r="H473" i="1"/>
  <c r="H483" i="1"/>
  <c r="H493" i="1"/>
  <c r="H503" i="1"/>
  <c r="H513" i="1"/>
  <c r="H534" i="1"/>
  <c r="H544" i="1"/>
  <c r="H554" i="1"/>
  <c r="H564" i="1"/>
  <c r="H426" i="1"/>
  <c r="H436" i="1"/>
  <c r="H446" i="1"/>
  <c r="H456" i="1"/>
  <c r="H466" i="1"/>
  <c r="H476" i="1"/>
  <c r="H486" i="1"/>
  <c r="H496" i="1"/>
  <c r="H506" i="1"/>
  <c r="H516" i="1"/>
  <c r="H527" i="1"/>
  <c r="H537" i="1"/>
  <c r="H547" i="1"/>
  <c r="H557" i="1"/>
  <c r="H567" i="1"/>
  <c r="H578" i="1"/>
  <c r="H585" i="1"/>
  <c r="H588" i="1"/>
  <c r="H595" i="1"/>
  <c r="H598" i="1"/>
  <c r="H605" i="1"/>
  <c r="H608" i="1"/>
  <c r="H615" i="1"/>
  <c r="H618" i="1"/>
  <c r="H625" i="1"/>
  <c r="H628" i="1"/>
  <c r="H635" i="1"/>
  <c r="H638" i="1"/>
  <c r="H645" i="1"/>
  <c r="H651" i="1"/>
  <c r="H662" i="1"/>
  <c r="H668" i="1"/>
  <c r="H688" i="1"/>
  <c r="H624" i="1" l="1"/>
  <c r="H573" i="1"/>
  <c r="H673" i="1"/>
  <c r="H18" i="1"/>
  <c r="H13" i="1" s="1"/>
  <c r="H644" i="1"/>
  <c r="H462" i="1"/>
  <c r="H634" i="1"/>
  <c r="H614" i="1"/>
  <c r="H604" i="1"/>
  <c r="H594" i="1"/>
  <c r="H584" i="1"/>
  <c r="H522" i="1"/>
  <c r="H502" i="1"/>
  <c r="H422" i="1"/>
  <c r="H563" i="1"/>
  <c r="H553" i="1"/>
  <c r="H543" i="1"/>
  <c r="H533" i="1"/>
  <c r="H512" i="1"/>
  <c r="H492" i="1"/>
  <c r="H482" i="1"/>
  <c r="H472" i="1"/>
  <c r="H452" i="1"/>
  <c r="H442" i="1"/>
  <c r="H432" i="1"/>
  <c r="H130" i="1"/>
  <c r="H12" i="1" l="1"/>
  <c r="H421" i="1"/>
  <c r="H420" i="1" s="1"/>
  <c r="H129" i="1" s="1"/>
  <c r="H694" i="1" l="1"/>
  <c r="H697" i="1" s="1"/>
</calcChain>
</file>

<file path=xl/sharedStrings.xml><?xml version="1.0" encoding="utf-8"?>
<sst xmlns="http://schemas.openxmlformats.org/spreadsheetml/2006/main" count="3452" uniqueCount="368">
  <si>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</si>
  <si>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</si>
  <si>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</si>
  <si>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</si>
  <si>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</si>
  <si>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</si>
  <si>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</si>
  <si>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</si>
  <si>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</si>
  <si>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</si>
  <si>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</si>
  <si>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</si>
  <si>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</si>
  <si>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</si>
  <si>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</si>
  <si>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</si>
  <si>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</si>
  <si>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</si>
  <si>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</si>
  <si>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</si>
  <si>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</si>
  <si>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</si>
  <si>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</si>
  <si>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Органы юстиции</t>
  </si>
  <si>
    <t>Государственная регистрация  актов гражданского состояния (ЗАГС)</t>
  </si>
  <si>
    <t>НАЦИОНАЛЬНАЯ ЭКОНОМИКА</t>
  </si>
  <si>
    <t>ЖИЛИЩНО-КОММУНАЛЬНОЕ ХОЗЯЙСТВО</t>
  </si>
  <si>
    <t>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</si>
  <si>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</si>
  <si>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</si>
  <si>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</si>
  <si>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</si>
  <si>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</si>
  <si>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</si>
  <si>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</si>
  <si>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</si>
  <si>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</si>
  <si>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</si>
  <si>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</si>
  <si>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</si>
  <si>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</si>
  <si>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</si>
  <si>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</si>
  <si>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</si>
  <si>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</si>
  <si>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</si>
  <si>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</si>
  <si>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</si>
  <si>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</si>
  <si>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</si>
  <si>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</si>
  <si>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</si>
  <si>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</si>
  <si>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</si>
  <si>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</si>
  <si>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</si>
  <si>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</si>
  <si>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</si>
  <si>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</si>
  <si>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</si>
  <si>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</si>
  <si>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</si>
  <si>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</si>
  <si>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</si>
  <si>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</si>
  <si>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</si>
  <si>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</si>
  <si>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</si>
  <si>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</si>
  <si>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</si>
  <si>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Совершенствование организации питания учащихся в общеобразовательных учреждениях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</si>
  <si>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</si>
  <si>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</si>
  <si>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</si>
  <si>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</si>
  <si>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</si>
  <si>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</si>
  <si>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</si>
  <si>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</si>
  <si>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</si>
  <si>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</si>
  <si>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</si>
  <si>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</si>
  <si>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</si>
  <si>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</si>
  <si>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</si>
  <si>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</si>
  <si>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</si>
  <si>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</si>
  <si>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</si>
  <si>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</si>
  <si>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</si>
  <si>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</si>
  <si>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</si>
  <si>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</si>
  <si>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</si>
  <si>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</si>
  <si>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</si>
  <si>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</si>
  <si>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</si>
  <si>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</si>
  <si>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</si>
  <si>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</si>
  <si>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</si>
  <si>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</si>
  <si>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</si>
  <si>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</si>
  <si>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</si>
  <si>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</si>
  <si>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</si>
  <si>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</si>
  <si>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</si>
  <si>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</si>
  <si>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</si>
  <si>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</si>
  <si>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</si>
  <si>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</si>
  <si>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</si>
  <si>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</si>
  <si>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</si>
  <si>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</si>
  <si>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</si>
  <si>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</si>
  <si>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МКОУ "Лицей им. О.Батырая"</t>
  </si>
  <si>
    <t>033</t>
  </si>
  <si>
    <t>850</t>
  </si>
  <si>
    <t>244</t>
  </si>
  <si>
    <t>112</t>
  </si>
  <si>
    <t>МКОУ "Лицей №2 им Абдуллаева С.Г."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</si>
  <si>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</si>
  <si>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</si>
  <si>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</si>
  <si>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</si>
  <si>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</si>
  <si>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</si>
  <si>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</si>
  <si>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</si>
  <si>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</si>
  <si>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</si>
  <si>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</si>
  <si>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</si>
  <si>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</si>
  <si>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</si>
  <si>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</si>
  <si>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</si>
  <si>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</si>
  <si>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</si>
  <si>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</si>
  <si>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</si>
  <si>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</si>
  <si>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</si>
  <si>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</si>
  <si>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</si>
  <si>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</si>
  <si>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</si>
  <si>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</si>
  <si>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</si>
  <si>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</si>
  <si>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</si>
  <si>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</si>
  <si>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</si>
  <si>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</si>
  <si>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</si>
  <si>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</si>
  <si>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</si>
  <si>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</si>
  <si>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</si>
  <si>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</si>
  <si>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</si>
  <si>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</si>
  <si>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</si>
  <si>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</si>
  <si>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</si>
  <si>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</si>
  <si>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</si>
  <si>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</si>
  <si>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МКУДО  ДОД "Детский дом творчества"</t>
  </si>
  <si>
    <t>099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</si>
  <si>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</si>
  <si>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</si>
  <si>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</si>
  <si>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</si>
  <si>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</si>
  <si>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</si>
  <si>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</si>
  <si>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</si>
  <si>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</si>
  <si>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</si>
  <si>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</si>
  <si>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</si>
  <si>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</si>
  <si>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</si>
  <si>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</si>
  <si>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</si>
  <si>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</si>
  <si>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</si>
  <si>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</si>
  <si>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</si>
  <si>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</si>
  <si>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</si>
  <si>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</si>
  <si>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</si>
  <si>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</si>
  <si>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</si>
  <si>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</si>
  <si>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</si>
  <si>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</si>
  <si>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</si>
  <si>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</si>
  <si>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</si>
  <si>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</si>
  <si>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</si>
  <si>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</si>
  <si>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</si>
  <si>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</si>
  <si>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</si>
  <si>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</si>
  <si>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«Об актах гражданского состояния» полномочий Российской Федерации на государственную регистрацию актов гражданского состояния</t>
  </si>
  <si>
    <t>99 8 00 59300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</si>
  <si>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</si>
  <si>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</si>
  <si>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</si>
  <si>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</si>
  <si>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</si>
  <si>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</si>
  <si>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</si>
  <si>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</si>
  <si>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</si>
  <si>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</si>
  <si>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</si>
  <si>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</si>
  <si>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</si>
  <si>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</si>
  <si>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</si>
  <si>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</si>
  <si>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</si>
  <si>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</si>
  <si>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</si>
  <si>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</si>
  <si>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</si>
  <si>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</si>
  <si>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области образования</t>
  </si>
  <si>
    <t>19 2 02 07591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</si>
  <si>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</si>
  <si>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</si>
  <si>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</si>
  <si>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</si>
  <si>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</si>
  <si>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</si>
  <si>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</si>
  <si>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</si>
  <si>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</si>
  <si>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</si>
  <si>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</si>
  <si>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</si>
  <si>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</si>
  <si>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</si>
  <si>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</si>
  <si>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</si>
  <si>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</si>
  <si>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</si>
  <si>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</si>
  <si>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22 3 07 71510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</si>
  <si>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</si>
  <si>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</si>
  <si>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</si>
  <si>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</si>
  <si>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</si>
  <si>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</si>
  <si>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</si>
  <si>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</si>
  <si>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</si>
  <si>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Выплата единовременного пособия при всех формах устройства детей, лишенных родительского попечения, в семью</t>
  </si>
  <si>
    <t>10</t>
  </si>
  <si>
    <t>3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</si>
  <si>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</si>
  <si>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</si>
  <si>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</si>
  <si>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</si>
  <si>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пособия при всех формах устройства детей в семью</t>
  </si>
  <si>
    <t>Единовременные денежные пособия гражданам взявшим под опеку детей из организаций для детей сирот</t>
  </si>
  <si>
    <t>(тыс. рублей)</t>
  </si>
  <si>
    <t>Субсидии</t>
  </si>
  <si>
    <t>22 3 07 52600</t>
  </si>
  <si>
    <t>22 5 00 R0820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</si>
  <si>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</si>
  <si>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t>Дорожное хозяйство</t>
  </si>
  <si>
    <t>Межбюджетные трансферты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</si>
  <si>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</si>
  <si>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</si>
  <si>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</si>
  <si>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</si>
  <si>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>расходов местного бюджета по ведомственной  классификации расходов районного бюджета Сергокалинского района на 2018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</si>
  <si>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2018 год</t>
  </si>
  <si>
    <t xml:space="preserve">Иные выплаты персоналу 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</si>
  <si>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</si>
  <si>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</si>
  <si>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</si>
  <si>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</si>
  <si>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</si>
  <si>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403</t>
  </si>
  <si>
    <t>35</t>
  </si>
  <si>
    <t>252,3</t>
  </si>
  <si>
    <t>1910106590</t>
  </si>
  <si>
    <t>43</t>
  </si>
  <si>
    <t>197,7</t>
  </si>
  <si>
    <t>33</t>
  </si>
  <si>
    <t>Администрация МР "Сергокалинский район"</t>
  </si>
  <si>
    <t>Государственная программа МР "Сергокалинский район" о противодействии коррупции в МР "Сергокалинский район" на 2018 год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</si>
  <si>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</si>
  <si>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</si>
  <si>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</si>
  <si>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</si>
  <si>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</si>
  <si>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Другие вопросы в области национальной безопасности и правоохранительной деятельности</t>
  </si>
  <si>
    <t>Основное мероприятие  "Обеспечение общественного порядка и противодействие преступности Сергокалинском районе на 2018 год</t>
  </si>
  <si>
    <t>06 1 01</t>
  </si>
  <si>
    <t>06 1 01 99900</t>
  </si>
  <si>
    <t>Закупка товаров работ и услуг для обеспечения муниципальных нужд</t>
  </si>
  <si>
    <t>Иные бюджетные ассигнования  "Обеспечение общественного порядка и противодействие преступности Сергокалинском районе на 2018 год</t>
  </si>
  <si>
    <t>06101</t>
  </si>
  <si>
    <t>0610199900</t>
  </si>
  <si>
    <t>26 2 01 60030</t>
  </si>
  <si>
    <t>26 1 01 60040</t>
  </si>
  <si>
    <t>1033</t>
  </si>
  <si>
    <t>312</t>
  </si>
  <si>
    <t>46 0 01 R5550</t>
  </si>
  <si>
    <t>Муниципальная программа формирования современной городской среды</t>
  </si>
  <si>
    <t>Закупка товаров, работ, услуг в целях капитального ремонта муниципального имущества</t>
  </si>
  <si>
    <t>99 9 00 40090</t>
  </si>
  <si>
    <t>Капитальные вложения в объекты недвижимого имущества государственной (муниципальной) собственности (строит-во детсада в с Мургук)</t>
  </si>
  <si>
    <t>Иные непрограммные мероприятия</t>
  </si>
  <si>
    <t>Создание объектов социального производственного комплексов, в том числе объектов общегражданского назначения, жилья, инфраструктуры, и иных объектов</t>
  </si>
  <si>
    <t>99 9</t>
  </si>
  <si>
    <t xml:space="preserve">99 9 </t>
  </si>
  <si>
    <t>20 2 09 R5193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</si>
  <si>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</si>
  <si>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 2 09 R5192</t>
  </si>
  <si>
    <t>20 2 09 R5195</t>
  </si>
  <si>
    <t>20 2 09 R5191</t>
  </si>
  <si>
    <t>Поддержка отрасли культуры (государственная поддержка муниципальных учреждений культуры, находящихся на территориях сельских поселений)</t>
  </si>
  <si>
    <t>Поддержка отрасли культуры (реализация мероприятий по созданию и модернизации учреждений культурно-досугово-го типа в сельской местности)</t>
  </si>
  <si>
    <t xml:space="preserve">Поддержка отрасли культуры (государственная поддержка лучших работников муниципальных уч-реждений культуры, находящихся на территориях сельских поселений) </t>
  </si>
  <si>
    <t>Основное мероприятие «Поддержка мероприятий республиканских и муниципальных учреждений в сфере культуры»</t>
  </si>
  <si>
    <t>20 2 09</t>
  </si>
  <si>
    <t>46001R5550</t>
  </si>
  <si>
    <t>22500R0820</t>
  </si>
  <si>
    <t>2042</t>
  </si>
  <si>
    <t>586</t>
  </si>
  <si>
    <t>177,4</t>
  </si>
  <si>
    <t>4417</t>
  </si>
  <si>
    <t>1366,1</t>
  </si>
  <si>
    <t>929</t>
  </si>
  <si>
    <t>280,5</t>
  </si>
  <si>
    <t>1269</t>
  </si>
  <si>
    <t>22</t>
  </si>
  <si>
    <t>3182</t>
  </si>
  <si>
    <t>981</t>
  </si>
  <si>
    <t>243</t>
  </si>
  <si>
    <t>107,26</t>
  </si>
  <si>
    <t>170</t>
  </si>
  <si>
    <t>20209R5191</t>
  </si>
  <si>
    <t>Капитальные вложения в объекты недвижимого имущества государственной (муниципальной) собственности (школа в с. Мургук)</t>
  </si>
  <si>
    <t>Иные межбюджетные трансферты</t>
  </si>
  <si>
    <t>3324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</si>
  <si>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</si>
  <si>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 xml:space="preserve">№91  от   09 .08.2018 года </t>
  </si>
  <si>
    <t xml:space="preserve">№91  от   09.08.2018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</si>
</sst>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"/>
    <numFmt numFmtId="167" formatCode="0.00000"/>
  </numFmts>
  <fonts count="23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rgb="FFFAC09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CD8BA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2" fillId="0" borderId="9">
      <alignment horizontal="left" wrapText="1" indent="2"/>
    </xf>
  </cellStyleXfs>
  <cellXfs count="19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49" fontId="1" fillId="3" borderId="4" xfId="0" applyNumberFormat="1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2" fontId="3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2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7" fillId="0" borderId="6" xfId="0" applyFont="1" applyBorder="1" applyAlignment="1">
      <alignment horizontal="center"/>
    </xf>
    <xf numFmtId="0" fontId="4" fillId="8" borderId="3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5" fontId="3" fillId="5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2" fontId="10" fillId="4" borderId="4" xfId="0" applyNumberFormat="1" applyFont="1" applyFill="1" applyBorder="1" applyAlignment="1">
      <alignment horizontal="center" vertical="center" wrapText="1"/>
    </xf>
    <xf numFmtId="2" fontId="10" fillId="5" borderId="4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wrapText="1"/>
    </xf>
    <xf numFmtId="0" fontId="15" fillId="9" borderId="6" xfId="0" applyFont="1" applyFill="1" applyBorder="1" applyAlignment="1">
      <alignment horizontal="center" vertical="center" wrapText="1"/>
    </xf>
    <xf numFmtId="167" fontId="4" fillId="5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</cellXfs>
  <cellStyles count="2">
    <cellStyle name="xl10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7"/>
  <sheetViews>
    <sheetView topLeftCell="B1" workbookViewId="0">
      <selection activeCell="B4" sqref="B4:H4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" customWidth="1"/>
  </cols>
  <sheetData>
    <row r="1" spans="2:8" ht="18.75" x14ac:dyDescent="0.2">
      <c r="B1" s="172" t="s">
        <v>365</v>
      </c>
      <c r="C1" s="172"/>
      <c r="D1" s="172"/>
      <c r="E1" s="172"/>
      <c r="F1" s="172"/>
      <c r="G1" s="172"/>
      <c r="H1" s="172"/>
    </row>
    <row r="2" spans="2:8" ht="15.75" x14ac:dyDescent="0.2">
      <c r="B2" s="173" t="s">
        <v>187</v>
      </c>
      <c r="C2" s="173"/>
      <c r="D2" s="173"/>
      <c r="E2" s="173"/>
      <c r="F2" s="173"/>
      <c r="G2" s="173"/>
      <c r="H2" s="173"/>
    </row>
    <row r="3" spans="2:8" ht="15.75" x14ac:dyDescent="0.2">
      <c r="B3" s="173" t="s">
        <v>188</v>
      </c>
      <c r="C3" s="173"/>
      <c r="D3" s="173"/>
      <c r="E3" s="173"/>
      <c r="F3" s="173"/>
      <c r="G3" s="173"/>
      <c r="H3" s="173"/>
    </row>
    <row r="4" spans="2:8" ht="15.75" x14ac:dyDescent="0.2">
      <c r="B4" s="173" t="s">
        <v>366</v>
      </c>
      <c r="C4" s="173"/>
      <c r="D4" s="173"/>
      <c r="E4" s="173"/>
      <c r="F4" s="173"/>
      <c r="G4" s="173"/>
      <c r="H4" s="173"/>
    </row>
    <row r="5" spans="2:8" ht="18" x14ac:dyDescent="0.2">
      <c r="B5" s="170" t="s">
        <v>189</v>
      </c>
      <c r="C5" s="170"/>
      <c r="D5" s="170"/>
      <c r="E5" s="170"/>
      <c r="F5" s="170"/>
      <c r="G5" s="170"/>
      <c r="H5" s="105"/>
    </row>
    <row r="6" spans="2:8" ht="54.75" customHeight="1" x14ac:dyDescent="0.2">
      <c r="B6" s="171" t="s">
        <v>292</v>
      </c>
      <c r="C6" s="171"/>
      <c r="D6" s="171"/>
      <c r="E6" s="171"/>
      <c r="F6" s="171"/>
      <c r="G6" s="171"/>
      <c r="H6" s="171"/>
    </row>
    <row r="7" spans="2:8" ht="15.75" x14ac:dyDescent="0.2">
      <c r="B7" s="105"/>
      <c r="C7" s="105"/>
      <c r="D7" s="105"/>
      <c r="E7" s="105"/>
      <c r="F7" s="105"/>
      <c r="G7" s="105"/>
      <c r="H7" s="105"/>
    </row>
    <row r="8" spans="2:8" ht="15.75" thickBot="1" x14ac:dyDescent="0.3">
      <c r="H8" s="107" t="s">
        <v>281</v>
      </c>
    </row>
    <row r="9" spans="2:8" ht="31.5" customHeight="1" x14ac:dyDescent="0.2">
      <c r="B9" s="174" t="s">
        <v>122</v>
      </c>
      <c r="C9" s="174" t="s">
        <v>0</v>
      </c>
      <c r="D9" s="174" t="s">
        <v>1</v>
      </c>
      <c r="E9" s="174" t="s">
        <v>2</v>
      </c>
      <c r="F9" s="174" t="s">
        <v>3</v>
      </c>
      <c r="G9" s="174" t="s">
        <v>4</v>
      </c>
      <c r="H9" s="174" t="s">
        <v>5</v>
      </c>
    </row>
    <row r="10" spans="2:8" ht="25.5" customHeight="1" thickBot="1" x14ac:dyDescent="0.25">
      <c r="B10" s="176"/>
      <c r="C10" s="175"/>
      <c r="D10" s="175"/>
      <c r="E10" s="175"/>
      <c r="F10" s="175"/>
      <c r="G10" s="175"/>
      <c r="H10" s="175"/>
    </row>
    <row r="11" spans="2:8" ht="16.5" thickBot="1" x14ac:dyDescent="0.25">
      <c r="B11" s="1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8" ht="32.25" thickBot="1" x14ac:dyDescent="0.25">
      <c r="B12" s="136" t="s">
        <v>307</v>
      </c>
      <c r="C12" s="57" t="s">
        <v>120</v>
      </c>
      <c r="D12" s="58"/>
      <c r="E12" s="58"/>
      <c r="F12" s="58"/>
      <c r="G12" s="58"/>
      <c r="H12" s="137">
        <f>SUM(H13+H50+H54+H65+H69+H79+H90+H101+H105+H108)</f>
        <v>154169.122</v>
      </c>
    </row>
    <row r="13" spans="2:8" ht="36" customHeight="1" thickBot="1" x14ac:dyDescent="0.25">
      <c r="B13" s="35" t="s">
        <v>6</v>
      </c>
      <c r="C13" s="36" t="s">
        <v>120</v>
      </c>
      <c r="D13" s="36" t="s">
        <v>80</v>
      </c>
      <c r="E13" s="131"/>
      <c r="F13" s="38"/>
      <c r="G13" s="38"/>
      <c r="H13" s="37">
        <f>SUM(H14+H18+H34+H38+H42)</f>
        <v>16573.5</v>
      </c>
    </row>
    <row r="14" spans="2:8" ht="48" thickBot="1" x14ac:dyDescent="0.25">
      <c r="B14" s="132" t="s">
        <v>7</v>
      </c>
      <c r="C14" s="36" t="s">
        <v>120</v>
      </c>
      <c r="D14" s="36" t="s">
        <v>80</v>
      </c>
      <c r="E14" s="133" t="s">
        <v>121</v>
      </c>
      <c r="F14" s="134"/>
      <c r="G14" s="134"/>
      <c r="H14" s="135">
        <f>SUM(H15)</f>
        <v>1490</v>
      </c>
    </row>
    <row r="15" spans="2:8" ht="24" customHeight="1" thickBot="1" x14ac:dyDescent="0.25">
      <c r="B15" s="7" t="s">
        <v>8</v>
      </c>
      <c r="C15" s="36" t="s">
        <v>120</v>
      </c>
      <c r="D15" s="36" t="s">
        <v>80</v>
      </c>
      <c r="E15" s="20" t="s">
        <v>121</v>
      </c>
      <c r="F15" s="8">
        <v>8820020000</v>
      </c>
      <c r="G15" s="8"/>
      <c r="H15" s="8">
        <f>SUM(H16:H17)</f>
        <v>1490</v>
      </c>
    </row>
    <row r="16" spans="2:8" ht="52.5" customHeight="1" thickBot="1" x14ac:dyDescent="0.25">
      <c r="B16" s="9" t="s">
        <v>9</v>
      </c>
      <c r="C16" s="36" t="s">
        <v>120</v>
      </c>
      <c r="D16" s="36" t="s">
        <v>80</v>
      </c>
      <c r="E16" s="21" t="s">
        <v>121</v>
      </c>
      <c r="F16" s="10">
        <v>8820020000</v>
      </c>
      <c r="G16" s="10">
        <v>121</v>
      </c>
      <c r="H16" s="10">
        <v>1144</v>
      </c>
    </row>
    <row r="17" spans="2:8" ht="67.5" customHeight="1" thickBot="1" x14ac:dyDescent="0.25">
      <c r="B17" s="11" t="s">
        <v>10</v>
      </c>
      <c r="C17" s="36" t="s">
        <v>120</v>
      </c>
      <c r="D17" s="36" t="s">
        <v>80</v>
      </c>
      <c r="E17" s="21" t="s">
        <v>121</v>
      </c>
      <c r="F17" s="10">
        <v>8820020000</v>
      </c>
      <c r="G17" s="10">
        <v>129</v>
      </c>
      <c r="H17" s="10">
        <v>346</v>
      </c>
    </row>
    <row r="18" spans="2:8" ht="32.25" thickBot="1" x14ac:dyDescent="0.25">
      <c r="B18" s="47" t="s">
        <v>11</v>
      </c>
      <c r="C18" s="57" t="s">
        <v>120</v>
      </c>
      <c r="D18" s="57" t="s">
        <v>80</v>
      </c>
      <c r="E18" s="57" t="s">
        <v>77</v>
      </c>
      <c r="F18" s="58"/>
      <c r="G18" s="58"/>
      <c r="H18" s="31">
        <f>SUM(H19+H26+H30)</f>
        <v>14271</v>
      </c>
    </row>
    <row r="19" spans="2:8" ht="16.5" thickBot="1" x14ac:dyDescent="0.25">
      <c r="B19" s="12" t="s">
        <v>12</v>
      </c>
      <c r="C19" s="36" t="s">
        <v>120</v>
      </c>
      <c r="D19" s="36" t="s">
        <v>80</v>
      </c>
      <c r="E19" s="36" t="s">
        <v>77</v>
      </c>
      <c r="F19" s="2">
        <v>8830020000</v>
      </c>
      <c r="G19" s="3"/>
      <c r="H19" s="2">
        <f>SUM(H20:H25)</f>
        <v>13549</v>
      </c>
    </row>
    <row r="20" spans="2:8" ht="48.75" customHeight="1" thickBot="1" x14ac:dyDescent="0.25">
      <c r="B20" s="114" t="s">
        <v>9</v>
      </c>
      <c r="C20" s="40" t="s">
        <v>120</v>
      </c>
      <c r="D20" s="40" t="s">
        <v>80</v>
      </c>
      <c r="E20" s="21" t="s">
        <v>77</v>
      </c>
      <c r="F20" s="10">
        <v>8830020000</v>
      </c>
      <c r="G20" s="10">
        <v>121</v>
      </c>
      <c r="H20" s="10">
        <v>7753</v>
      </c>
    </row>
    <row r="21" spans="2:8" ht="32.25" customHeight="1" thickBot="1" x14ac:dyDescent="0.25">
      <c r="B21" s="114" t="s">
        <v>50</v>
      </c>
      <c r="C21" s="40" t="s">
        <v>120</v>
      </c>
      <c r="D21" s="40" t="s">
        <v>80</v>
      </c>
      <c r="E21" s="21" t="s">
        <v>77</v>
      </c>
      <c r="F21" s="10">
        <v>8830020000</v>
      </c>
      <c r="G21" s="10">
        <v>122</v>
      </c>
      <c r="H21" s="10">
        <v>332</v>
      </c>
    </row>
    <row r="22" spans="2:8" ht="63.75" thickBot="1" x14ac:dyDescent="0.25">
      <c r="B22" s="114" t="s">
        <v>10</v>
      </c>
      <c r="C22" s="40" t="s">
        <v>120</v>
      </c>
      <c r="D22" s="40" t="s">
        <v>80</v>
      </c>
      <c r="E22" s="21" t="s">
        <v>77</v>
      </c>
      <c r="F22" s="10">
        <v>8830020000</v>
      </c>
      <c r="G22" s="10">
        <v>129</v>
      </c>
      <c r="H22" s="10">
        <v>2342</v>
      </c>
    </row>
    <row r="23" spans="2:8" ht="48" thickBot="1" x14ac:dyDescent="0.25">
      <c r="B23" s="164" t="s">
        <v>328</v>
      </c>
      <c r="C23" s="40" t="s">
        <v>120</v>
      </c>
      <c r="D23" s="40" t="s">
        <v>80</v>
      </c>
      <c r="E23" s="21" t="s">
        <v>77</v>
      </c>
      <c r="F23" s="10">
        <v>8830020000</v>
      </c>
      <c r="G23" s="10">
        <v>243</v>
      </c>
      <c r="H23" s="10">
        <v>600</v>
      </c>
    </row>
    <row r="24" spans="2:8" ht="32.25" thickBot="1" x14ac:dyDescent="0.25">
      <c r="B24" s="11" t="s">
        <v>13</v>
      </c>
      <c r="C24" s="40" t="s">
        <v>120</v>
      </c>
      <c r="D24" s="40" t="s">
        <v>80</v>
      </c>
      <c r="E24" s="21" t="s">
        <v>77</v>
      </c>
      <c r="F24" s="10">
        <v>8830020000</v>
      </c>
      <c r="G24" s="10">
        <v>244</v>
      </c>
      <c r="H24" s="10">
        <v>2125</v>
      </c>
    </row>
    <row r="25" spans="2:8" ht="25.5" customHeight="1" thickBot="1" x14ac:dyDescent="0.25">
      <c r="B25" s="14" t="s">
        <v>51</v>
      </c>
      <c r="C25" s="40" t="s">
        <v>120</v>
      </c>
      <c r="D25" s="40" t="s">
        <v>80</v>
      </c>
      <c r="E25" s="21" t="s">
        <v>77</v>
      </c>
      <c r="F25" s="10">
        <v>8830020000</v>
      </c>
      <c r="G25" s="10">
        <v>850</v>
      </c>
      <c r="H25" s="10">
        <v>397</v>
      </c>
    </row>
    <row r="26" spans="2:8" ht="79.5" thickBot="1" x14ac:dyDescent="0.25">
      <c r="B26" s="12" t="s">
        <v>14</v>
      </c>
      <c r="C26" s="36" t="s">
        <v>120</v>
      </c>
      <c r="D26" s="36" t="s">
        <v>80</v>
      </c>
      <c r="E26" s="22" t="s">
        <v>77</v>
      </c>
      <c r="F26" s="2">
        <v>9980077710</v>
      </c>
      <c r="G26" s="3"/>
      <c r="H26" s="2">
        <f>SUM(H27:H29)</f>
        <v>361</v>
      </c>
    </row>
    <row r="27" spans="2:8" ht="48" thickBot="1" x14ac:dyDescent="0.25">
      <c r="B27" s="11" t="s">
        <v>15</v>
      </c>
      <c r="C27" s="40" t="s">
        <v>120</v>
      </c>
      <c r="D27" s="40" t="s">
        <v>80</v>
      </c>
      <c r="E27" s="21" t="s">
        <v>77</v>
      </c>
      <c r="F27" s="10">
        <v>9980077710</v>
      </c>
      <c r="G27" s="10">
        <v>121</v>
      </c>
      <c r="H27" s="10">
        <v>274</v>
      </c>
    </row>
    <row r="28" spans="2:8" ht="66.75" customHeight="1" thickBot="1" x14ac:dyDescent="0.25">
      <c r="B28" s="11" t="s">
        <v>10</v>
      </c>
      <c r="C28" s="40" t="s">
        <v>120</v>
      </c>
      <c r="D28" s="40" t="s">
        <v>80</v>
      </c>
      <c r="E28" s="21" t="s">
        <v>77</v>
      </c>
      <c r="F28" s="10">
        <v>9980077710</v>
      </c>
      <c r="G28" s="10">
        <v>129</v>
      </c>
      <c r="H28" s="10">
        <v>82</v>
      </c>
    </row>
    <row r="29" spans="2:8" ht="34.5" customHeight="1" thickBot="1" x14ac:dyDescent="0.25">
      <c r="B29" s="11" t="s">
        <v>13</v>
      </c>
      <c r="C29" s="40" t="s">
        <v>120</v>
      </c>
      <c r="D29" s="40" t="s">
        <v>80</v>
      </c>
      <c r="E29" s="21" t="s">
        <v>77</v>
      </c>
      <c r="F29" s="10">
        <v>9980077710</v>
      </c>
      <c r="G29" s="10">
        <v>244</v>
      </c>
      <c r="H29" s="10">
        <v>5</v>
      </c>
    </row>
    <row r="30" spans="2:8" ht="87.75" customHeight="1" thickBot="1" x14ac:dyDescent="0.25">
      <c r="B30" s="12" t="s">
        <v>16</v>
      </c>
      <c r="C30" s="36" t="s">
        <v>120</v>
      </c>
      <c r="D30" s="36" t="s">
        <v>80</v>
      </c>
      <c r="E30" s="22" t="s">
        <v>77</v>
      </c>
      <c r="F30" s="2">
        <v>9980077720</v>
      </c>
      <c r="G30" s="3"/>
      <c r="H30" s="2">
        <f>SUM(H31:H33)</f>
        <v>361</v>
      </c>
    </row>
    <row r="31" spans="2:8" ht="48" thickBot="1" x14ac:dyDescent="0.25">
      <c r="B31" s="11" t="s">
        <v>15</v>
      </c>
      <c r="C31" s="40" t="s">
        <v>120</v>
      </c>
      <c r="D31" s="40" t="s">
        <v>80</v>
      </c>
      <c r="E31" s="21" t="s">
        <v>77</v>
      </c>
      <c r="F31" s="10">
        <v>9980077720</v>
      </c>
      <c r="G31" s="10">
        <v>121</v>
      </c>
      <c r="H31" s="10">
        <v>274</v>
      </c>
    </row>
    <row r="32" spans="2:8" ht="63.75" customHeight="1" thickBot="1" x14ac:dyDescent="0.25">
      <c r="B32" s="11" t="s">
        <v>10</v>
      </c>
      <c r="C32" s="40" t="s">
        <v>120</v>
      </c>
      <c r="D32" s="40" t="s">
        <v>80</v>
      </c>
      <c r="E32" s="21" t="s">
        <v>77</v>
      </c>
      <c r="F32" s="10">
        <v>9980077720</v>
      </c>
      <c r="G32" s="10">
        <v>129</v>
      </c>
      <c r="H32" s="10">
        <v>82</v>
      </c>
    </row>
    <row r="33" spans="2:8" ht="32.25" thickBot="1" x14ac:dyDescent="0.25">
      <c r="B33" s="11" t="s">
        <v>13</v>
      </c>
      <c r="C33" s="40" t="s">
        <v>120</v>
      </c>
      <c r="D33" s="40" t="s">
        <v>80</v>
      </c>
      <c r="E33" s="21" t="s">
        <v>77</v>
      </c>
      <c r="F33" s="10">
        <v>9980077720</v>
      </c>
      <c r="G33" s="10">
        <v>244</v>
      </c>
      <c r="H33" s="10">
        <v>5</v>
      </c>
    </row>
    <row r="34" spans="2:8" ht="16.5" thickBot="1" x14ac:dyDescent="0.3">
      <c r="B34" s="122" t="s">
        <v>296</v>
      </c>
      <c r="C34" s="36" t="s">
        <v>120</v>
      </c>
      <c r="D34" s="36" t="s">
        <v>80</v>
      </c>
      <c r="E34" s="22" t="s">
        <v>78</v>
      </c>
      <c r="F34" s="10"/>
      <c r="G34" s="10"/>
      <c r="H34" s="2">
        <v>10.5</v>
      </c>
    </row>
    <row r="35" spans="2:8" ht="48" thickBot="1" x14ac:dyDescent="0.3">
      <c r="B35" s="98" t="s">
        <v>202</v>
      </c>
      <c r="C35" s="40" t="s">
        <v>120</v>
      </c>
      <c r="D35" s="40" t="s">
        <v>80</v>
      </c>
      <c r="E35" s="21" t="s">
        <v>78</v>
      </c>
      <c r="F35" s="10">
        <v>99</v>
      </c>
      <c r="G35" s="10"/>
      <c r="H35" s="10">
        <v>10.5</v>
      </c>
    </row>
    <row r="36" spans="2:8" ht="79.5" thickBot="1" x14ac:dyDescent="0.3">
      <c r="B36" s="121" t="s">
        <v>297</v>
      </c>
      <c r="C36" s="40" t="s">
        <v>120</v>
      </c>
      <c r="D36" s="40" t="s">
        <v>80</v>
      </c>
      <c r="E36" s="21" t="s">
        <v>78</v>
      </c>
      <c r="F36" s="76">
        <v>9980051200</v>
      </c>
      <c r="G36" s="10"/>
      <c r="H36" s="10">
        <v>10.5</v>
      </c>
    </row>
    <row r="37" spans="2:8" ht="32.25" thickBot="1" x14ac:dyDescent="0.3">
      <c r="B37" s="98" t="s">
        <v>13</v>
      </c>
      <c r="C37" s="40" t="s">
        <v>120</v>
      </c>
      <c r="D37" s="40" t="s">
        <v>80</v>
      </c>
      <c r="E37" s="21" t="s">
        <v>78</v>
      </c>
      <c r="F37" s="76">
        <v>9980051200</v>
      </c>
      <c r="G37" s="10">
        <v>244</v>
      </c>
      <c r="H37" s="10">
        <v>10.5</v>
      </c>
    </row>
    <row r="38" spans="2:8" ht="33" customHeight="1" thickBot="1" x14ac:dyDescent="0.25">
      <c r="B38" s="47" t="s">
        <v>17</v>
      </c>
      <c r="C38" s="57" t="s">
        <v>120</v>
      </c>
      <c r="D38" s="57" t="s">
        <v>80</v>
      </c>
      <c r="E38" s="57" t="s">
        <v>118</v>
      </c>
      <c r="F38" s="58"/>
      <c r="G38" s="58"/>
      <c r="H38" s="31">
        <f>SUM(H39)</f>
        <v>586</v>
      </c>
    </row>
    <row r="39" spans="2:8" ht="33" customHeight="1" thickBot="1" x14ac:dyDescent="0.25">
      <c r="B39" s="12" t="s">
        <v>18</v>
      </c>
      <c r="C39" s="36" t="s">
        <v>120</v>
      </c>
      <c r="D39" s="36" t="s">
        <v>80</v>
      </c>
      <c r="E39" s="36" t="s">
        <v>118</v>
      </c>
      <c r="F39" s="2">
        <v>9370020000</v>
      </c>
      <c r="G39" s="3"/>
      <c r="H39" s="2">
        <f>SUM(H40:H41)</f>
        <v>586</v>
      </c>
    </row>
    <row r="40" spans="2:8" ht="47.25" customHeight="1" thickBot="1" x14ac:dyDescent="0.25">
      <c r="B40" s="14" t="s">
        <v>9</v>
      </c>
      <c r="C40" s="40" t="s">
        <v>120</v>
      </c>
      <c r="D40" s="40" t="s">
        <v>80</v>
      </c>
      <c r="E40" s="40" t="s">
        <v>118</v>
      </c>
      <c r="F40" s="10">
        <v>9370020000</v>
      </c>
      <c r="G40" s="10">
        <v>121</v>
      </c>
      <c r="H40" s="10">
        <v>450</v>
      </c>
    </row>
    <row r="41" spans="2:8" ht="63.75" customHeight="1" thickBot="1" x14ac:dyDescent="0.25">
      <c r="B41" s="11" t="s">
        <v>10</v>
      </c>
      <c r="C41" s="40" t="s">
        <v>120</v>
      </c>
      <c r="D41" s="40" t="s">
        <v>80</v>
      </c>
      <c r="E41" s="40" t="s">
        <v>118</v>
      </c>
      <c r="F41" s="10">
        <v>9370020000</v>
      </c>
      <c r="G41" s="10">
        <v>129</v>
      </c>
      <c r="H41" s="10">
        <v>136</v>
      </c>
    </row>
    <row r="42" spans="2:8" ht="28.5" customHeight="1" thickBot="1" x14ac:dyDescent="0.25">
      <c r="B42" s="47" t="s">
        <v>19</v>
      </c>
      <c r="C42" s="57" t="s">
        <v>120</v>
      </c>
      <c r="D42" s="57" t="s">
        <v>80</v>
      </c>
      <c r="E42" s="57" t="s">
        <v>311</v>
      </c>
      <c r="F42" s="31"/>
      <c r="G42" s="31"/>
      <c r="H42" s="31">
        <f>SUM(H43+H47)</f>
        <v>216</v>
      </c>
    </row>
    <row r="43" spans="2:8" ht="62.25" customHeight="1" thickBot="1" x14ac:dyDescent="0.25">
      <c r="B43" s="35" t="s">
        <v>308</v>
      </c>
      <c r="C43" s="36" t="s">
        <v>120</v>
      </c>
      <c r="D43" s="36" t="s">
        <v>80</v>
      </c>
      <c r="E43" s="36" t="s">
        <v>311</v>
      </c>
      <c r="F43" s="37">
        <v>42</v>
      </c>
      <c r="G43" s="41"/>
      <c r="H43" s="37">
        <v>25</v>
      </c>
    </row>
    <row r="44" spans="2:8" ht="54" customHeight="1" thickBot="1" x14ac:dyDescent="0.25">
      <c r="B44" s="101" t="s">
        <v>309</v>
      </c>
      <c r="C44" s="40" t="s">
        <v>120</v>
      </c>
      <c r="D44" s="40" t="s">
        <v>80</v>
      </c>
      <c r="E44" s="40" t="s">
        <v>311</v>
      </c>
      <c r="F44" s="41">
        <v>42001</v>
      </c>
      <c r="G44" s="41"/>
      <c r="H44" s="41">
        <v>25</v>
      </c>
    </row>
    <row r="45" spans="2:8" ht="46.5" customHeight="1" thickBot="1" x14ac:dyDescent="0.25">
      <c r="B45" s="101" t="s">
        <v>310</v>
      </c>
      <c r="C45" s="40" t="s">
        <v>120</v>
      </c>
      <c r="D45" s="40" t="s">
        <v>80</v>
      </c>
      <c r="E45" s="40" t="s">
        <v>311</v>
      </c>
      <c r="F45" s="41">
        <v>4200199900</v>
      </c>
      <c r="G45" s="41"/>
      <c r="H45" s="41">
        <v>25</v>
      </c>
    </row>
    <row r="46" spans="2:8" ht="33" customHeight="1" thickBot="1" x14ac:dyDescent="0.25">
      <c r="B46" s="101" t="s">
        <v>13</v>
      </c>
      <c r="C46" s="40" t="s">
        <v>120</v>
      </c>
      <c r="D46" s="40" t="s">
        <v>80</v>
      </c>
      <c r="E46" s="40" t="s">
        <v>311</v>
      </c>
      <c r="F46" s="41">
        <v>4200199900</v>
      </c>
      <c r="G46" s="41">
        <v>244</v>
      </c>
      <c r="H46" s="41">
        <v>25</v>
      </c>
    </row>
    <row r="47" spans="2:8" ht="16.5" thickBot="1" x14ac:dyDescent="0.25">
      <c r="B47" s="35" t="s">
        <v>20</v>
      </c>
      <c r="C47" s="36" t="s">
        <v>120</v>
      </c>
      <c r="D47" s="36" t="s">
        <v>80</v>
      </c>
      <c r="E47" s="36">
        <v>13</v>
      </c>
      <c r="F47" s="139">
        <v>99</v>
      </c>
      <c r="G47" s="38"/>
      <c r="H47" s="37">
        <v>191</v>
      </c>
    </row>
    <row r="48" spans="2:8" ht="125.25" customHeight="1" thickBot="1" x14ac:dyDescent="0.25">
      <c r="B48" s="138" t="s">
        <v>21</v>
      </c>
      <c r="C48" s="40" t="s">
        <v>120</v>
      </c>
      <c r="D48" s="40" t="s">
        <v>80</v>
      </c>
      <c r="E48" s="21">
        <v>13</v>
      </c>
      <c r="F48" s="10">
        <v>9980077730</v>
      </c>
      <c r="G48" s="3"/>
      <c r="H48" s="10">
        <v>191</v>
      </c>
    </row>
    <row r="49" spans="2:10" ht="32.25" thickBot="1" x14ac:dyDescent="0.25">
      <c r="B49" s="82" t="s">
        <v>13</v>
      </c>
      <c r="C49" s="40" t="s">
        <v>120</v>
      </c>
      <c r="D49" s="40" t="s">
        <v>80</v>
      </c>
      <c r="E49" s="21">
        <v>13</v>
      </c>
      <c r="F49" s="10">
        <v>9980077730</v>
      </c>
      <c r="G49" s="10">
        <v>244</v>
      </c>
      <c r="H49" s="10">
        <v>191</v>
      </c>
    </row>
    <row r="50" spans="2:10" ht="16.5" thickBot="1" x14ac:dyDescent="0.25">
      <c r="B50" s="138" t="s">
        <v>288</v>
      </c>
      <c r="C50" s="36" t="s">
        <v>120</v>
      </c>
      <c r="D50" s="36" t="s">
        <v>121</v>
      </c>
      <c r="E50" s="21"/>
      <c r="F50" s="10"/>
      <c r="G50" s="10"/>
      <c r="H50" s="2">
        <v>976</v>
      </c>
      <c r="J50" s="119"/>
    </row>
    <row r="51" spans="2:10" ht="32.25" thickBot="1" x14ac:dyDescent="0.25">
      <c r="B51" s="82" t="s">
        <v>289</v>
      </c>
      <c r="C51" s="40" t="s">
        <v>120</v>
      </c>
      <c r="D51" s="40" t="s">
        <v>121</v>
      </c>
      <c r="E51" s="21" t="s">
        <v>115</v>
      </c>
      <c r="F51" s="10"/>
      <c r="G51" s="10"/>
      <c r="H51" s="10">
        <v>976</v>
      </c>
    </row>
    <row r="52" spans="2:10" ht="48" thickBot="1" x14ac:dyDescent="0.25">
      <c r="B52" s="82" t="s">
        <v>73</v>
      </c>
      <c r="C52" s="40" t="s">
        <v>120</v>
      </c>
      <c r="D52" s="40" t="s">
        <v>121</v>
      </c>
      <c r="E52" s="21" t="s">
        <v>115</v>
      </c>
      <c r="F52" s="41">
        <v>9980051180</v>
      </c>
      <c r="G52" s="10"/>
      <c r="H52" s="10">
        <v>976</v>
      </c>
    </row>
    <row r="53" spans="2:10" ht="16.5" thickBot="1" x14ac:dyDescent="0.25">
      <c r="B53" s="82" t="s">
        <v>287</v>
      </c>
      <c r="C53" s="40" t="s">
        <v>120</v>
      </c>
      <c r="D53" s="40" t="s">
        <v>121</v>
      </c>
      <c r="E53" s="21" t="s">
        <v>115</v>
      </c>
      <c r="F53" s="41">
        <v>9980051180</v>
      </c>
      <c r="G53" s="10">
        <v>530</v>
      </c>
      <c r="H53" s="10">
        <v>976</v>
      </c>
    </row>
    <row r="54" spans="2:10" ht="52.5" customHeight="1" thickBot="1" x14ac:dyDescent="0.25">
      <c r="B54" s="32" t="s">
        <v>22</v>
      </c>
      <c r="C54" s="18" t="s">
        <v>120</v>
      </c>
      <c r="D54" s="48" t="s">
        <v>115</v>
      </c>
      <c r="E54" s="44"/>
      <c r="F54" s="45"/>
      <c r="G54" s="45"/>
      <c r="H54" s="2">
        <f>SUM(H55+H60)</f>
        <v>1359.0900000000001</v>
      </c>
    </row>
    <row r="55" spans="2:10" ht="16.5" thickBot="1" x14ac:dyDescent="0.25">
      <c r="B55" s="46" t="s">
        <v>23</v>
      </c>
      <c r="C55" s="36" t="s">
        <v>120</v>
      </c>
      <c r="D55" s="34" t="s">
        <v>115</v>
      </c>
      <c r="E55" s="36" t="s">
        <v>77</v>
      </c>
      <c r="F55" s="38"/>
      <c r="G55" s="38"/>
      <c r="H55" s="2">
        <f>SUM(H57:H59)</f>
        <v>1259.0900000000001</v>
      </c>
    </row>
    <row r="56" spans="2:10" ht="30" customHeight="1" thickBot="1" x14ac:dyDescent="0.25">
      <c r="B56" s="12" t="s">
        <v>24</v>
      </c>
      <c r="C56" s="36" t="s">
        <v>120</v>
      </c>
      <c r="D56" s="34" t="s">
        <v>115</v>
      </c>
      <c r="E56" s="36" t="s">
        <v>77</v>
      </c>
      <c r="F56" s="2">
        <v>9980059300</v>
      </c>
      <c r="G56" s="3"/>
      <c r="H56" s="2">
        <f>SUM(H57:H59)</f>
        <v>1259.0900000000001</v>
      </c>
    </row>
    <row r="57" spans="2:10" ht="48" customHeight="1" thickBot="1" x14ac:dyDescent="0.25">
      <c r="B57" s="14" t="s">
        <v>9</v>
      </c>
      <c r="C57" s="40" t="s">
        <v>120</v>
      </c>
      <c r="D57" s="118" t="s">
        <v>115</v>
      </c>
      <c r="E57" s="40" t="s">
        <v>77</v>
      </c>
      <c r="F57" s="10">
        <v>9980059300</v>
      </c>
      <c r="G57" s="10">
        <v>121</v>
      </c>
      <c r="H57" s="10">
        <v>429</v>
      </c>
    </row>
    <row r="58" spans="2:10" ht="66.75" customHeight="1" thickBot="1" x14ac:dyDescent="0.25">
      <c r="B58" s="11" t="s">
        <v>10</v>
      </c>
      <c r="C58" s="40" t="s">
        <v>120</v>
      </c>
      <c r="D58" s="118" t="s">
        <v>115</v>
      </c>
      <c r="E58" s="40" t="s">
        <v>77</v>
      </c>
      <c r="F58" s="10">
        <v>9980059300</v>
      </c>
      <c r="G58" s="10">
        <v>129</v>
      </c>
      <c r="H58" s="10">
        <v>130</v>
      </c>
    </row>
    <row r="59" spans="2:10" ht="32.25" thickBot="1" x14ac:dyDescent="0.25">
      <c r="B59" s="11" t="s">
        <v>13</v>
      </c>
      <c r="C59" s="40" t="s">
        <v>120</v>
      </c>
      <c r="D59" s="118" t="s">
        <v>115</v>
      </c>
      <c r="E59" s="40" t="s">
        <v>77</v>
      </c>
      <c r="F59" s="10">
        <v>9980059300</v>
      </c>
      <c r="G59" s="10">
        <v>244</v>
      </c>
      <c r="H59" s="10">
        <v>700.09</v>
      </c>
    </row>
    <row r="60" spans="2:10" ht="48" thickBot="1" x14ac:dyDescent="0.25">
      <c r="B60" s="165" t="s">
        <v>314</v>
      </c>
      <c r="C60" s="57" t="s">
        <v>120</v>
      </c>
      <c r="D60" s="166" t="s">
        <v>115</v>
      </c>
      <c r="E60" s="57" t="s">
        <v>299</v>
      </c>
      <c r="F60" s="157"/>
      <c r="G60" s="156"/>
      <c r="H60" s="31">
        <v>100</v>
      </c>
    </row>
    <row r="61" spans="2:10" ht="63.75" thickBot="1" x14ac:dyDescent="0.25">
      <c r="B61" s="82" t="s">
        <v>319</v>
      </c>
      <c r="C61" s="40" t="s">
        <v>120</v>
      </c>
      <c r="D61" s="118" t="s">
        <v>115</v>
      </c>
      <c r="E61" s="40" t="s">
        <v>299</v>
      </c>
      <c r="F61" s="21" t="s">
        <v>118</v>
      </c>
      <c r="G61" s="10"/>
      <c r="H61" s="10">
        <v>100</v>
      </c>
    </row>
    <row r="62" spans="2:10" ht="63.75" thickBot="1" x14ac:dyDescent="0.25">
      <c r="B62" s="82" t="s">
        <v>315</v>
      </c>
      <c r="C62" s="40" t="s">
        <v>120</v>
      </c>
      <c r="D62" s="118" t="s">
        <v>115</v>
      </c>
      <c r="E62" s="40" t="s">
        <v>299</v>
      </c>
      <c r="F62" s="21" t="s">
        <v>320</v>
      </c>
      <c r="G62" s="10"/>
      <c r="H62" s="10">
        <v>100</v>
      </c>
    </row>
    <row r="63" spans="2:10" ht="48" thickBot="1" x14ac:dyDescent="0.25">
      <c r="B63" s="82" t="s">
        <v>310</v>
      </c>
      <c r="C63" s="40" t="s">
        <v>120</v>
      </c>
      <c r="D63" s="118" t="s">
        <v>115</v>
      </c>
      <c r="E63" s="40" t="s">
        <v>299</v>
      </c>
      <c r="F63" s="21" t="s">
        <v>321</v>
      </c>
      <c r="G63" s="10"/>
      <c r="H63" s="10">
        <v>100</v>
      </c>
    </row>
    <row r="64" spans="2:10" ht="32.25" thickBot="1" x14ac:dyDescent="0.25">
      <c r="B64" s="82" t="s">
        <v>318</v>
      </c>
      <c r="C64" s="40" t="s">
        <v>120</v>
      </c>
      <c r="D64" s="118" t="s">
        <v>115</v>
      </c>
      <c r="E64" s="40" t="s">
        <v>299</v>
      </c>
      <c r="F64" s="21" t="s">
        <v>321</v>
      </c>
      <c r="G64" s="10">
        <v>244</v>
      </c>
      <c r="H64" s="10">
        <v>100</v>
      </c>
    </row>
    <row r="65" spans="2:9" ht="16.5" thickBot="1" x14ac:dyDescent="0.25">
      <c r="B65" s="117" t="s">
        <v>25</v>
      </c>
      <c r="C65" s="36" t="s">
        <v>120</v>
      </c>
      <c r="D65" s="34" t="s">
        <v>77</v>
      </c>
      <c r="E65" s="36"/>
      <c r="F65" s="10"/>
      <c r="G65" s="10"/>
      <c r="H65" s="2">
        <v>17000</v>
      </c>
      <c r="I65" s="119"/>
    </row>
    <row r="66" spans="2:9" ht="16.5" thickBot="1" x14ac:dyDescent="0.25">
      <c r="B66" s="117" t="s">
        <v>286</v>
      </c>
      <c r="C66" s="40" t="s">
        <v>120</v>
      </c>
      <c r="D66" s="118" t="s">
        <v>77</v>
      </c>
      <c r="E66" s="40" t="s">
        <v>116</v>
      </c>
      <c r="F66" s="10"/>
      <c r="G66" s="10"/>
      <c r="H66" s="10">
        <v>17000</v>
      </c>
    </row>
    <row r="67" spans="2:9" ht="16.5" thickBot="1" x14ac:dyDescent="0.25">
      <c r="B67" s="115" t="s">
        <v>287</v>
      </c>
      <c r="C67" s="40" t="s">
        <v>120</v>
      </c>
      <c r="D67" s="118" t="s">
        <v>77</v>
      </c>
      <c r="E67" s="40" t="s">
        <v>116</v>
      </c>
      <c r="F67" s="76">
        <v>1530022260</v>
      </c>
      <c r="G67" s="10"/>
      <c r="H67" s="10">
        <v>17000</v>
      </c>
    </row>
    <row r="68" spans="2:9" ht="16.5" thickBot="1" x14ac:dyDescent="0.25">
      <c r="B68" s="115" t="s">
        <v>363</v>
      </c>
      <c r="C68" s="40" t="s">
        <v>120</v>
      </c>
      <c r="D68" s="118" t="s">
        <v>77</v>
      </c>
      <c r="E68" s="40" t="s">
        <v>116</v>
      </c>
      <c r="F68" s="76">
        <v>1530022260</v>
      </c>
      <c r="G68" s="10">
        <v>540</v>
      </c>
      <c r="H68" s="10">
        <v>17000</v>
      </c>
    </row>
    <row r="69" spans="2:9" ht="32.25" thickBot="1" x14ac:dyDescent="0.25">
      <c r="B69" s="4" t="s">
        <v>26</v>
      </c>
      <c r="C69" s="18" t="s">
        <v>120</v>
      </c>
      <c r="D69" s="18" t="s">
        <v>78</v>
      </c>
      <c r="E69" s="18"/>
      <c r="F69" s="6"/>
      <c r="G69" s="6"/>
      <c r="H69" s="5">
        <f>SUM(H70+H72)</f>
        <v>18672.733</v>
      </c>
    </row>
    <row r="70" spans="2:9" ht="16.5" thickBot="1" x14ac:dyDescent="0.25">
      <c r="B70" s="1" t="s">
        <v>27</v>
      </c>
      <c r="C70" s="36" t="s">
        <v>120</v>
      </c>
      <c r="D70" s="22" t="s">
        <v>78</v>
      </c>
      <c r="E70" s="22" t="s">
        <v>121</v>
      </c>
      <c r="F70" s="2">
        <v>1640115200</v>
      </c>
      <c r="G70" s="3"/>
      <c r="H70" s="2">
        <v>18.5</v>
      </c>
    </row>
    <row r="71" spans="2:9" ht="32.25" thickBot="1" x14ac:dyDescent="0.25">
      <c r="B71" s="11" t="s">
        <v>13</v>
      </c>
      <c r="C71" s="40" t="s">
        <v>120</v>
      </c>
      <c r="D71" s="21" t="s">
        <v>78</v>
      </c>
      <c r="E71" s="21" t="s">
        <v>121</v>
      </c>
      <c r="F71" s="10">
        <v>1640115200</v>
      </c>
      <c r="G71" s="10">
        <v>244</v>
      </c>
      <c r="H71" s="10">
        <v>18.5</v>
      </c>
    </row>
    <row r="72" spans="2:9" ht="16.5" thickBot="1" x14ac:dyDescent="0.25">
      <c r="B72" s="116" t="s">
        <v>290</v>
      </c>
      <c r="C72" s="36" t="s">
        <v>120</v>
      </c>
      <c r="D72" s="22" t="s">
        <v>78</v>
      </c>
      <c r="E72" s="22" t="s">
        <v>115</v>
      </c>
      <c r="F72" s="2"/>
      <c r="G72" s="2"/>
      <c r="H72" s="2">
        <f>SUM(H74+H75+H77)</f>
        <v>18654.233</v>
      </c>
    </row>
    <row r="73" spans="2:9" ht="16.5" thickBot="1" x14ac:dyDescent="0.25">
      <c r="B73" s="149"/>
      <c r="C73" s="40" t="s">
        <v>120</v>
      </c>
      <c r="D73" s="21" t="s">
        <v>78</v>
      </c>
      <c r="E73" s="21" t="s">
        <v>115</v>
      </c>
      <c r="F73" s="10">
        <v>164115200</v>
      </c>
      <c r="G73" s="10"/>
      <c r="H73" s="10">
        <v>343.43299999999999</v>
      </c>
    </row>
    <row r="74" spans="2:9" ht="32.25" thickBot="1" x14ac:dyDescent="0.25">
      <c r="B74" s="82" t="s">
        <v>13</v>
      </c>
      <c r="C74" s="40" t="s">
        <v>120</v>
      </c>
      <c r="D74" s="21" t="s">
        <v>78</v>
      </c>
      <c r="E74" s="21" t="s">
        <v>115</v>
      </c>
      <c r="F74" s="10">
        <v>164115200</v>
      </c>
      <c r="G74" s="10">
        <v>244</v>
      </c>
      <c r="H74" s="10">
        <v>343.43299999999999</v>
      </c>
    </row>
    <row r="75" spans="2:9" ht="16.5" thickBot="1" x14ac:dyDescent="0.25">
      <c r="B75" s="115" t="s">
        <v>287</v>
      </c>
      <c r="C75" s="40" t="s">
        <v>120</v>
      </c>
      <c r="D75" s="21" t="s">
        <v>78</v>
      </c>
      <c r="E75" s="21" t="s">
        <v>115</v>
      </c>
      <c r="F75" s="10">
        <v>1640115200</v>
      </c>
      <c r="G75" s="10"/>
      <c r="H75" s="10">
        <v>8600</v>
      </c>
    </row>
    <row r="76" spans="2:9" ht="16.5" thickBot="1" x14ac:dyDescent="0.25">
      <c r="B76" s="168" t="s">
        <v>363</v>
      </c>
      <c r="C76" s="40" t="s">
        <v>120</v>
      </c>
      <c r="D76" s="21" t="s">
        <v>78</v>
      </c>
      <c r="E76" s="21" t="s">
        <v>115</v>
      </c>
      <c r="F76" s="10">
        <v>1640115200</v>
      </c>
      <c r="G76" s="10">
        <v>540</v>
      </c>
      <c r="H76" s="10">
        <v>8600</v>
      </c>
    </row>
    <row r="77" spans="2:9" ht="32.25" thickBot="1" x14ac:dyDescent="0.25">
      <c r="B77" s="148" t="s">
        <v>327</v>
      </c>
      <c r="C77" s="40" t="s">
        <v>120</v>
      </c>
      <c r="D77" s="21" t="s">
        <v>78</v>
      </c>
      <c r="E77" s="21" t="s">
        <v>115</v>
      </c>
      <c r="F77" s="10" t="s">
        <v>345</v>
      </c>
      <c r="G77" s="10"/>
      <c r="H77" s="10">
        <v>9710.7999999999993</v>
      </c>
    </row>
    <row r="78" spans="2:9" ht="48" thickBot="1" x14ac:dyDescent="0.25">
      <c r="B78" s="148" t="s">
        <v>328</v>
      </c>
      <c r="C78" s="40" t="s">
        <v>120</v>
      </c>
      <c r="D78" s="21" t="s">
        <v>78</v>
      </c>
      <c r="E78" s="21" t="s">
        <v>115</v>
      </c>
      <c r="F78" s="10" t="s">
        <v>345</v>
      </c>
      <c r="G78" s="10">
        <v>243</v>
      </c>
      <c r="H78" s="10">
        <v>9710.7999999999993</v>
      </c>
    </row>
    <row r="79" spans="2:9" ht="16.5" thickBot="1" x14ac:dyDescent="0.25">
      <c r="B79" s="4" t="s">
        <v>28</v>
      </c>
      <c r="C79" s="18" t="s">
        <v>120</v>
      </c>
      <c r="D79" s="33" t="s">
        <v>79</v>
      </c>
      <c r="E79" s="19"/>
      <c r="F79" s="6"/>
      <c r="G79" s="6"/>
      <c r="H79" s="159">
        <f>SUM(H84+H81+H80)</f>
        <v>87666.046999999991</v>
      </c>
    </row>
    <row r="80" spans="2:9" ht="63.75" thickBot="1" x14ac:dyDescent="0.25">
      <c r="B80" s="148" t="s">
        <v>330</v>
      </c>
      <c r="C80" s="40" t="s">
        <v>120</v>
      </c>
      <c r="D80" s="93" t="s">
        <v>79</v>
      </c>
      <c r="E80" s="93" t="s">
        <v>80</v>
      </c>
      <c r="F80" s="76" t="s">
        <v>329</v>
      </c>
      <c r="G80" s="76">
        <v>414</v>
      </c>
      <c r="H80" s="10">
        <v>32517.046999999999</v>
      </c>
    </row>
    <row r="81" spans="2:8" ht="32.25" thickBot="1" x14ac:dyDescent="0.25">
      <c r="B81" s="32" t="s">
        <v>29</v>
      </c>
      <c r="C81" s="27" t="s">
        <v>120</v>
      </c>
      <c r="D81" s="27" t="s">
        <v>79</v>
      </c>
      <c r="E81" s="27" t="s">
        <v>79</v>
      </c>
      <c r="F81" s="45"/>
      <c r="G81" s="45"/>
      <c r="H81" s="28">
        <v>100</v>
      </c>
    </row>
    <row r="82" spans="2:8" ht="32.25" thickBot="1" x14ac:dyDescent="0.25">
      <c r="B82" s="14" t="s">
        <v>30</v>
      </c>
      <c r="C82" s="40" t="s">
        <v>120</v>
      </c>
      <c r="D82" s="21" t="s">
        <v>79</v>
      </c>
      <c r="E82" s="21" t="s">
        <v>79</v>
      </c>
      <c r="F82" s="10">
        <v>3310199000</v>
      </c>
      <c r="G82" s="3"/>
      <c r="H82" s="10">
        <v>100</v>
      </c>
    </row>
    <row r="83" spans="2:8" ht="32.25" thickBot="1" x14ac:dyDescent="0.25">
      <c r="B83" s="11" t="s">
        <v>13</v>
      </c>
      <c r="C83" s="40" t="s">
        <v>120</v>
      </c>
      <c r="D83" s="21" t="s">
        <v>79</v>
      </c>
      <c r="E83" s="21" t="s">
        <v>79</v>
      </c>
      <c r="F83" s="10">
        <v>3310199000</v>
      </c>
      <c r="G83" s="10">
        <v>244</v>
      </c>
      <c r="H83" s="10">
        <v>100</v>
      </c>
    </row>
    <row r="84" spans="2:8" ht="33" customHeight="1" thickBot="1" x14ac:dyDescent="0.25">
      <c r="B84" s="32" t="s">
        <v>31</v>
      </c>
      <c r="C84" s="27" t="s">
        <v>120</v>
      </c>
      <c r="D84" s="27" t="s">
        <v>79</v>
      </c>
      <c r="E84" s="27" t="s">
        <v>116</v>
      </c>
      <c r="F84" s="45"/>
      <c r="G84" s="45"/>
      <c r="H84" s="2">
        <f>SUM(H85+H89)</f>
        <v>55049</v>
      </c>
    </row>
    <row r="85" spans="2:8" ht="63.75" customHeight="1" thickBot="1" x14ac:dyDescent="0.25">
      <c r="B85" s="12" t="s">
        <v>32</v>
      </c>
      <c r="C85" s="36" t="s">
        <v>120</v>
      </c>
      <c r="D85" s="22" t="s">
        <v>79</v>
      </c>
      <c r="E85" s="22" t="s">
        <v>116</v>
      </c>
      <c r="F85" s="2">
        <v>9980077740</v>
      </c>
      <c r="G85" s="3"/>
      <c r="H85" s="2">
        <f>SUM(H86:H88)</f>
        <v>1049</v>
      </c>
    </row>
    <row r="86" spans="2:8" ht="47.25" customHeight="1" thickBot="1" x14ac:dyDescent="0.25">
      <c r="B86" s="14" t="s">
        <v>9</v>
      </c>
      <c r="C86" s="40" t="s">
        <v>120</v>
      </c>
      <c r="D86" s="21" t="s">
        <v>79</v>
      </c>
      <c r="E86" s="21" t="s">
        <v>116</v>
      </c>
      <c r="F86" s="10">
        <v>9980077740</v>
      </c>
      <c r="G86" s="10">
        <v>121</v>
      </c>
      <c r="H86" s="10">
        <v>806</v>
      </c>
    </row>
    <row r="87" spans="2:8" ht="64.5" customHeight="1" thickBot="1" x14ac:dyDescent="0.25">
      <c r="B87" s="11" t="s">
        <v>10</v>
      </c>
      <c r="C87" s="40" t="s">
        <v>120</v>
      </c>
      <c r="D87" s="21" t="s">
        <v>79</v>
      </c>
      <c r="E87" s="21" t="s">
        <v>116</v>
      </c>
      <c r="F87" s="10">
        <v>9980077740</v>
      </c>
      <c r="G87" s="10">
        <v>129</v>
      </c>
      <c r="H87" s="10">
        <v>243</v>
      </c>
    </row>
    <row r="88" spans="2:8" ht="32.25" thickBot="1" x14ac:dyDescent="0.25">
      <c r="B88" s="11" t="s">
        <v>13</v>
      </c>
      <c r="C88" s="40" t="s">
        <v>120</v>
      </c>
      <c r="D88" s="21" t="s">
        <v>79</v>
      </c>
      <c r="E88" s="21" t="s">
        <v>116</v>
      </c>
      <c r="F88" s="10">
        <v>9980077740</v>
      </c>
      <c r="G88" s="10">
        <v>244</v>
      </c>
      <c r="H88" s="10"/>
    </row>
    <row r="89" spans="2:8" ht="63.75" thickBot="1" x14ac:dyDescent="0.25">
      <c r="B89" s="148" t="s">
        <v>362</v>
      </c>
      <c r="C89" s="40" t="s">
        <v>120</v>
      </c>
      <c r="D89" s="93" t="s">
        <v>79</v>
      </c>
      <c r="E89" s="93" t="s">
        <v>116</v>
      </c>
      <c r="F89" s="76" t="s">
        <v>329</v>
      </c>
      <c r="G89" s="76">
        <v>414</v>
      </c>
      <c r="H89" s="10">
        <v>54000</v>
      </c>
    </row>
    <row r="90" spans="2:8" ht="16.5" thickBot="1" x14ac:dyDescent="0.25">
      <c r="B90" s="4" t="s">
        <v>34</v>
      </c>
      <c r="C90" s="18" t="s">
        <v>120</v>
      </c>
      <c r="D90" s="18">
        <v>10</v>
      </c>
      <c r="E90" s="19"/>
      <c r="F90" s="6"/>
      <c r="G90" s="6"/>
      <c r="H90" s="90">
        <f>SUM(H91+H94)</f>
        <v>9270.2520000000004</v>
      </c>
    </row>
    <row r="91" spans="2:8" ht="16.5" thickBot="1" x14ac:dyDescent="0.25">
      <c r="B91" s="12" t="s">
        <v>35</v>
      </c>
      <c r="C91" s="36" t="s">
        <v>120</v>
      </c>
      <c r="D91" s="22">
        <v>10</v>
      </c>
      <c r="E91" s="22" t="s">
        <v>80</v>
      </c>
      <c r="F91" s="3"/>
      <c r="G91" s="3"/>
      <c r="H91" s="2">
        <v>600</v>
      </c>
    </row>
    <row r="92" spans="2:8" ht="32.25" thickBot="1" x14ac:dyDescent="0.25">
      <c r="B92" s="12" t="s">
        <v>36</v>
      </c>
      <c r="C92" s="36" t="s">
        <v>120</v>
      </c>
      <c r="D92" s="22">
        <v>10</v>
      </c>
      <c r="E92" s="22" t="s">
        <v>80</v>
      </c>
      <c r="F92" s="2">
        <v>2210728960</v>
      </c>
      <c r="G92" s="3"/>
      <c r="H92" s="2">
        <v>600</v>
      </c>
    </row>
    <row r="93" spans="2:8" ht="29.25" customHeight="1" thickBot="1" x14ac:dyDescent="0.25">
      <c r="B93" s="14" t="s">
        <v>37</v>
      </c>
      <c r="C93" s="36" t="s">
        <v>120</v>
      </c>
      <c r="D93" s="21">
        <v>10</v>
      </c>
      <c r="E93" s="21" t="s">
        <v>80</v>
      </c>
      <c r="F93" s="10">
        <v>2210728960</v>
      </c>
      <c r="G93" s="10">
        <v>312</v>
      </c>
      <c r="H93" s="10">
        <v>600</v>
      </c>
    </row>
    <row r="94" spans="2:8" ht="16.5" thickBot="1" x14ac:dyDescent="0.25">
      <c r="B94" s="12" t="s">
        <v>38</v>
      </c>
      <c r="C94" s="36" t="s">
        <v>120</v>
      </c>
      <c r="D94" s="22">
        <v>10</v>
      </c>
      <c r="E94" s="22" t="s">
        <v>77</v>
      </c>
      <c r="F94" s="3"/>
      <c r="G94" s="3"/>
      <c r="H94" s="2">
        <f>SUM(H96+H98+H100)</f>
        <v>8670.2520000000004</v>
      </c>
    </row>
    <row r="95" spans="2:8" ht="51" customHeight="1" thickBot="1" x14ac:dyDescent="0.25">
      <c r="B95" s="80" t="s">
        <v>272</v>
      </c>
      <c r="C95" s="36" t="s">
        <v>120</v>
      </c>
      <c r="D95" s="22" t="s">
        <v>273</v>
      </c>
      <c r="E95" s="22" t="s">
        <v>77</v>
      </c>
      <c r="F95" s="2">
        <v>2230752600</v>
      </c>
      <c r="G95" s="3"/>
      <c r="H95" s="2">
        <v>253.8</v>
      </c>
    </row>
    <row r="96" spans="2:8" ht="32.25" thickBot="1" x14ac:dyDescent="0.25">
      <c r="B96" s="14" t="s">
        <v>37</v>
      </c>
      <c r="C96" s="40" t="s">
        <v>120</v>
      </c>
      <c r="D96" s="21" t="s">
        <v>273</v>
      </c>
      <c r="E96" s="21" t="s">
        <v>77</v>
      </c>
      <c r="F96" s="10">
        <v>2230752600</v>
      </c>
      <c r="G96" s="10">
        <v>313</v>
      </c>
      <c r="H96" s="10">
        <v>253.8</v>
      </c>
    </row>
    <row r="97" spans="2:8" ht="48" thickBot="1" x14ac:dyDescent="0.25">
      <c r="B97" s="12" t="s">
        <v>39</v>
      </c>
      <c r="C97" s="36" t="s">
        <v>120</v>
      </c>
      <c r="D97" s="22">
        <v>10</v>
      </c>
      <c r="E97" s="22" t="s">
        <v>77</v>
      </c>
      <c r="F97" s="2">
        <v>2230771510</v>
      </c>
      <c r="G97" s="3"/>
      <c r="H97" s="2">
        <v>6171</v>
      </c>
    </row>
    <row r="98" spans="2:8" ht="32.25" thickBot="1" x14ac:dyDescent="0.25">
      <c r="B98" s="14" t="s">
        <v>37</v>
      </c>
      <c r="C98" s="40" t="s">
        <v>120</v>
      </c>
      <c r="D98" s="21">
        <v>10</v>
      </c>
      <c r="E98" s="21" t="s">
        <v>77</v>
      </c>
      <c r="F98" s="10">
        <v>2230771510</v>
      </c>
      <c r="G98" s="10">
        <v>313</v>
      </c>
      <c r="H98" s="10">
        <v>6171</v>
      </c>
    </row>
    <row r="99" spans="2:8" ht="81.75" customHeight="1" thickBot="1" x14ac:dyDescent="0.25">
      <c r="B99" s="12" t="s">
        <v>40</v>
      </c>
      <c r="C99" s="36" t="s">
        <v>120</v>
      </c>
      <c r="D99" s="22">
        <v>10</v>
      </c>
      <c r="E99" s="22" t="s">
        <v>77</v>
      </c>
      <c r="F99" s="2" t="s">
        <v>346</v>
      </c>
      <c r="G99" s="3"/>
      <c r="H99" s="2">
        <v>2245.4520000000002</v>
      </c>
    </row>
    <row r="100" spans="2:8" ht="32.25" thickBot="1" x14ac:dyDescent="0.25">
      <c r="B100" s="14" t="s">
        <v>37</v>
      </c>
      <c r="C100" s="40" t="s">
        <v>120</v>
      </c>
      <c r="D100" s="21">
        <v>10</v>
      </c>
      <c r="E100" s="21" t="s">
        <v>77</v>
      </c>
      <c r="F100" s="10" t="s">
        <v>346</v>
      </c>
      <c r="G100" s="10">
        <v>412</v>
      </c>
      <c r="H100" s="10">
        <v>2245.4520000000002</v>
      </c>
    </row>
    <row r="101" spans="2:8" ht="20.25" customHeight="1" thickBot="1" x14ac:dyDescent="0.25">
      <c r="B101" s="32" t="s">
        <v>41</v>
      </c>
      <c r="C101" s="18" t="s">
        <v>120</v>
      </c>
      <c r="D101" s="27">
        <v>11</v>
      </c>
      <c r="E101" s="44"/>
      <c r="F101" s="45"/>
      <c r="G101" s="45"/>
      <c r="H101" s="28">
        <v>420</v>
      </c>
    </row>
    <row r="102" spans="2:8" ht="16.5" thickBot="1" x14ac:dyDescent="0.25">
      <c r="B102" s="35" t="s">
        <v>42</v>
      </c>
      <c r="C102" s="36" t="s">
        <v>120</v>
      </c>
      <c r="D102" s="36">
        <v>11</v>
      </c>
      <c r="E102" s="36" t="s">
        <v>78</v>
      </c>
      <c r="F102" s="38"/>
      <c r="G102" s="38"/>
      <c r="H102" s="41">
        <v>420</v>
      </c>
    </row>
    <row r="103" spans="2:8" ht="32.25" thickBot="1" x14ac:dyDescent="0.25">
      <c r="B103" s="35" t="s">
        <v>43</v>
      </c>
      <c r="C103" s="36" t="s">
        <v>120</v>
      </c>
      <c r="D103" s="36">
        <v>11</v>
      </c>
      <c r="E103" s="36" t="s">
        <v>78</v>
      </c>
      <c r="F103" s="37">
        <v>2460120000</v>
      </c>
      <c r="G103" s="38"/>
      <c r="H103" s="37">
        <v>420</v>
      </c>
    </row>
    <row r="104" spans="2:8" ht="32.25" thickBot="1" x14ac:dyDescent="0.25">
      <c r="B104" s="43" t="s">
        <v>13</v>
      </c>
      <c r="C104" s="40" t="s">
        <v>120</v>
      </c>
      <c r="D104" s="40">
        <v>11</v>
      </c>
      <c r="E104" s="40" t="s">
        <v>78</v>
      </c>
      <c r="F104" s="41">
        <v>2460120000</v>
      </c>
      <c r="G104" s="41">
        <v>244</v>
      </c>
      <c r="H104" s="41">
        <v>420</v>
      </c>
    </row>
    <row r="105" spans="2:8" ht="32.25" thickBot="1" x14ac:dyDescent="0.25">
      <c r="B105" s="4" t="s">
        <v>44</v>
      </c>
      <c r="C105" s="18" t="s">
        <v>120</v>
      </c>
      <c r="D105" s="33">
        <v>12</v>
      </c>
      <c r="E105" s="19"/>
      <c r="F105" s="6"/>
      <c r="G105" s="6"/>
      <c r="H105" s="16">
        <v>2164</v>
      </c>
    </row>
    <row r="106" spans="2:8" ht="16.5" thickBot="1" x14ac:dyDescent="0.25">
      <c r="B106" s="35" t="s">
        <v>45</v>
      </c>
      <c r="C106" s="36" t="s">
        <v>120</v>
      </c>
      <c r="D106" s="36">
        <v>12</v>
      </c>
      <c r="E106" s="36" t="s">
        <v>121</v>
      </c>
      <c r="F106" s="37">
        <v>2520200190</v>
      </c>
      <c r="G106" s="38"/>
      <c r="H106" s="37">
        <v>2164</v>
      </c>
    </row>
    <row r="107" spans="2:8" ht="32.25" thickBot="1" x14ac:dyDescent="0.25">
      <c r="B107" s="39" t="s">
        <v>46</v>
      </c>
      <c r="C107" s="36" t="s">
        <v>120</v>
      </c>
      <c r="D107" s="40">
        <v>12</v>
      </c>
      <c r="E107" s="40" t="s">
        <v>121</v>
      </c>
      <c r="F107" s="41">
        <v>2520200190</v>
      </c>
      <c r="G107" s="41">
        <v>611</v>
      </c>
      <c r="H107" s="41">
        <v>2164</v>
      </c>
    </row>
    <row r="108" spans="2:8" ht="48" thickBot="1" x14ac:dyDescent="0.25">
      <c r="B108" s="4" t="s">
        <v>47</v>
      </c>
      <c r="C108" s="18" t="s">
        <v>120</v>
      </c>
      <c r="D108" s="18">
        <v>13</v>
      </c>
      <c r="E108" s="19"/>
      <c r="F108" s="6"/>
      <c r="G108" s="6"/>
      <c r="H108" s="5">
        <v>67.5</v>
      </c>
    </row>
    <row r="109" spans="2:8" ht="23.25" customHeight="1" thickBot="1" x14ac:dyDescent="0.25">
      <c r="B109" s="35" t="s">
        <v>48</v>
      </c>
      <c r="C109" s="36" t="s">
        <v>120</v>
      </c>
      <c r="D109" s="36">
        <v>13</v>
      </c>
      <c r="E109" s="36" t="s">
        <v>80</v>
      </c>
      <c r="F109" s="37">
        <v>2610227880</v>
      </c>
      <c r="G109" s="38"/>
      <c r="H109" s="37">
        <v>67.5</v>
      </c>
    </row>
    <row r="110" spans="2:8" ht="32.25" thickBot="1" x14ac:dyDescent="0.25">
      <c r="B110" s="39" t="s">
        <v>49</v>
      </c>
      <c r="C110" s="36" t="s">
        <v>120</v>
      </c>
      <c r="D110" s="40">
        <v>13</v>
      </c>
      <c r="E110" s="40" t="s">
        <v>80</v>
      </c>
      <c r="F110" s="41">
        <v>2610227880</v>
      </c>
      <c r="G110" s="41">
        <v>730</v>
      </c>
      <c r="H110" s="41">
        <v>67.5</v>
      </c>
    </row>
    <row r="111" spans="2:8" ht="48" thickBot="1" x14ac:dyDescent="0.25">
      <c r="B111" s="4" t="s">
        <v>119</v>
      </c>
      <c r="C111" s="33" t="s">
        <v>117</v>
      </c>
      <c r="D111" s="33" t="s">
        <v>80</v>
      </c>
      <c r="E111" s="33" t="s">
        <v>118</v>
      </c>
      <c r="F111" s="16">
        <v>9980020000</v>
      </c>
      <c r="G111" s="6"/>
      <c r="H111" s="16">
        <f>SUM(H112:H116)</f>
        <v>4236</v>
      </c>
    </row>
    <row r="112" spans="2:8" ht="48" customHeight="1" thickBot="1" x14ac:dyDescent="0.25">
      <c r="B112" s="14" t="s">
        <v>9</v>
      </c>
      <c r="C112" s="118" t="s">
        <v>117</v>
      </c>
      <c r="D112" s="118" t="s">
        <v>80</v>
      </c>
      <c r="E112" s="118" t="s">
        <v>118</v>
      </c>
      <c r="F112" s="10">
        <v>9980020000</v>
      </c>
      <c r="G112" s="10">
        <v>121</v>
      </c>
      <c r="H112" s="10">
        <v>2800</v>
      </c>
    </row>
    <row r="113" spans="2:8" ht="30" customHeight="1" thickBot="1" x14ac:dyDescent="0.25">
      <c r="B113" s="11" t="s">
        <v>50</v>
      </c>
      <c r="C113" s="118" t="s">
        <v>117</v>
      </c>
      <c r="D113" s="118" t="s">
        <v>80</v>
      </c>
      <c r="E113" s="118" t="s">
        <v>118</v>
      </c>
      <c r="F113" s="10">
        <v>9980020000</v>
      </c>
      <c r="G113" s="10">
        <v>122</v>
      </c>
      <c r="H113" s="10">
        <v>29</v>
      </c>
    </row>
    <row r="114" spans="2:8" ht="68.25" customHeight="1" thickBot="1" x14ac:dyDescent="0.25">
      <c r="B114" s="11" t="s">
        <v>10</v>
      </c>
      <c r="C114" s="118" t="s">
        <v>117</v>
      </c>
      <c r="D114" s="118" t="s">
        <v>80</v>
      </c>
      <c r="E114" s="118" t="s">
        <v>118</v>
      </c>
      <c r="F114" s="10">
        <v>9980020000</v>
      </c>
      <c r="G114" s="10">
        <v>129</v>
      </c>
      <c r="H114" s="10">
        <v>846</v>
      </c>
    </row>
    <row r="115" spans="2:8" ht="32.25" customHeight="1" thickBot="1" x14ac:dyDescent="0.25">
      <c r="B115" s="11" t="s">
        <v>13</v>
      </c>
      <c r="C115" s="118" t="s">
        <v>117</v>
      </c>
      <c r="D115" s="118" t="s">
        <v>80</v>
      </c>
      <c r="E115" s="118" t="s">
        <v>118</v>
      </c>
      <c r="F115" s="10">
        <v>9980020000</v>
      </c>
      <c r="G115" s="10">
        <v>244</v>
      </c>
      <c r="H115" s="10">
        <v>521</v>
      </c>
    </row>
    <row r="116" spans="2:8" ht="22.5" customHeight="1" thickBot="1" x14ac:dyDescent="0.25">
      <c r="B116" s="14" t="s">
        <v>51</v>
      </c>
      <c r="C116" s="118" t="s">
        <v>117</v>
      </c>
      <c r="D116" s="118" t="s">
        <v>80</v>
      </c>
      <c r="E116" s="118" t="s">
        <v>118</v>
      </c>
      <c r="F116" s="10">
        <v>9980020000</v>
      </c>
      <c r="G116" s="10">
        <v>850</v>
      </c>
      <c r="H116" s="10">
        <v>40</v>
      </c>
    </row>
    <row r="117" spans="2:8" ht="53.25" customHeight="1" thickBot="1" x14ac:dyDescent="0.25">
      <c r="B117" s="32" t="s">
        <v>22</v>
      </c>
      <c r="C117" s="27" t="s">
        <v>75</v>
      </c>
      <c r="D117" s="27" t="s">
        <v>115</v>
      </c>
      <c r="E117" s="27"/>
      <c r="F117" s="42"/>
      <c r="G117" s="28"/>
      <c r="H117" s="69">
        <f>SUM(H118)</f>
        <v>3321</v>
      </c>
    </row>
    <row r="118" spans="2:8" ht="65.25" customHeight="1" thickBot="1" x14ac:dyDescent="0.25">
      <c r="B118" s="23" t="s">
        <v>52</v>
      </c>
      <c r="C118" s="22" t="s">
        <v>75</v>
      </c>
      <c r="D118" s="22" t="s">
        <v>115</v>
      </c>
      <c r="E118" s="22" t="s">
        <v>116</v>
      </c>
      <c r="F118" s="22">
        <v>740120000</v>
      </c>
      <c r="G118" s="22"/>
      <c r="H118" s="69">
        <f>SUM(H119+H120+H121)</f>
        <v>3321</v>
      </c>
    </row>
    <row r="119" spans="2:8" ht="51.75" customHeight="1" thickBot="1" x14ac:dyDescent="0.25">
      <c r="B119" s="24" t="s">
        <v>33</v>
      </c>
      <c r="C119" s="21" t="s">
        <v>75</v>
      </c>
      <c r="D119" s="21" t="s">
        <v>115</v>
      </c>
      <c r="E119" s="21" t="s">
        <v>116</v>
      </c>
      <c r="F119" s="21">
        <v>740120000</v>
      </c>
      <c r="G119" s="21">
        <v>111</v>
      </c>
      <c r="H119" s="21" t="s">
        <v>347</v>
      </c>
    </row>
    <row r="120" spans="2:8" ht="67.5" customHeight="1" thickBot="1" x14ac:dyDescent="0.25">
      <c r="B120" s="9" t="s">
        <v>10</v>
      </c>
      <c r="C120" s="21" t="s">
        <v>75</v>
      </c>
      <c r="D120" s="21" t="s">
        <v>115</v>
      </c>
      <c r="E120" s="21" t="s">
        <v>116</v>
      </c>
      <c r="F120" s="10">
        <v>740120000</v>
      </c>
      <c r="G120" s="10">
        <v>119</v>
      </c>
      <c r="H120" s="10">
        <v>616</v>
      </c>
    </row>
    <row r="121" spans="2:8" ht="32.25" thickBot="1" x14ac:dyDescent="0.25">
      <c r="B121" s="11" t="s">
        <v>13</v>
      </c>
      <c r="C121" s="21" t="s">
        <v>75</v>
      </c>
      <c r="D121" s="21" t="s">
        <v>115</v>
      </c>
      <c r="E121" s="21" t="s">
        <v>116</v>
      </c>
      <c r="F121" s="10">
        <v>740120000</v>
      </c>
      <c r="G121" s="10">
        <v>244</v>
      </c>
      <c r="H121" s="10">
        <v>663</v>
      </c>
    </row>
    <row r="122" spans="2:8" ht="22.5" customHeight="1" thickBot="1" x14ac:dyDescent="0.25">
      <c r="B122" s="32" t="s">
        <v>25</v>
      </c>
      <c r="C122" s="27" t="s">
        <v>76</v>
      </c>
      <c r="D122" s="27" t="s">
        <v>77</v>
      </c>
      <c r="E122" s="27"/>
      <c r="F122" s="27"/>
      <c r="G122" s="27"/>
      <c r="H122" s="69">
        <f>SUM(H124)</f>
        <v>1751</v>
      </c>
    </row>
    <row r="123" spans="2:8" ht="22.5" customHeight="1" thickBot="1" x14ac:dyDescent="0.25">
      <c r="B123" s="12" t="s">
        <v>53</v>
      </c>
      <c r="C123" s="22" t="s">
        <v>76</v>
      </c>
      <c r="D123" s="22" t="s">
        <v>77</v>
      </c>
      <c r="E123" s="22" t="s">
        <v>78</v>
      </c>
      <c r="F123" s="22"/>
      <c r="G123" s="22"/>
      <c r="H123" s="69">
        <f>SUM(H124)</f>
        <v>1751</v>
      </c>
    </row>
    <row r="124" spans="2:8" ht="23.25" customHeight="1" thickBot="1" x14ac:dyDescent="0.25">
      <c r="B124" s="12" t="s">
        <v>54</v>
      </c>
      <c r="C124" s="22" t="s">
        <v>76</v>
      </c>
      <c r="D124" s="22" t="s">
        <v>77</v>
      </c>
      <c r="E124" s="22" t="s">
        <v>78</v>
      </c>
      <c r="F124" s="22">
        <v>1410211000</v>
      </c>
      <c r="G124" s="22"/>
      <c r="H124" s="69">
        <f>SUM(H125+H126+H127+H128)</f>
        <v>1751</v>
      </c>
    </row>
    <row r="125" spans="2:8" ht="53.25" customHeight="1" thickBot="1" x14ac:dyDescent="0.25">
      <c r="B125" s="11" t="s">
        <v>9</v>
      </c>
      <c r="C125" s="21" t="s">
        <v>76</v>
      </c>
      <c r="D125" s="21" t="s">
        <v>77</v>
      </c>
      <c r="E125" s="21" t="s">
        <v>78</v>
      </c>
      <c r="F125" s="21">
        <v>1410211000</v>
      </c>
      <c r="G125" s="21">
        <v>121</v>
      </c>
      <c r="H125" s="21" t="s">
        <v>324</v>
      </c>
    </row>
    <row r="126" spans="2:8" ht="66.75" customHeight="1" thickBot="1" x14ac:dyDescent="0.25">
      <c r="B126" s="11" t="s">
        <v>10</v>
      </c>
      <c r="C126" s="21" t="s">
        <v>76</v>
      </c>
      <c r="D126" s="21" t="s">
        <v>77</v>
      </c>
      <c r="E126" s="21" t="s">
        <v>78</v>
      </c>
      <c r="F126" s="21">
        <v>1410211000</v>
      </c>
      <c r="G126" s="21">
        <v>129</v>
      </c>
      <c r="H126" s="21" t="s">
        <v>325</v>
      </c>
    </row>
    <row r="127" spans="2:8" ht="32.25" thickBot="1" x14ac:dyDescent="0.25">
      <c r="B127" s="11" t="s">
        <v>13</v>
      </c>
      <c r="C127" s="21" t="s">
        <v>76</v>
      </c>
      <c r="D127" s="21" t="s">
        <v>77</v>
      </c>
      <c r="E127" s="21" t="s">
        <v>78</v>
      </c>
      <c r="F127" s="21">
        <v>1410211000</v>
      </c>
      <c r="G127" s="21">
        <v>244</v>
      </c>
      <c r="H127" s="21" t="s">
        <v>300</v>
      </c>
    </row>
    <row r="128" spans="2:8" ht="22.5" customHeight="1" thickBot="1" x14ac:dyDescent="0.25">
      <c r="B128" s="14" t="s">
        <v>51</v>
      </c>
      <c r="C128" s="21" t="s">
        <v>76</v>
      </c>
      <c r="D128" s="21" t="s">
        <v>77</v>
      </c>
      <c r="E128" s="21" t="s">
        <v>78</v>
      </c>
      <c r="F128" s="21">
        <v>1410211000</v>
      </c>
      <c r="G128" s="21">
        <v>850</v>
      </c>
      <c r="H128" s="21" t="s">
        <v>274</v>
      </c>
    </row>
    <row r="129" spans="2:8" ht="16.5" thickBot="1" x14ac:dyDescent="0.25">
      <c r="B129" s="12" t="s">
        <v>28</v>
      </c>
      <c r="C129" s="22" t="s">
        <v>186</v>
      </c>
      <c r="D129" s="22" t="s">
        <v>79</v>
      </c>
      <c r="E129" s="22"/>
      <c r="F129" s="22"/>
      <c r="G129" s="22"/>
      <c r="H129" s="106">
        <f>SUM(H130+H420+H668)</f>
        <v>445724.14599999995</v>
      </c>
    </row>
    <row r="130" spans="2:8" ht="16.5" thickBot="1" x14ac:dyDescent="0.25">
      <c r="B130" s="12" t="s">
        <v>55</v>
      </c>
      <c r="C130" s="22" t="s">
        <v>186</v>
      </c>
      <c r="D130" s="22" t="s">
        <v>79</v>
      </c>
      <c r="E130" s="22"/>
      <c r="F130" s="22"/>
      <c r="G130" s="22"/>
      <c r="H130" s="106">
        <f>SUM(H131+H147+H163+H179+H195+H211+H227+H244+H260+H276+H292+H308+H324+H340+H356+H372+H388+H404)</f>
        <v>95803.300000000017</v>
      </c>
    </row>
    <row r="131" spans="2:8" ht="16.5" thickBot="1" x14ac:dyDescent="0.25">
      <c r="B131" s="26" t="s">
        <v>56</v>
      </c>
      <c r="C131" s="27" t="s">
        <v>81</v>
      </c>
      <c r="D131" s="27"/>
      <c r="E131" s="27"/>
      <c r="F131" s="27"/>
      <c r="G131" s="27"/>
      <c r="H131" s="70">
        <f>SUM(H132+H143)</f>
        <v>10308.06</v>
      </c>
    </row>
    <row r="132" spans="2:8" ht="16.5" thickBot="1" x14ac:dyDescent="0.25">
      <c r="B132" s="12" t="s">
        <v>55</v>
      </c>
      <c r="C132" s="36" t="s">
        <v>81</v>
      </c>
      <c r="D132" s="36" t="s">
        <v>79</v>
      </c>
      <c r="E132" s="36" t="s">
        <v>80</v>
      </c>
      <c r="F132" s="36"/>
      <c r="G132" s="36"/>
      <c r="H132" s="71">
        <f>SUM(H133+H138)</f>
        <v>10200.799999999999</v>
      </c>
    </row>
    <row r="133" spans="2:8" ht="48.75" customHeight="1" thickBot="1" x14ac:dyDescent="0.25">
      <c r="B133" s="12" t="s">
        <v>57</v>
      </c>
      <c r="C133" s="22" t="s">
        <v>81</v>
      </c>
      <c r="D133" s="22" t="s">
        <v>79</v>
      </c>
      <c r="E133" s="22" t="s">
        <v>80</v>
      </c>
      <c r="F133" s="25">
        <v>1910101590</v>
      </c>
      <c r="G133" s="22"/>
      <c r="H133" s="69">
        <f>SUM(H134+H135+H136+H137)</f>
        <v>4122.3999999999996</v>
      </c>
    </row>
    <row r="134" spans="2:8" ht="52.5" customHeight="1" thickBot="1" x14ac:dyDescent="0.25">
      <c r="B134" s="14" t="s">
        <v>33</v>
      </c>
      <c r="C134" s="21" t="s">
        <v>81</v>
      </c>
      <c r="D134" s="21" t="s">
        <v>79</v>
      </c>
      <c r="E134" s="21" t="s">
        <v>80</v>
      </c>
      <c r="F134" s="93">
        <v>1910101590</v>
      </c>
      <c r="G134" s="21">
        <v>111</v>
      </c>
      <c r="H134" s="21" t="s">
        <v>348</v>
      </c>
    </row>
    <row r="135" spans="2:8" ht="65.25" customHeight="1" thickBot="1" x14ac:dyDescent="0.25">
      <c r="B135" s="9" t="s">
        <v>10</v>
      </c>
      <c r="C135" s="21" t="s">
        <v>81</v>
      </c>
      <c r="D135" s="21" t="s">
        <v>79</v>
      </c>
      <c r="E135" s="21" t="s">
        <v>80</v>
      </c>
      <c r="F135" s="93">
        <v>1910101590</v>
      </c>
      <c r="G135" s="21">
        <v>119</v>
      </c>
      <c r="H135" s="21" t="s">
        <v>349</v>
      </c>
    </row>
    <row r="136" spans="2:8" ht="32.25" thickBot="1" x14ac:dyDescent="0.25">
      <c r="B136" s="11" t="s">
        <v>13</v>
      </c>
      <c r="C136" s="21" t="s">
        <v>81</v>
      </c>
      <c r="D136" s="21" t="s">
        <v>79</v>
      </c>
      <c r="E136" s="21" t="s">
        <v>80</v>
      </c>
      <c r="F136" s="93">
        <v>1910101590</v>
      </c>
      <c r="G136" s="21">
        <v>244</v>
      </c>
      <c r="H136" s="21" t="s">
        <v>364</v>
      </c>
    </row>
    <row r="137" spans="2:8" ht="22.5" customHeight="1" thickBot="1" x14ac:dyDescent="0.25">
      <c r="B137" s="17" t="s">
        <v>51</v>
      </c>
      <c r="C137" s="21" t="s">
        <v>81</v>
      </c>
      <c r="D137" s="21" t="s">
        <v>79</v>
      </c>
      <c r="E137" s="21" t="s">
        <v>80</v>
      </c>
      <c r="F137" s="93">
        <v>1910101590</v>
      </c>
      <c r="G137" s="21">
        <v>850</v>
      </c>
      <c r="H137" s="21" t="s">
        <v>301</v>
      </c>
    </row>
    <row r="138" spans="2:8" ht="143.25" customHeight="1" thickBot="1" x14ac:dyDescent="0.25">
      <c r="B138" s="12" t="s">
        <v>58</v>
      </c>
      <c r="C138" s="22" t="s">
        <v>81</v>
      </c>
      <c r="D138" s="22" t="s">
        <v>79</v>
      </c>
      <c r="E138" s="22" t="s">
        <v>80</v>
      </c>
      <c r="F138" s="25">
        <v>1910106590</v>
      </c>
      <c r="G138" s="22"/>
      <c r="H138" s="69">
        <f>SUM(H139+H141+H142+H140)</f>
        <v>6078.4000000000005</v>
      </c>
    </row>
    <row r="139" spans="2:8" ht="49.5" customHeight="1" thickBot="1" x14ac:dyDescent="0.25">
      <c r="B139" s="17" t="s">
        <v>59</v>
      </c>
      <c r="C139" s="21" t="s">
        <v>81</v>
      </c>
      <c r="D139" s="21" t="s">
        <v>79</v>
      </c>
      <c r="E139" s="21" t="s">
        <v>80</v>
      </c>
      <c r="F139" s="93">
        <v>1910106590</v>
      </c>
      <c r="G139" s="21">
        <v>111</v>
      </c>
      <c r="H139" s="21" t="s">
        <v>350</v>
      </c>
    </row>
    <row r="140" spans="2:8" ht="49.5" customHeight="1" thickBot="1" x14ac:dyDescent="0.25">
      <c r="B140" s="120" t="s">
        <v>50</v>
      </c>
      <c r="C140" s="21" t="s">
        <v>81</v>
      </c>
      <c r="D140" s="21" t="s">
        <v>79</v>
      </c>
      <c r="E140" s="21" t="s">
        <v>80</v>
      </c>
      <c r="F140" s="93" t="s">
        <v>303</v>
      </c>
      <c r="G140" s="21" t="s">
        <v>127</v>
      </c>
      <c r="H140" s="21" t="s">
        <v>304</v>
      </c>
    </row>
    <row r="141" spans="2:8" ht="60" customHeight="1" thickBot="1" x14ac:dyDescent="0.25">
      <c r="B141" s="9" t="s">
        <v>10</v>
      </c>
      <c r="C141" s="21" t="s">
        <v>81</v>
      </c>
      <c r="D141" s="21" t="s">
        <v>79</v>
      </c>
      <c r="E141" s="21" t="s">
        <v>80</v>
      </c>
      <c r="F141" s="93">
        <v>1910106590</v>
      </c>
      <c r="G141" s="21">
        <v>119</v>
      </c>
      <c r="H141" s="21" t="s">
        <v>351</v>
      </c>
    </row>
    <row r="142" spans="2:8" ht="41.25" customHeight="1" thickBot="1" x14ac:dyDescent="0.25">
      <c r="B142" s="11" t="s">
        <v>13</v>
      </c>
      <c r="C142" s="21" t="s">
        <v>81</v>
      </c>
      <c r="D142" s="21" t="s">
        <v>79</v>
      </c>
      <c r="E142" s="21" t="s">
        <v>80</v>
      </c>
      <c r="F142" s="93">
        <v>1910106590</v>
      </c>
      <c r="G142" s="21">
        <v>244</v>
      </c>
      <c r="H142" s="21" t="s">
        <v>302</v>
      </c>
    </row>
    <row r="143" spans="2:8" ht="16.5" thickBot="1" x14ac:dyDescent="0.25">
      <c r="B143" s="12" t="s">
        <v>34</v>
      </c>
      <c r="C143" s="22" t="s">
        <v>81</v>
      </c>
      <c r="D143" s="22">
        <v>10</v>
      </c>
      <c r="E143" s="22"/>
      <c r="F143" s="22"/>
      <c r="G143" s="22"/>
      <c r="H143" s="22" t="s">
        <v>359</v>
      </c>
    </row>
    <row r="144" spans="2:8" ht="16.5" thickBot="1" x14ac:dyDescent="0.25">
      <c r="B144" s="12" t="s">
        <v>38</v>
      </c>
      <c r="C144" s="22" t="s">
        <v>81</v>
      </c>
      <c r="D144" s="22">
        <v>10</v>
      </c>
      <c r="E144" s="22" t="s">
        <v>77</v>
      </c>
      <c r="F144" s="22"/>
      <c r="G144" s="22"/>
      <c r="H144" s="22" t="s">
        <v>359</v>
      </c>
    </row>
    <row r="145" spans="2:8" ht="44.25" customHeight="1" thickBot="1" x14ac:dyDescent="0.25">
      <c r="B145" s="12" t="s">
        <v>60</v>
      </c>
      <c r="C145" s="22" t="s">
        <v>81</v>
      </c>
      <c r="D145" s="22">
        <v>10</v>
      </c>
      <c r="E145" s="22" t="s">
        <v>77</v>
      </c>
      <c r="F145" s="22">
        <v>2230171540</v>
      </c>
      <c r="G145" s="22"/>
      <c r="H145" s="22" t="s">
        <v>359</v>
      </c>
    </row>
    <row r="146" spans="2:8" ht="32.25" thickBot="1" x14ac:dyDescent="0.25">
      <c r="B146" s="14" t="s">
        <v>37</v>
      </c>
      <c r="C146" s="22" t="s">
        <v>81</v>
      </c>
      <c r="D146" s="22">
        <v>10</v>
      </c>
      <c r="E146" s="22" t="s">
        <v>77</v>
      </c>
      <c r="F146" s="22">
        <v>2230171540</v>
      </c>
      <c r="G146" s="22">
        <v>313</v>
      </c>
      <c r="H146" s="22" t="s">
        <v>359</v>
      </c>
    </row>
    <row r="147" spans="2:8" ht="15.75" customHeight="1" thickBot="1" x14ac:dyDescent="0.25">
      <c r="B147" s="26" t="s">
        <v>61</v>
      </c>
      <c r="C147" s="27" t="s">
        <v>82</v>
      </c>
      <c r="D147" s="27"/>
      <c r="E147" s="27"/>
      <c r="F147" s="27"/>
      <c r="G147" s="27"/>
      <c r="H147" s="70">
        <f>SUM(H148+H159)</f>
        <v>7064.2</v>
      </c>
    </row>
    <row r="148" spans="2:8" ht="20.25" customHeight="1" thickBot="1" x14ac:dyDescent="0.25">
      <c r="B148" s="12" t="s">
        <v>55</v>
      </c>
      <c r="C148" s="36" t="s">
        <v>82</v>
      </c>
      <c r="D148" s="36" t="s">
        <v>79</v>
      </c>
      <c r="E148" s="36" t="s">
        <v>80</v>
      </c>
      <c r="F148" s="36"/>
      <c r="G148" s="36"/>
      <c r="H148" s="71">
        <f>SUM(H149+H154)</f>
        <v>6894.2</v>
      </c>
    </row>
    <row r="149" spans="2:8" ht="50.25" customHeight="1" thickBot="1" x14ac:dyDescent="0.25">
      <c r="B149" s="12" t="s">
        <v>62</v>
      </c>
      <c r="C149" s="22" t="s">
        <v>82</v>
      </c>
      <c r="D149" s="22" t="s">
        <v>79</v>
      </c>
      <c r="E149" s="22" t="s">
        <v>80</v>
      </c>
      <c r="F149" s="25">
        <v>1910101590</v>
      </c>
      <c r="G149" s="22"/>
      <c r="H149" s="69">
        <f>SUM(H150+H151+H152+H153)</f>
        <v>2500.5</v>
      </c>
    </row>
    <row r="150" spans="2:8" ht="53.25" customHeight="1" thickBot="1" x14ac:dyDescent="0.25">
      <c r="B150" s="17" t="s">
        <v>33</v>
      </c>
      <c r="C150" s="21" t="s">
        <v>82</v>
      </c>
      <c r="D150" s="21" t="s">
        <v>79</v>
      </c>
      <c r="E150" s="21" t="s">
        <v>80</v>
      </c>
      <c r="F150" s="93">
        <v>1910101590</v>
      </c>
      <c r="G150" s="21">
        <v>111</v>
      </c>
      <c r="H150" s="21" t="s">
        <v>352</v>
      </c>
    </row>
    <row r="151" spans="2:8" ht="61.5" customHeight="1" thickBot="1" x14ac:dyDescent="0.25">
      <c r="B151" s="9" t="s">
        <v>10</v>
      </c>
      <c r="C151" s="21" t="s">
        <v>82</v>
      </c>
      <c r="D151" s="21" t="s">
        <v>79</v>
      </c>
      <c r="E151" s="21" t="s">
        <v>80</v>
      </c>
      <c r="F151" s="93">
        <v>1910101590</v>
      </c>
      <c r="G151" s="21">
        <v>119</v>
      </c>
      <c r="H151" s="21" t="s">
        <v>353</v>
      </c>
    </row>
    <row r="152" spans="2:8" ht="32.25" thickBot="1" x14ac:dyDescent="0.25">
      <c r="B152" s="11" t="s">
        <v>13</v>
      </c>
      <c r="C152" s="21" t="s">
        <v>82</v>
      </c>
      <c r="D152" s="21" t="s">
        <v>79</v>
      </c>
      <c r="E152" s="21" t="s">
        <v>80</v>
      </c>
      <c r="F152" s="93">
        <v>1910101590</v>
      </c>
      <c r="G152" s="21">
        <v>244</v>
      </c>
      <c r="H152" s="21" t="s">
        <v>354</v>
      </c>
    </row>
    <row r="153" spans="2:8" ht="21.75" customHeight="1" thickBot="1" x14ac:dyDescent="0.25">
      <c r="B153" s="17" t="s">
        <v>51</v>
      </c>
      <c r="C153" s="21" t="s">
        <v>82</v>
      </c>
      <c r="D153" s="21" t="s">
        <v>79</v>
      </c>
      <c r="E153" s="21" t="s">
        <v>80</v>
      </c>
      <c r="F153" s="93">
        <v>1910101590</v>
      </c>
      <c r="G153" s="21">
        <v>850</v>
      </c>
      <c r="H153" s="21" t="s">
        <v>355</v>
      </c>
    </row>
    <row r="154" spans="2:8" ht="141" customHeight="1" thickBot="1" x14ac:dyDescent="0.25">
      <c r="B154" s="12" t="s">
        <v>58</v>
      </c>
      <c r="C154" s="22" t="s">
        <v>82</v>
      </c>
      <c r="D154" s="22" t="s">
        <v>79</v>
      </c>
      <c r="E154" s="22" t="s">
        <v>80</v>
      </c>
      <c r="F154" s="25">
        <v>1910106590</v>
      </c>
      <c r="G154" s="22"/>
      <c r="H154" s="69">
        <f>SUM(H155+H157+H158+H156)</f>
        <v>4393.7</v>
      </c>
    </row>
    <row r="155" spans="2:8" ht="55.5" customHeight="1" thickBot="1" x14ac:dyDescent="0.25">
      <c r="B155" s="17" t="s">
        <v>59</v>
      </c>
      <c r="C155" s="21" t="s">
        <v>82</v>
      </c>
      <c r="D155" s="21" t="s">
        <v>79</v>
      </c>
      <c r="E155" s="21" t="s">
        <v>80</v>
      </c>
      <c r="F155" s="93">
        <v>1910106590</v>
      </c>
      <c r="G155" s="21">
        <v>111</v>
      </c>
      <c r="H155" s="21" t="s">
        <v>356</v>
      </c>
    </row>
    <row r="156" spans="2:8" ht="55.5" customHeight="1" thickBot="1" x14ac:dyDescent="0.25">
      <c r="B156" s="120" t="s">
        <v>50</v>
      </c>
      <c r="C156" s="21" t="s">
        <v>82</v>
      </c>
      <c r="D156" s="21" t="s">
        <v>79</v>
      </c>
      <c r="E156" s="21" t="s">
        <v>80</v>
      </c>
      <c r="F156" s="93">
        <v>1910106590</v>
      </c>
      <c r="G156" s="21" t="s">
        <v>127</v>
      </c>
      <c r="H156" s="21" t="s">
        <v>306</v>
      </c>
    </row>
    <row r="157" spans="2:8" ht="66" customHeight="1" thickBot="1" x14ac:dyDescent="0.25">
      <c r="B157" s="9" t="s">
        <v>10</v>
      </c>
      <c r="C157" s="21" t="s">
        <v>82</v>
      </c>
      <c r="D157" s="21" t="s">
        <v>79</v>
      </c>
      <c r="E157" s="21" t="s">
        <v>80</v>
      </c>
      <c r="F157" s="93">
        <v>1910106590</v>
      </c>
      <c r="G157" s="21">
        <v>119</v>
      </c>
      <c r="H157" s="21" t="s">
        <v>357</v>
      </c>
    </row>
    <row r="158" spans="2:8" ht="32.25" thickBot="1" x14ac:dyDescent="0.25">
      <c r="B158" s="11" t="s">
        <v>13</v>
      </c>
      <c r="C158" s="21" t="s">
        <v>82</v>
      </c>
      <c r="D158" s="21" t="s">
        <v>79</v>
      </c>
      <c r="E158" s="21" t="s">
        <v>80</v>
      </c>
      <c r="F158" s="93">
        <v>1910106590</v>
      </c>
      <c r="G158" s="21">
        <v>244</v>
      </c>
      <c r="H158" s="21" t="s">
        <v>305</v>
      </c>
    </row>
    <row r="159" spans="2:8" ht="16.5" thickBot="1" x14ac:dyDescent="0.25">
      <c r="B159" s="12" t="s">
        <v>34</v>
      </c>
      <c r="C159" s="22" t="s">
        <v>82</v>
      </c>
      <c r="D159" s="22">
        <v>10</v>
      </c>
      <c r="E159" s="22" t="s">
        <v>77</v>
      </c>
      <c r="F159" s="22"/>
      <c r="G159" s="22"/>
      <c r="H159" s="22" t="s">
        <v>360</v>
      </c>
    </row>
    <row r="160" spans="2:8" ht="16.5" thickBot="1" x14ac:dyDescent="0.25">
      <c r="B160" s="12" t="s">
        <v>38</v>
      </c>
      <c r="C160" s="22" t="s">
        <v>82</v>
      </c>
      <c r="D160" s="22">
        <v>10</v>
      </c>
      <c r="E160" s="22" t="s">
        <v>77</v>
      </c>
      <c r="F160" s="22"/>
      <c r="G160" s="22"/>
      <c r="H160" s="22" t="s">
        <v>360</v>
      </c>
    </row>
    <row r="161" spans="2:8" ht="46.5" customHeight="1" thickBot="1" x14ac:dyDescent="0.25">
      <c r="B161" s="12" t="s">
        <v>60</v>
      </c>
      <c r="C161" s="22" t="s">
        <v>82</v>
      </c>
      <c r="D161" s="22">
        <v>10</v>
      </c>
      <c r="E161" s="22" t="s">
        <v>77</v>
      </c>
      <c r="F161" s="22">
        <v>2230171540</v>
      </c>
      <c r="G161" s="22"/>
      <c r="H161" s="22" t="s">
        <v>360</v>
      </c>
    </row>
    <row r="162" spans="2:8" ht="32.25" thickBot="1" x14ac:dyDescent="0.25">
      <c r="B162" s="14" t="s">
        <v>37</v>
      </c>
      <c r="C162" s="22" t="s">
        <v>82</v>
      </c>
      <c r="D162" s="22">
        <v>10</v>
      </c>
      <c r="E162" s="22" t="s">
        <v>77</v>
      </c>
      <c r="F162" s="22">
        <v>2230171540</v>
      </c>
      <c r="G162" s="22">
        <v>313</v>
      </c>
      <c r="H162" s="22" t="s">
        <v>360</v>
      </c>
    </row>
    <row r="163" spans="2:8" ht="25.5" customHeight="1" thickBot="1" x14ac:dyDescent="0.25">
      <c r="B163" s="26" t="s">
        <v>63</v>
      </c>
      <c r="C163" s="29" t="s">
        <v>83</v>
      </c>
      <c r="D163" s="29"/>
      <c r="E163" s="29"/>
      <c r="F163" s="29"/>
      <c r="G163" s="29"/>
      <c r="H163" s="160">
        <f>SUM(H164+H175)</f>
        <v>9440.2000000000007</v>
      </c>
    </row>
    <row r="164" spans="2:8" ht="16.5" thickBot="1" x14ac:dyDescent="0.25">
      <c r="B164" s="12" t="s">
        <v>55</v>
      </c>
      <c r="C164" s="36" t="s">
        <v>83</v>
      </c>
      <c r="D164" s="36" t="s">
        <v>79</v>
      </c>
      <c r="E164" s="36" t="s">
        <v>80</v>
      </c>
      <c r="F164" s="36"/>
      <c r="G164" s="36"/>
      <c r="H164" s="71">
        <f>SUM(H165+H170)</f>
        <v>9200.2000000000007</v>
      </c>
    </row>
    <row r="165" spans="2:8" ht="55.5" customHeight="1" thickBot="1" x14ac:dyDescent="0.25">
      <c r="B165" s="12" t="s">
        <v>62</v>
      </c>
      <c r="C165" s="22" t="s">
        <v>83</v>
      </c>
      <c r="D165" s="22" t="s">
        <v>79</v>
      </c>
      <c r="E165" s="22" t="s">
        <v>80</v>
      </c>
      <c r="F165" s="25">
        <v>1910101590</v>
      </c>
      <c r="G165" s="22"/>
      <c r="H165" s="69">
        <f>SUM(H166+H167+H168+H169)</f>
        <v>2856.5</v>
      </c>
    </row>
    <row r="166" spans="2:8" ht="46.5" customHeight="1" thickBot="1" x14ac:dyDescent="0.25">
      <c r="B166" s="17" t="s">
        <v>33</v>
      </c>
      <c r="C166" s="21" t="s">
        <v>83</v>
      </c>
      <c r="D166" s="21" t="s">
        <v>79</v>
      </c>
      <c r="E166" s="21" t="s">
        <v>80</v>
      </c>
      <c r="F166" s="93">
        <v>1910101590</v>
      </c>
      <c r="G166" s="21" t="s">
        <v>84</v>
      </c>
      <c r="H166" s="21" t="s">
        <v>352</v>
      </c>
    </row>
    <row r="167" spans="2:8" ht="62.25" customHeight="1" thickBot="1" x14ac:dyDescent="0.25">
      <c r="B167" s="9" t="s">
        <v>10</v>
      </c>
      <c r="C167" s="21" t="s">
        <v>83</v>
      </c>
      <c r="D167" s="21" t="s">
        <v>79</v>
      </c>
      <c r="E167" s="21" t="s">
        <v>80</v>
      </c>
      <c r="F167" s="93">
        <v>1910101590</v>
      </c>
      <c r="G167" s="21">
        <v>119</v>
      </c>
      <c r="H167" s="10">
        <v>280.5</v>
      </c>
    </row>
    <row r="168" spans="2:8" ht="32.25" thickBot="1" x14ac:dyDescent="0.25">
      <c r="B168" s="11" t="s">
        <v>13</v>
      </c>
      <c r="C168" s="21" t="s">
        <v>83</v>
      </c>
      <c r="D168" s="21" t="s">
        <v>79</v>
      </c>
      <c r="E168" s="21" t="s">
        <v>80</v>
      </c>
      <c r="F168" s="93">
        <v>1910101590</v>
      </c>
      <c r="G168" s="21">
        <v>244</v>
      </c>
      <c r="H168" s="10">
        <v>1582</v>
      </c>
    </row>
    <row r="169" spans="2:8" ht="21.75" customHeight="1" thickBot="1" x14ac:dyDescent="0.25">
      <c r="B169" s="17" t="s">
        <v>51</v>
      </c>
      <c r="C169" s="21" t="s">
        <v>83</v>
      </c>
      <c r="D169" s="21" t="s">
        <v>79</v>
      </c>
      <c r="E169" s="21" t="s">
        <v>80</v>
      </c>
      <c r="F169" s="93">
        <v>1910101590</v>
      </c>
      <c r="G169" s="21">
        <v>850</v>
      </c>
      <c r="H169" s="10">
        <v>65</v>
      </c>
    </row>
    <row r="170" spans="2:8" ht="147" customHeight="1" thickBot="1" x14ac:dyDescent="0.25">
      <c r="B170" s="12" t="s">
        <v>58</v>
      </c>
      <c r="C170" s="22" t="s">
        <v>83</v>
      </c>
      <c r="D170" s="22" t="s">
        <v>79</v>
      </c>
      <c r="E170" s="22" t="s">
        <v>80</v>
      </c>
      <c r="F170" s="25">
        <v>1910106590</v>
      </c>
      <c r="G170" s="22"/>
      <c r="H170" s="69">
        <f>SUM(H171+H173+H174+H172)</f>
        <v>6343.7</v>
      </c>
    </row>
    <row r="171" spans="2:8" ht="48" customHeight="1" thickBot="1" x14ac:dyDescent="0.25">
      <c r="B171" s="17" t="s">
        <v>59</v>
      </c>
      <c r="C171" s="21" t="s">
        <v>83</v>
      </c>
      <c r="D171" s="21" t="s">
        <v>79</v>
      </c>
      <c r="E171" s="21" t="s">
        <v>80</v>
      </c>
      <c r="F171" s="93">
        <v>1910106590</v>
      </c>
      <c r="G171" s="21">
        <v>111</v>
      </c>
      <c r="H171" s="10">
        <v>4647</v>
      </c>
    </row>
    <row r="172" spans="2:8" ht="48" customHeight="1" thickBot="1" x14ac:dyDescent="0.25">
      <c r="B172" s="120" t="s">
        <v>50</v>
      </c>
      <c r="C172" s="21" t="s">
        <v>120</v>
      </c>
      <c r="D172" s="21" t="s">
        <v>79</v>
      </c>
      <c r="E172" s="21" t="s">
        <v>80</v>
      </c>
      <c r="F172" s="93" t="s">
        <v>303</v>
      </c>
      <c r="G172" s="21" t="s">
        <v>127</v>
      </c>
      <c r="H172" s="10">
        <v>37</v>
      </c>
    </row>
    <row r="173" spans="2:8" ht="63.75" thickBot="1" x14ac:dyDescent="0.25">
      <c r="B173" s="9" t="s">
        <v>10</v>
      </c>
      <c r="C173" s="21" t="s">
        <v>83</v>
      </c>
      <c r="D173" s="21" t="s">
        <v>79</v>
      </c>
      <c r="E173" s="21" t="s">
        <v>80</v>
      </c>
      <c r="F173" s="93">
        <v>1910106590</v>
      </c>
      <c r="G173" s="21">
        <v>119</v>
      </c>
      <c r="H173" s="10">
        <v>1437.3</v>
      </c>
    </row>
    <row r="174" spans="2:8" ht="32.25" thickBot="1" x14ac:dyDescent="0.25">
      <c r="B174" s="11" t="s">
        <v>13</v>
      </c>
      <c r="C174" s="21" t="s">
        <v>83</v>
      </c>
      <c r="D174" s="21" t="s">
        <v>79</v>
      </c>
      <c r="E174" s="21" t="s">
        <v>80</v>
      </c>
      <c r="F174" s="93">
        <v>1910106590</v>
      </c>
      <c r="G174" s="21">
        <v>244</v>
      </c>
      <c r="H174" s="10">
        <v>222.4</v>
      </c>
    </row>
    <row r="175" spans="2:8" ht="16.5" thickBot="1" x14ac:dyDescent="0.25">
      <c r="B175" s="12" t="s">
        <v>34</v>
      </c>
      <c r="C175" s="22" t="s">
        <v>83</v>
      </c>
      <c r="D175" s="22">
        <v>10</v>
      </c>
      <c r="E175" s="22" t="s">
        <v>77</v>
      </c>
      <c r="F175" s="22"/>
      <c r="G175" s="22"/>
      <c r="H175" s="2">
        <v>240</v>
      </c>
    </row>
    <row r="176" spans="2:8" ht="16.5" thickBot="1" x14ac:dyDescent="0.25">
      <c r="B176" s="12" t="s">
        <v>38</v>
      </c>
      <c r="C176" s="22" t="s">
        <v>83</v>
      </c>
      <c r="D176" s="22">
        <v>10</v>
      </c>
      <c r="E176" s="22" t="s">
        <v>77</v>
      </c>
      <c r="F176" s="22"/>
      <c r="G176" s="22"/>
      <c r="H176" s="2">
        <v>240</v>
      </c>
    </row>
    <row r="177" spans="2:8" ht="51.75" customHeight="1" thickBot="1" x14ac:dyDescent="0.25">
      <c r="B177" s="12" t="s">
        <v>60</v>
      </c>
      <c r="C177" s="22" t="s">
        <v>83</v>
      </c>
      <c r="D177" s="22">
        <v>10</v>
      </c>
      <c r="E177" s="22" t="s">
        <v>77</v>
      </c>
      <c r="F177" s="22">
        <v>2230171540</v>
      </c>
      <c r="G177" s="22"/>
      <c r="H177" s="2">
        <v>240</v>
      </c>
    </row>
    <row r="178" spans="2:8" ht="32.25" thickBot="1" x14ac:dyDescent="0.25">
      <c r="B178" s="14" t="s">
        <v>37</v>
      </c>
      <c r="C178" s="22" t="s">
        <v>83</v>
      </c>
      <c r="D178" s="22">
        <v>10</v>
      </c>
      <c r="E178" s="22" t="s">
        <v>77</v>
      </c>
      <c r="F178" s="22">
        <v>2230171540</v>
      </c>
      <c r="G178" s="22">
        <v>313</v>
      </c>
      <c r="H178" s="2">
        <v>240</v>
      </c>
    </row>
    <row r="179" spans="2:8" ht="24" customHeight="1" thickBot="1" x14ac:dyDescent="0.25">
      <c r="B179" s="72" t="s">
        <v>85</v>
      </c>
      <c r="C179" s="161" t="s">
        <v>86</v>
      </c>
      <c r="D179" s="161"/>
      <c r="E179" s="161"/>
      <c r="F179" s="161"/>
      <c r="G179" s="161"/>
      <c r="H179" s="160">
        <f>SUM(H180+H191)</f>
        <v>7240.1</v>
      </c>
    </row>
    <row r="180" spans="2:8" ht="16.5" thickBot="1" x14ac:dyDescent="0.25">
      <c r="B180" s="12" t="s">
        <v>55</v>
      </c>
      <c r="C180" s="22" t="s">
        <v>86</v>
      </c>
      <c r="D180" s="22" t="s">
        <v>79</v>
      </c>
      <c r="E180" s="22" t="s">
        <v>80</v>
      </c>
      <c r="F180" s="22"/>
      <c r="G180" s="22"/>
      <c r="H180" s="71">
        <f>SUM(H181+H186)</f>
        <v>7065.1</v>
      </c>
    </row>
    <row r="181" spans="2:8" ht="51" customHeight="1" thickBot="1" x14ac:dyDescent="0.25">
      <c r="B181" s="12" t="s">
        <v>62</v>
      </c>
      <c r="C181" s="22" t="s">
        <v>86</v>
      </c>
      <c r="D181" s="22" t="s">
        <v>79</v>
      </c>
      <c r="E181" s="22" t="s">
        <v>80</v>
      </c>
      <c r="F181" s="25">
        <v>1910101590</v>
      </c>
      <c r="G181" s="22"/>
      <c r="H181" s="69">
        <f>SUM(H182+H183+H184+H185)</f>
        <v>2468.3000000000002</v>
      </c>
    </row>
    <row r="182" spans="2:8" ht="53.25" customHeight="1" thickBot="1" x14ac:dyDescent="0.25">
      <c r="B182" s="17" t="s">
        <v>33</v>
      </c>
      <c r="C182" s="21" t="s">
        <v>86</v>
      </c>
      <c r="D182" s="21" t="s">
        <v>79</v>
      </c>
      <c r="E182" s="21" t="s">
        <v>80</v>
      </c>
      <c r="F182" s="93">
        <v>1910101590</v>
      </c>
      <c r="G182" s="21" t="s">
        <v>84</v>
      </c>
      <c r="H182" s="10">
        <v>898</v>
      </c>
    </row>
    <row r="183" spans="2:8" ht="67.5" customHeight="1" thickBot="1" x14ac:dyDescent="0.25">
      <c r="B183" s="9" t="s">
        <v>10</v>
      </c>
      <c r="C183" s="21" t="s">
        <v>86</v>
      </c>
      <c r="D183" s="21" t="s">
        <v>79</v>
      </c>
      <c r="E183" s="21" t="s">
        <v>80</v>
      </c>
      <c r="F183" s="93">
        <v>1910101590</v>
      </c>
      <c r="G183" s="21">
        <v>119</v>
      </c>
      <c r="H183" s="10">
        <v>271.3</v>
      </c>
    </row>
    <row r="184" spans="2:8" ht="32.25" thickBot="1" x14ac:dyDescent="0.25">
      <c r="B184" s="11" t="s">
        <v>13</v>
      </c>
      <c r="C184" s="21" t="s">
        <v>86</v>
      </c>
      <c r="D184" s="21" t="s">
        <v>79</v>
      </c>
      <c r="E184" s="21" t="s">
        <v>80</v>
      </c>
      <c r="F184" s="93">
        <v>1910101590</v>
      </c>
      <c r="G184" s="21">
        <v>244</v>
      </c>
      <c r="H184" s="10">
        <v>1262</v>
      </c>
    </row>
    <row r="185" spans="2:8" ht="16.5" thickBot="1" x14ac:dyDescent="0.25">
      <c r="B185" s="110" t="s">
        <v>51</v>
      </c>
      <c r="C185" s="21" t="s">
        <v>86</v>
      </c>
      <c r="D185" s="21" t="s">
        <v>79</v>
      </c>
      <c r="E185" s="21" t="s">
        <v>80</v>
      </c>
      <c r="F185" s="93">
        <v>1910101590</v>
      </c>
      <c r="G185" s="21">
        <v>850</v>
      </c>
      <c r="H185" s="10">
        <v>37</v>
      </c>
    </row>
    <row r="186" spans="2:8" ht="142.5" thickBot="1" x14ac:dyDescent="0.25">
      <c r="B186" s="111" t="s">
        <v>58</v>
      </c>
      <c r="C186" s="22" t="s">
        <v>86</v>
      </c>
      <c r="D186" s="22" t="s">
        <v>79</v>
      </c>
      <c r="E186" s="22" t="s">
        <v>80</v>
      </c>
      <c r="F186" s="25">
        <v>1910106590</v>
      </c>
      <c r="G186" s="22"/>
      <c r="H186" s="69">
        <f>SUM(H187+H189+H190+H188)</f>
        <v>4596.8</v>
      </c>
    </row>
    <row r="187" spans="2:8" ht="48" thickBot="1" x14ac:dyDescent="0.25">
      <c r="B187" s="110" t="s">
        <v>59</v>
      </c>
      <c r="C187" s="21" t="s">
        <v>86</v>
      </c>
      <c r="D187" s="21" t="s">
        <v>79</v>
      </c>
      <c r="E187" s="21" t="s">
        <v>80</v>
      </c>
      <c r="F187" s="93">
        <v>1910106590</v>
      </c>
      <c r="G187" s="21">
        <v>111</v>
      </c>
      <c r="H187" s="10">
        <v>3332</v>
      </c>
    </row>
    <row r="188" spans="2:8" ht="32.25" thickBot="1" x14ac:dyDescent="0.25">
      <c r="B188" s="120" t="s">
        <v>50</v>
      </c>
      <c r="C188" s="21" t="s">
        <v>86</v>
      </c>
      <c r="D188" s="21" t="s">
        <v>79</v>
      </c>
      <c r="E188" s="21" t="s">
        <v>80</v>
      </c>
      <c r="F188" s="93">
        <v>1910106590</v>
      </c>
      <c r="G188" s="21" t="s">
        <v>127</v>
      </c>
      <c r="H188" s="10">
        <v>34</v>
      </c>
    </row>
    <row r="189" spans="2:8" ht="63.75" thickBot="1" x14ac:dyDescent="0.25">
      <c r="B189" s="109" t="s">
        <v>10</v>
      </c>
      <c r="C189" s="21" t="s">
        <v>86</v>
      </c>
      <c r="D189" s="21" t="s">
        <v>79</v>
      </c>
      <c r="E189" s="21" t="s">
        <v>80</v>
      </c>
      <c r="F189" s="93">
        <v>1910106590</v>
      </c>
      <c r="G189" s="21">
        <v>119</v>
      </c>
      <c r="H189" s="10">
        <v>1031</v>
      </c>
    </row>
    <row r="190" spans="2:8" ht="32.25" thickBot="1" x14ac:dyDescent="0.25">
      <c r="B190" s="82" t="s">
        <v>13</v>
      </c>
      <c r="C190" s="21" t="s">
        <v>86</v>
      </c>
      <c r="D190" s="21" t="s">
        <v>79</v>
      </c>
      <c r="E190" s="21" t="s">
        <v>80</v>
      </c>
      <c r="F190" s="93">
        <v>1910106590</v>
      </c>
      <c r="G190" s="21">
        <v>244</v>
      </c>
      <c r="H190" s="10">
        <v>199.8</v>
      </c>
    </row>
    <row r="191" spans="2:8" ht="16.5" thickBot="1" x14ac:dyDescent="0.25">
      <c r="B191" s="111" t="s">
        <v>34</v>
      </c>
      <c r="C191" s="22" t="s">
        <v>86</v>
      </c>
      <c r="D191" s="22">
        <v>10</v>
      </c>
      <c r="E191" s="22" t="s">
        <v>77</v>
      </c>
      <c r="F191" s="22"/>
      <c r="G191" s="22"/>
      <c r="H191" s="2">
        <v>175</v>
      </c>
    </row>
    <row r="192" spans="2:8" ht="16.5" thickBot="1" x14ac:dyDescent="0.25">
      <c r="B192" s="111" t="s">
        <v>38</v>
      </c>
      <c r="C192" s="22" t="s">
        <v>86</v>
      </c>
      <c r="D192" s="22">
        <v>10</v>
      </c>
      <c r="E192" s="22" t="s">
        <v>77</v>
      </c>
      <c r="F192" s="22"/>
      <c r="G192" s="22"/>
      <c r="H192" s="2">
        <v>175</v>
      </c>
    </row>
    <row r="193" spans="2:8" ht="48" thickBot="1" x14ac:dyDescent="0.25">
      <c r="B193" s="111" t="s">
        <v>60</v>
      </c>
      <c r="C193" s="22" t="s">
        <v>86</v>
      </c>
      <c r="D193" s="22">
        <v>10</v>
      </c>
      <c r="E193" s="22" t="s">
        <v>77</v>
      </c>
      <c r="F193" s="22">
        <v>2230171540</v>
      </c>
      <c r="G193" s="22"/>
      <c r="H193" s="2">
        <v>175</v>
      </c>
    </row>
    <row r="194" spans="2:8" ht="32.25" thickBot="1" x14ac:dyDescent="0.25">
      <c r="B194" s="14" t="s">
        <v>37</v>
      </c>
      <c r="C194" s="22" t="s">
        <v>86</v>
      </c>
      <c r="D194" s="22">
        <v>10</v>
      </c>
      <c r="E194" s="22" t="s">
        <v>77</v>
      </c>
      <c r="F194" s="22">
        <v>2230171540</v>
      </c>
      <c r="G194" s="22">
        <v>313</v>
      </c>
      <c r="H194" s="2">
        <v>175</v>
      </c>
    </row>
    <row r="195" spans="2:8" ht="16.5" thickBot="1" x14ac:dyDescent="0.25">
      <c r="B195" s="26" t="s">
        <v>87</v>
      </c>
      <c r="C195" s="29" t="s">
        <v>88</v>
      </c>
      <c r="D195" s="29"/>
      <c r="E195" s="29"/>
      <c r="F195" s="29"/>
      <c r="G195" s="29"/>
      <c r="H195" s="160">
        <f>SUM(H196+H207)</f>
        <v>2368.2999999999997</v>
      </c>
    </row>
    <row r="196" spans="2:8" ht="16.5" thickBot="1" x14ac:dyDescent="0.25">
      <c r="B196" s="111" t="s">
        <v>55</v>
      </c>
      <c r="C196" s="52" t="s">
        <v>88</v>
      </c>
      <c r="D196" s="52" t="s">
        <v>79</v>
      </c>
      <c r="E196" s="52" t="s">
        <v>80</v>
      </c>
      <c r="F196" s="30"/>
      <c r="G196" s="30"/>
      <c r="H196" s="71">
        <f>SUM(H197+H202)</f>
        <v>2336.2999999999997</v>
      </c>
    </row>
    <row r="197" spans="2:8" ht="48" thickBot="1" x14ac:dyDescent="0.25">
      <c r="B197" s="111" t="s">
        <v>62</v>
      </c>
      <c r="C197" s="52" t="s">
        <v>88</v>
      </c>
      <c r="D197" s="22" t="s">
        <v>79</v>
      </c>
      <c r="E197" s="22" t="s">
        <v>80</v>
      </c>
      <c r="F197" s="25">
        <v>1910101590</v>
      </c>
      <c r="G197" s="22"/>
      <c r="H197" s="69">
        <f>SUM(H198+H199+H200+H201)</f>
        <v>1271.3</v>
      </c>
    </row>
    <row r="198" spans="2:8" ht="48" thickBot="1" x14ac:dyDescent="0.25">
      <c r="B198" s="110" t="s">
        <v>33</v>
      </c>
      <c r="C198" s="60" t="s">
        <v>88</v>
      </c>
      <c r="D198" s="21" t="s">
        <v>79</v>
      </c>
      <c r="E198" s="21" t="s">
        <v>80</v>
      </c>
      <c r="F198" s="93">
        <v>1910101590</v>
      </c>
      <c r="G198" s="21" t="s">
        <v>84</v>
      </c>
      <c r="H198" s="10">
        <v>510</v>
      </c>
    </row>
    <row r="199" spans="2:8" ht="63.75" thickBot="1" x14ac:dyDescent="0.25">
      <c r="B199" s="109" t="s">
        <v>10</v>
      </c>
      <c r="C199" s="60" t="s">
        <v>88</v>
      </c>
      <c r="D199" s="21" t="s">
        <v>79</v>
      </c>
      <c r="E199" s="21" t="s">
        <v>80</v>
      </c>
      <c r="F199" s="93">
        <v>1910101590</v>
      </c>
      <c r="G199" s="21">
        <v>119</v>
      </c>
      <c r="H199" s="10">
        <v>154.30000000000001</v>
      </c>
    </row>
    <row r="200" spans="2:8" ht="32.25" thickBot="1" x14ac:dyDescent="0.25">
      <c r="B200" s="82" t="s">
        <v>13</v>
      </c>
      <c r="C200" s="60" t="s">
        <v>88</v>
      </c>
      <c r="D200" s="21" t="s">
        <v>79</v>
      </c>
      <c r="E200" s="21" t="s">
        <v>80</v>
      </c>
      <c r="F200" s="93">
        <v>1910101590</v>
      </c>
      <c r="G200" s="21">
        <v>244</v>
      </c>
      <c r="H200" s="10">
        <v>599</v>
      </c>
    </row>
    <row r="201" spans="2:8" ht="16.5" thickBot="1" x14ac:dyDescent="0.25">
      <c r="B201" s="110" t="s">
        <v>51</v>
      </c>
      <c r="C201" s="60" t="s">
        <v>88</v>
      </c>
      <c r="D201" s="21" t="s">
        <v>79</v>
      </c>
      <c r="E201" s="21" t="s">
        <v>80</v>
      </c>
      <c r="F201" s="93">
        <v>1910101590</v>
      </c>
      <c r="G201" s="21">
        <v>850</v>
      </c>
      <c r="H201" s="10">
        <v>8</v>
      </c>
    </row>
    <row r="202" spans="2:8" ht="142.5" thickBot="1" x14ac:dyDescent="0.25">
      <c r="B202" s="111" t="s">
        <v>58</v>
      </c>
      <c r="C202" s="52" t="s">
        <v>88</v>
      </c>
      <c r="D202" s="22" t="s">
        <v>79</v>
      </c>
      <c r="E202" s="22" t="s">
        <v>80</v>
      </c>
      <c r="F202" s="25">
        <v>1910106590</v>
      </c>
      <c r="G202" s="22"/>
      <c r="H202" s="2">
        <f>SUM(H203:H206)</f>
        <v>1064.9999999999998</v>
      </c>
    </row>
    <row r="203" spans="2:8" ht="48" thickBot="1" x14ac:dyDescent="0.25">
      <c r="B203" s="110" t="s">
        <v>59</v>
      </c>
      <c r="C203" s="60" t="s">
        <v>88</v>
      </c>
      <c r="D203" s="21" t="s">
        <v>79</v>
      </c>
      <c r="E203" s="21" t="s">
        <v>80</v>
      </c>
      <c r="F203" s="93">
        <v>1910106590</v>
      </c>
      <c r="G203" s="21">
        <v>111</v>
      </c>
      <c r="H203" s="10">
        <v>783</v>
      </c>
    </row>
    <row r="204" spans="2:8" ht="32.25" thickBot="1" x14ac:dyDescent="0.25">
      <c r="B204" s="120" t="s">
        <v>50</v>
      </c>
      <c r="C204" s="60" t="s">
        <v>88</v>
      </c>
      <c r="D204" s="21" t="s">
        <v>79</v>
      </c>
      <c r="E204" s="21" t="s">
        <v>80</v>
      </c>
      <c r="F204" s="93">
        <v>1910106590</v>
      </c>
      <c r="G204" s="21" t="s">
        <v>127</v>
      </c>
      <c r="H204" s="10">
        <v>6.3</v>
      </c>
    </row>
    <row r="205" spans="2:8" ht="63.75" thickBot="1" x14ac:dyDescent="0.25">
      <c r="B205" s="109" t="s">
        <v>10</v>
      </c>
      <c r="C205" s="60" t="s">
        <v>88</v>
      </c>
      <c r="D205" s="21" t="s">
        <v>79</v>
      </c>
      <c r="E205" s="21" t="s">
        <v>80</v>
      </c>
      <c r="F205" s="93">
        <v>1910106590</v>
      </c>
      <c r="G205" s="21">
        <v>119</v>
      </c>
      <c r="H205" s="10">
        <v>237.6</v>
      </c>
    </row>
    <row r="206" spans="2:8" ht="32.25" thickBot="1" x14ac:dyDescent="0.25">
      <c r="B206" s="82" t="s">
        <v>13</v>
      </c>
      <c r="C206" s="60" t="s">
        <v>88</v>
      </c>
      <c r="D206" s="21" t="s">
        <v>79</v>
      </c>
      <c r="E206" s="21" t="s">
        <v>80</v>
      </c>
      <c r="F206" s="93">
        <v>1910106590</v>
      </c>
      <c r="G206" s="21">
        <v>244</v>
      </c>
      <c r="H206" s="10">
        <v>38.1</v>
      </c>
    </row>
    <row r="207" spans="2:8" ht="16.5" thickBot="1" x14ac:dyDescent="0.25">
      <c r="B207" s="111" t="s">
        <v>34</v>
      </c>
      <c r="C207" s="52" t="s">
        <v>88</v>
      </c>
      <c r="D207" s="22">
        <v>10</v>
      </c>
      <c r="E207" s="22"/>
      <c r="F207" s="22"/>
      <c r="G207" s="22"/>
      <c r="H207" s="2">
        <v>32</v>
      </c>
    </row>
    <row r="208" spans="2:8" ht="16.5" thickBot="1" x14ac:dyDescent="0.25">
      <c r="B208" s="111" t="s">
        <v>38</v>
      </c>
      <c r="C208" s="52" t="s">
        <v>88</v>
      </c>
      <c r="D208" s="22">
        <v>10</v>
      </c>
      <c r="E208" s="22" t="s">
        <v>77</v>
      </c>
      <c r="F208" s="22"/>
      <c r="G208" s="22"/>
      <c r="H208" s="2">
        <v>32</v>
      </c>
    </row>
    <row r="209" spans="2:8" ht="48" thickBot="1" x14ac:dyDescent="0.25">
      <c r="B209" s="111" t="s">
        <v>60</v>
      </c>
      <c r="C209" s="52" t="s">
        <v>88</v>
      </c>
      <c r="D209" s="22">
        <v>10</v>
      </c>
      <c r="E209" s="22" t="s">
        <v>77</v>
      </c>
      <c r="F209" s="22">
        <v>2230171540</v>
      </c>
      <c r="G209" s="22"/>
      <c r="H209" s="2">
        <v>32</v>
      </c>
    </row>
    <row r="210" spans="2:8" ht="32.25" thickBot="1" x14ac:dyDescent="0.25">
      <c r="B210" s="14" t="s">
        <v>37</v>
      </c>
      <c r="C210" s="52" t="s">
        <v>88</v>
      </c>
      <c r="D210" s="22">
        <v>10</v>
      </c>
      <c r="E210" s="22" t="s">
        <v>77</v>
      </c>
      <c r="F210" s="22">
        <v>2230171540</v>
      </c>
      <c r="G210" s="22">
        <v>313</v>
      </c>
      <c r="H210" s="2">
        <v>32</v>
      </c>
    </row>
    <row r="211" spans="2:8" ht="16.5" thickBot="1" x14ac:dyDescent="0.25">
      <c r="B211" s="26" t="s">
        <v>89</v>
      </c>
      <c r="C211" s="29" t="s">
        <v>90</v>
      </c>
      <c r="D211" s="29"/>
      <c r="E211" s="29"/>
      <c r="F211" s="29"/>
      <c r="G211" s="29"/>
      <c r="H211" s="160">
        <f>SUM(H212+H223)</f>
        <v>8830.2999999999993</v>
      </c>
    </row>
    <row r="212" spans="2:8" ht="16.5" thickBot="1" x14ac:dyDescent="0.25">
      <c r="B212" s="111" t="s">
        <v>55</v>
      </c>
      <c r="C212" s="52" t="s">
        <v>90</v>
      </c>
      <c r="D212" s="22" t="s">
        <v>79</v>
      </c>
      <c r="E212" s="22" t="s">
        <v>80</v>
      </c>
      <c r="F212" s="30"/>
      <c r="G212" s="30"/>
      <c r="H212" s="71">
        <f>SUM(H213+H218)</f>
        <v>8645.2999999999993</v>
      </c>
    </row>
    <row r="213" spans="2:8" ht="48" thickBot="1" x14ac:dyDescent="0.25">
      <c r="B213" s="111" t="s">
        <v>62</v>
      </c>
      <c r="C213" s="52" t="s">
        <v>90</v>
      </c>
      <c r="D213" s="22" t="s">
        <v>79</v>
      </c>
      <c r="E213" s="22" t="s">
        <v>80</v>
      </c>
      <c r="F213" s="25">
        <v>1910101590</v>
      </c>
      <c r="G213" s="22"/>
      <c r="H213" s="69">
        <f>SUM(H214+H215+H216+H217)</f>
        <v>2526.5</v>
      </c>
    </row>
    <row r="214" spans="2:8" ht="48" thickBot="1" x14ac:dyDescent="0.25">
      <c r="B214" s="110" t="s">
        <v>33</v>
      </c>
      <c r="C214" s="60" t="s">
        <v>90</v>
      </c>
      <c r="D214" s="21" t="s">
        <v>79</v>
      </c>
      <c r="E214" s="21" t="s">
        <v>80</v>
      </c>
      <c r="F214" s="93">
        <v>1910101590</v>
      </c>
      <c r="G214" s="21" t="s">
        <v>84</v>
      </c>
      <c r="H214" s="10">
        <v>929</v>
      </c>
    </row>
    <row r="215" spans="2:8" ht="63.75" thickBot="1" x14ac:dyDescent="0.25">
      <c r="B215" s="109" t="s">
        <v>10</v>
      </c>
      <c r="C215" s="60" t="s">
        <v>90</v>
      </c>
      <c r="D215" s="21" t="s">
        <v>79</v>
      </c>
      <c r="E215" s="21" t="s">
        <v>80</v>
      </c>
      <c r="F215" s="93">
        <v>1910101590</v>
      </c>
      <c r="G215" s="21">
        <v>119</v>
      </c>
      <c r="H215" s="10">
        <v>280.5</v>
      </c>
    </row>
    <row r="216" spans="2:8" ht="32.25" thickBot="1" x14ac:dyDescent="0.25">
      <c r="B216" s="82" t="s">
        <v>13</v>
      </c>
      <c r="C216" s="60" t="s">
        <v>90</v>
      </c>
      <c r="D216" s="21" t="s">
        <v>79</v>
      </c>
      <c r="E216" s="21" t="s">
        <v>80</v>
      </c>
      <c r="F216" s="93">
        <v>1910101590</v>
      </c>
      <c r="G216" s="21">
        <v>244</v>
      </c>
      <c r="H216" s="10">
        <v>1262</v>
      </c>
    </row>
    <row r="217" spans="2:8" ht="16.5" thickBot="1" x14ac:dyDescent="0.25">
      <c r="B217" s="110" t="s">
        <v>51</v>
      </c>
      <c r="C217" s="60" t="s">
        <v>90</v>
      </c>
      <c r="D217" s="21" t="s">
        <v>79</v>
      </c>
      <c r="E217" s="21" t="s">
        <v>80</v>
      </c>
      <c r="F217" s="93">
        <v>1910101590</v>
      </c>
      <c r="G217" s="21">
        <v>850</v>
      </c>
      <c r="H217" s="10">
        <v>55</v>
      </c>
    </row>
    <row r="218" spans="2:8" ht="142.5" thickBot="1" x14ac:dyDescent="0.25">
      <c r="B218" s="111" t="s">
        <v>58</v>
      </c>
      <c r="C218" s="52" t="s">
        <v>90</v>
      </c>
      <c r="D218" s="22" t="s">
        <v>79</v>
      </c>
      <c r="E218" s="22" t="s">
        <v>80</v>
      </c>
      <c r="F218" s="25">
        <v>1910106590</v>
      </c>
      <c r="G218" s="22"/>
      <c r="H218" s="2">
        <f>SUM(H219:H222)</f>
        <v>6118.8</v>
      </c>
    </row>
    <row r="219" spans="2:8" ht="48" thickBot="1" x14ac:dyDescent="0.25">
      <c r="B219" s="110" t="s">
        <v>59</v>
      </c>
      <c r="C219" s="60" t="s">
        <v>90</v>
      </c>
      <c r="D219" s="21" t="s">
        <v>79</v>
      </c>
      <c r="E219" s="21" t="s">
        <v>80</v>
      </c>
      <c r="F219" s="93">
        <v>1910106590</v>
      </c>
      <c r="G219" s="21">
        <v>111</v>
      </c>
      <c r="H219" s="10">
        <v>4475</v>
      </c>
    </row>
    <row r="220" spans="2:8" ht="32.25" thickBot="1" x14ac:dyDescent="0.25">
      <c r="B220" s="127" t="s">
        <v>50</v>
      </c>
      <c r="C220" s="60" t="s">
        <v>90</v>
      </c>
      <c r="D220" s="21" t="s">
        <v>79</v>
      </c>
      <c r="E220" s="21" t="s">
        <v>80</v>
      </c>
      <c r="F220" s="93">
        <v>1910106590</v>
      </c>
      <c r="G220" s="21" t="s">
        <v>127</v>
      </c>
      <c r="H220" s="10">
        <v>37.1</v>
      </c>
    </row>
    <row r="221" spans="2:8" ht="63.75" thickBot="1" x14ac:dyDescent="0.25">
      <c r="B221" s="109" t="s">
        <v>10</v>
      </c>
      <c r="C221" s="60" t="s">
        <v>90</v>
      </c>
      <c r="D221" s="21" t="s">
        <v>79</v>
      </c>
      <c r="E221" s="21" t="s">
        <v>80</v>
      </c>
      <c r="F221" s="93">
        <v>1910106590</v>
      </c>
      <c r="G221" s="21">
        <v>119</v>
      </c>
      <c r="H221" s="10">
        <v>1386.3</v>
      </c>
    </row>
    <row r="222" spans="2:8" ht="32.25" thickBot="1" x14ac:dyDescent="0.25">
      <c r="B222" s="82" t="s">
        <v>13</v>
      </c>
      <c r="C222" s="60" t="s">
        <v>90</v>
      </c>
      <c r="D222" s="22" t="s">
        <v>79</v>
      </c>
      <c r="E222" s="22" t="s">
        <v>80</v>
      </c>
      <c r="F222" s="25">
        <v>1910106590</v>
      </c>
      <c r="G222" s="22">
        <v>244</v>
      </c>
      <c r="H222" s="2">
        <v>220.4</v>
      </c>
    </row>
    <row r="223" spans="2:8" ht="16.5" thickBot="1" x14ac:dyDescent="0.25">
      <c r="B223" s="111" t="s">
        <v>34</v>
      </c>
      <c r="C223" s="52" t="s">
        <v>90</v>
      </c>
      <c r="D223" s="22">
        <v>10</v>
      </c>
      <c r="E223" s="22"/>
      <c r="F223" s="22"/>
      <c r="G223" s="22"/>
      <c r="H223" s="2">
        <v>185</v>
      </c>
    </row>
    <row r="224" spans="2:8" ht="16.5" thickBot="1" x14ac:dyDescent="0.25">
      <c r="B224" s="111" t="s">
        <v>38</v>
      </c>
      <c r="C224" s="52" t="s">
        <v>90</v>
      </c>
      <c r="D224" s="22">
        <v>10</v>
      </c>
      <c r="E224" s="22" t="s">
        <v>77</v>
      </c>
      <c r="F224" s="22"/>
      <c r="G224" s="22"/>
      <c r="H224" s="2">
        <v>185</v>
      </c>
    </row>
    <row r="225" spans="2:8" ht="48" thickBot="1" x14ac:dyDescent="0.25">
      <c r="B225" s="111" t="s">
        <v>60</v>
      </c>
      <c r="C225" s="52" t="s">
        <v>90</v>
      </c>
      <c r="D225" s="22">
        <v>10</v>
      </c>
      <c r="E225" s="22" t="s">
        <v>77</v>
      </c>
      <c r="F225" s="22">
        <v>2230171540</v>
      </c>
      <c r="G225" s="22"/>
      <c r="H225" s="2">
        <v>185</v>
      </c>
    </row>
    <row r="226" spans="2:8" ht="32.25" thickBot="1" x14ac:dyDescent="0.25">
      <c r="B226" s="14" t="s">
        <v>37</v>
      </c>
      <c r="C226" s="60" t="s">
        <v>90</v>
      </c>
      <c r="D226" s="21">
        <v>10</v>
      </c>
      <c r="E226" s="21" t="s">
        <v>77</v>
      </c>
      <c r="F226" s="21">
        <v>2230171540</v>
      </c>
      <c r="G226" s="21">
        <v>313</v>
      </c>
      <c r="H226" s="2">
        <v>185</v>
      </c>
    </row>
    <row r="227" spans="2:8" ht="32.25" thickBot="1" x14ac:dyDescent="0.25">
      <c r="B227" s="26" t="s">
        <v>91</v>
      </c>
      <c r="C227" s="29" t="s">
        <v>92</v>
      </c>
      <c r="D227" s="29"/>
      <c r="E227" s="29"/>
      <c r="F227" s="29"/>
      <c r="G227" s="29"/>
      <c r="H227" s="160">
        <f>SUM(H228+H240)</f>
        <v>2312.4</v>
      </c>
    </row>
    <row r="228" spans="2:8" ht="16.5" thickBot="1" x14ac:dyDescent="0.25">
      <c r="B228" s="111" t="s">
        <v>55</v>
      </c>
      <c r="C228" s="52" t="s">
        <v>92</v>
      </c>
      <c r="D228" s="22" t="s">
        <v>79</v>
      </c>
      <c r="E228" s="22" t="s">
        <v>80</v>
      </c>
      <c r="F228" s="30"/>
      <c r="G228" s="30"/>
      <c r="H228" s="71">
        <f>SUM(H229+H235)</f>
        <v>2277.4</v>
      </c>
    </row>
    <row r="229" spans="2:8" ht="48" thickBot="1" x14ac:dyDescent="0.25">
      <c r="B229" s="111" t="s">
        <v>62</v>
      </c>
      <c r="C229" s="52" t="s">
        <v>92</v>
      </c>
      <c r="D229" s="22" t="s">
        <v>79</v>
      </c>
      <c r="E229" s="22" t="s">
        <v>80</v>
      </c>
      <c r="F229" s="25">
        <v>1910101590</v>
      </c>
      <c r="G229" s="22"/>
      <c r="H229" s="69">
        <f>SUM(H230+H231+H233+H234+H232)</f>
        <v>1241.2</v>
      </c>
    </row>
    <row r="230" spans="2:8" ht="48" thickBot="1" x14ac:dyDescent="0.25">
      <c r="B230" s="110" t="s">
        <v>33</v>
      </c>
      <c r="C230" s="60" t="s">
        <v>92</v>
      </c>
      <c r="D230" s="21" t="s">
        <v>79</v>
      </c>
      <c r="E230" s="21" t="s">
        <v>80</v>
      </c>
      <c r="F230" s="93">
        <v>1910101590</v>
      </c>
      <c r="G230" s="21" t="s">
        <v>84</v>
      </c>
      <c r="H230" s="10">
        <v>549</v>
      </c>
    </row>
    <row r="231" spans="2:8" ht="63.75" thickBot="1" x14ac:dyDescent="0.25">
      <c r="B231" s="109" t="s">
        <v>10</v>
      </c>
      <c r="C231" s="60" t="s">
        <v>92</v>
      </c>
      <c r="D231" s="21" t="s">
        <v>79</v>
      </c>
      <c r="E231" s="21" t="s">
        <v>80</v>
      </c>
      <c r="F231" s="93">
        <v>1910101590</v>
      </c>
      <c r="G231" s="21">
        <v>119</v>
      </c>
      <c r="H231" s="10">
        <v>166.2</v>
      </c>
    </row>
    <row r="232" spans="2:8" ht="48" thickBot="1" x14ac:dyDescent="0.25">
      <c r="B232" s="168" t="s">
        <v>328</v>
      </c>
      <c r="C232" s="60" t="s">
        <v>92</v>
      </c>
      <c r="D232" s="21" t="s">
        <v>79</v>
      </c>
      <c r="E232" s="21" t="s">
        <v>80</v>
      </c>
      <c r="F232" s="93">
        <v>1910101590</v>
      </c>
      <c r="G232" s="21" t="s">
        <v>358</v>
      </c>
      <c r="H232" s="10">
        <v>42</v>
      </c>
    </row>
    <row r="233" spans="2:8" ht="32.25" thickBot="1" x14ac:dyDescent="0.25">
      <c r="B233" s="82" t="s">
        <v>13</v>
      </c>
      <c r="C233" s="60" t="s">
        <v>92</v>
      </c>
      <c r="D233" s="21" t="s">
        <v>79</v>
      </c>
      <c r="E233" s="21" t="s">
        <v>80</v>
      </c>
      <c r="F233" s="93">
        <v>1910101590</v>
      </c>
      <c r="G233" s="21">
        <v>244</v>
      </c>
      <c r="H233" s="10">
        <v>455</v>
      </c>
    </row>
    <row r="234" spans="2:8" ht="16.5" thickBot="1" x14ac:dyDescent="0.25">
      <c r="B234" s="110" t="s">
        <v>51</v>
      </c>
      <c r="C234" s="60" t="s">
        <v>92</v>
      </c>
      <c r="D234" s="21" t="s">
        <v>79</v>
      </c>
      <c r="E234" s="21" t="s">
        <v>80</v>
      </c>
      <c r="F234" s="93">
        <v>1910101590</v>
      </c>
      <c r="G234" s="21">
        <v>850</v>
      </c>
      <c r="H234" s="10">
        <v>29</v>
      </c>
    </row>
    <row r="235" spans="2:8" ht="142.5" thickBot="1" x14ac:dyDescent="0.25">
      <c r="B235" s="111" t="s">
        <v>58</v>
      </c>
      <c r="C235" s="52" t="s">
        <v>92</v>
      </c>
      <c r="D235" s="22" t="s">
        <v>79</v>
      </c>
      <c r="E235" s="22" t="s">
        <v>80</v>
      </c>
      <c r="F235" s="25">
        <v>1910106590</v>
      </c>
      <c r="G235" s="22"/>
      <c r="H235" s="2">
        <f>SUM(H236:H239)</f>
        <v>1036.2</v>
      </c>
    </row>
    <row r="236" spans="2:8" ht="48" thickBot="1" x14ac:dyDescent="0.25">
      <c r="B236" s="110" t="s">
        <v>59</v>
      </c>
      <c r="C236" s="60" t="s">
        <v>92</v>
      </c>
      <c r="D236" s="21" t="s">
        <v>79</v>
      </c>
      <c r="E236" s="21" t="s">
        <v>80</v>
      </c>
      <c r="F236" s="93">
        <v>1910106590</v>
      </c>
      <c r="G236" s="21">
        <v>111</v>
      </c>
      <c r="H236" s="10">
        <v>760</v>
      </c>
    </row>
    <row r="237" spans="2:8" ht="32.25" thickBot="1" x14ac:dyDescent="0.25">
      <c r="B237" s="127" t="s">
        <v>50</v>
      </c>
      <c r="C237" s="60" t="s">
        <v>92</v>
      </c>
      <c r="D237" s="21" t="s">
        <v>79</v>
      </c>
      <c r="E237" s="21" t="s">
        <v>80</v>
      </c>
      <c r="F237" s="93">
        <v>1910106590</v>
      </c>
      <c r="G237" s="21" t="s">
        <v>127</v>
      </c>
      <c r="H237" s="10">
        <v>7</v>
      </c>
    </row>
    <row r="238" spans="2:8" ht="63.75" thickBot="1" x14ac:dyDescent="0.25">
      <c r="B238" s="109" t="s">
        <v>10</v>
      </c>
      <c r="C238" s="60" t="s">
        <v>92</v>
      </c>
      <c r="D238" s="21" t="s">
        <v>79</v>
      </c>
      <c r="E238" s="21" t="s">
        <v>80</v>
      </c>
      <c r="F238" s="93">
        <v>1910106590</v>
      </c>
      <c r="G238" s="21">
        <v>119</v>
      </c>
      <c r="H238" s="10">
        <v>227</v>
      </c>
    </row>
    <row r="239" spans="2:8" ht="32.25" thickBot="1" x14ac:dyDescent="0.25">
      <c r="B239" s="82" t="s">
        <v>13</v>
      </c>
      <c r="C239" s="60" t="s">
        <v>92</v>
      </c>
      <c r="D239" s="21" t="s">
        <v>79</v>
      </c>
      <c r="E239" s="21" t="s">
        <v>80</v>
      </c>
      <c r="F239" s="93">
        <v>1910106590</v>
      </c>
      <c r="G239" s="21">
        <v>244</v>
      </c>
      <c r="H239" s="10">
        <v>42.2</v>
      </c>
    </row>
    <row r="240" spans="2:8" ht="16.5" thickBot="1" x14ac:dyDescent="0.25">
      <c r="B240" s="111" t="s">
        <v>34</v>
      </c>
      <c r="C240" s="52" t="s">
        <v>92</v>
      </c>
      <c r="D240" s="22">
        <v>10</v>
      </c>
      <c r="E240" s="22" t="s">
        <v>77</v>
      </c>
      <c r="F240" s="22"/>
      <c r="G240" s="22"/>
      <c r="H240" s="2">
        <v>35</v>
      </c>
    </row>
    <row r="241" spans="2:8" ht="16.5" thickBot="1" x14ac:dyDescent="0.25">
      <c r="B241" s="111" t="s">
        <v>38</v>
      </c>
      <c r="C241" s="52" t="s">
        <v>92</v>
      </c>
      <c r="D241" s="22">
        <v>10</v>
      </c>
      <c r="E241" s="22" t="s">
        <v>77</v>
      </c>
      <c r="F241" s="22"/>
      <c r="G241" s="22"/>
      <c r="H241" s="2">
        <v>35</v>
      </c>
    </row>
    <row r="242" spans="2:8" ht="48" thickBot="1" x14ac:dyDescent="0.25">
      <c r="B242" s="111" t="s">
        <v>60</v>
      </c>
      <c r="C242" s="52" t="s">
        <v>92</v>
      </c>
      <c r="D242" s="22">
        <v>10</v>
      </c>
      <c r="E242" s="22" t="s">
        <v>77</v>
      </c>
      <c r="F242" s="22">
        <v>2230171540</v>
      </c>
      <c r="G242" s="22"/>
      <c r="H242" s="2">
        <v>35</v>
      </c>
    </row>
    <row r="243" spans="2:8" ht="32.25" thickBot="1" x14ac:dyDescent="0.25">
      <c r="B243" s="14" t="s">
        <v>37</v>
      </c>
      <c r="C243" s="52" t="s">
        <v>92</v>
      </c>
      <c r="D243" s="22">
        <v>10</v>
      </c>
      <c r="E243" s="22" t="s">
        <v>77</v>
      </c>
      <c r="F243" s="22">
        <v>2230171540</v>
      </c>
      <c r="G243" s="22">
        <v>313</v>
      </c>
      <c r="H243" s="2">
        <v>35</v>
      </c>
    </row>
    <row r="244" spans="2:8" ht="16.5" thickBot="1" x14ac:dyDescent="0.25">
      <c r="B244" s="26" t="s">
        <v>93</v>
      </c>
      <c r="C244" s="29" t="s">
        <v>94</v>
      </c>
      <c r="D244" s="29"/>
      <c r="E244" s="29"/>
      <c r="F244" s="29"/>
      <c r="G244" s="29"/>
      <c r="H244" s="160">
        <f>SUM(H245+H256)</f>
        <v>2439.4</v>
      </c>
    </row>
    <row r="245" spans="2:8" ht="16.5" thickBot="1" x14ac:dyDescent="0.25">
      <c r="B245" s="111" t="s">
        <v>55</v>
      </c>
      <c r="C245" s="52" t="s">
        <v>94</v>
      </c>
      <c r="D245" s="22" t="s">
        <v>79</v>
      </c>
      <c r="E245" s="22" t="s">
        <v>80</v>
      </c>
      <c r="F245" s="30"/>
      <c r="G245" s="30"/>
      <c r="H245" s="71">
        <f>SUM(H246+H251)</f>
        <v>2404.4</v>
      </c>
    </row>
    <row r="246" spans="2:8" ht="48" thickBot="1" x14ac:dyDescent="0.25">
      <c r="B246" s="111" t="s">
        <v>62</v>
      </c>
      <c r="C246" s="52" t="s">
        <v>94</v>
      </c>
      <c r="D246" s="22" t="s">
        <v>79</v>
      </c>
      <c r="E246" s="22" t="s">
        <v>80</v>
      </c>
      <c r="F246" s="25">
        <v>1910101590</v>
      </c>
      <c r="G246" s="22"/>
      <c r="H246" s="69">
        <f>SUM(H247+H248+H249+H250)</f>
        <v>1248.2</v>
      </c>
    </row>
    <row r="247" spans="2:8" ht="48" thickBot="1" x14ac:dyDescent="0.25">
      <c r="B247" s="110" t="s">
        <v>33</v>
      </c>
      <c r="C247" s="60" t="s">
        <v>94</v>
      </c>
      <c r="D247" s="21" t="s">
        <v>79</v>
      </c>
      <c r="E247" s="21" t="s">
        <v>80</v>
      </c>
      <c r="F247" s="93">
        <v>1910101590</v>
      </c>
      <c r="G247" s="21" t="s">
        <v>84</v>
      </c>
      <c r="H247" s="10">
        <v>549</v>
      </c>
    </row>
    <row r="248" spans="2:8" ht="63.75" thickBot="1" x14ac:dyDescent="0.25">
      <c r="B248" s="109" t="s">
        <v>10</v>
      </c>
      <c r="C248" s="60" t="s">
        <v>94</v>
      </c>
      <c r="D248" s="21" t="s">
        <v>79</v>
      </c>
      <c r="E248" s="21" t="s">
        <v>80</v>
      </c>
      <c r="F248" s="93">
        <v>1910101590</v>
      </c>
      <c r="G248" s="21">
        <v>119</v>
      </c>
      <c r="H248" s="10">
        <v>166.2</v>
      </c>
    </row>
    <row r="249" spans="2:8" ht="32.25" thickBot="1" x14ac:dyDescent="0.25">
      <c r="B249" s="82" t="s">
        <v>13</v>
      </c>
      <c r="C249" s="60" t="s">
        <v>94</v>
      </c>
      <c r="D249" s="21" t="s">
        <v>79</v>
      </c>
      <c r="E249" s="21" t="s">
        <v>80</v>
      </c>
      <c r="F249" s="93">
        <v>1910101590</v>
      </c>
      <c r="G249" s="21">
        <v>244</v>
      </c>
      <c r="H249" s="10">
        <v>517</v>
      </c>
    </row>
    <row r="250" spans="2:8" ht="16.5" thickBot="1" x14ac:dyDescent="0.25">
      <c r="B250" s="110" t="s">
        <v>51</v>
      </c>
      <c r="C250" s="60" t="s">
        <v>94</v>
      </c>
      <c r="D250" s="21" t="s">
        <v>79</v>
      </c>
      <c r="E250" s="21" t="s">
        <v>80</v>
      </c>
      <c r="F250" s="93">
        <v>1910101590</v>
      </c>
      <c r="G250" s="21">
        <v>850</v>
      </c>
      <c r="H250" s="10">
        <v>16</v>
      </c>
    </row>
    <row r="251" spans="2:8" ht="142.5" thickBot="1" x14ac:dyDescent="0.25">
      <c r="B251" s="111" t="s">
        <v>58</v>
      </c>
      <c r="C251" s="52" t="s">
        <v>94</v>
      </c>
      <c r="D251" s="22" t="s">
        <v>79</v>
      </c>
      <c r="E251" s="22" t="s">
        <v>80</v>
      </c>
      <c r="F251" s="25">
        <v>1910106590</v>
      </c>
      <c r="G251" s="22"/>
      <c r="H251" s="2">
        <f>SUM(H252:H255)</f>
        <v>1156.2</v>
      </c>
    </row>
    <row r="252" spans="2:8" ht="48" thickBot="1" x14ac:dyDescent="0.25">
      <c r="B252" s="110" t="s">
        <v>59</v>
      </c>
      <c r="C252" s="60" t="s">
        <v>94</v>
      </c>
      <c r="D252" s="21" t="s">
        <v>79</v>
      </c>
      <c r="E252" s="21" t="s">
        <v>80</v>
      </c>
      <c r="F252" s="93">
        <v>1910106590</v>
      </c>
      <c r="G252" s="21">
        <v>111</v>
      </c>
      <c r="H252" s="10">
        <v>849</v>
      </c>
    </row>
    <row r="253" spans="2:8" ht="32.25" thickBot="1" x14ac:dyDescent="0.25">
      <c r="B253" s="127" t="s">
        <v>50</v>
      </c>
      <c r="C253" s="60" t="s">
        <v>94</v>
      </c>
      <c r="D253" s="21" t="s">
        <v>79</v>
      </c>
      <c r="E253" s="21" t="s">
        <v>80</v>
      </c>
      <c r="F253" s="93">
        <v>1910106590</v>
      </c>
      <c r="G253" s="21" t="s">
        <v>127</v>
      </c>
      <c r="H253" s="10">
        <v>7</v>
      </c>
    </row>
    <row r="254" spans="2:8" ht="63.75" thickBot="1" x14ac:dyDescent="0.25">
      <c r="B254" s="109" t="s">
        <v>10</v>
      </c>
      <c r="C254" s="60" t="s">
        <v>94</v>
      </c>
      <c r="D254" s="21" t="s">
        <v>79</v>
      </c>
      <c r="E254" s="21" t="s">
        <v>80</v>
      </c>
      <c r="F254" s="93">
        <v>1910106590</v>
      </c>
      <c r="G254" s="21">
        <v>119</v>
      </c>
      <c r="H254" s="10">
        <v>258</v>
      </c>
    </row>
    <row r="255" spans="2:8" ht="32.25" thickBot="1" x14ac:dyDescent="0.25">
      <c r="B255" s="82" t="s">
        <v>13</v>
      </c>
      <c r="C255" s="60" t="s">
        <v>94</v>
      </c>
      <c r="D255" s="21" t="s">
        <v>79</v>
      </c>
      <c r="E255" s="21" t="s">
        <v>80</v>
      </c>
      <c r="F255" s="93">
        <v>1910106590</v>
      </c>
      <c r="G255" s="21">
        <v>244</v>
      </c>
      <c r="H255" s="10">
        <v>42.2</v>
      </c>
    </row>
    <row r="256" spans="2:8" ht="16.5" thickBot="1" x14ac:dyDescent="0.25">
      <c r="B256" s="111" t="s">
        <v>34</v>
      </c>
      <c r="C256" s="52" t="s">
        <v>94</v>
      </c>
      <c r="D256" s="22">
        <v>10</v>
      </c>
      <c r="E256" s="22" t="s">
        <v>77</v>
      </c>
      <c r="F256" s="22"/>
      <c r="G256" s="22"/>
      <c r="H256" s="2">
        <v>35</v>
      </c>
    </row>
    <row r="257" spans="2:8" ht="16.5" thickBot="1" x14ac:dyDescent="0.25">
      <c r="B257" s="111" t="s">
        <v>38</v>
      </c>
      <c r="C257" s="52" t="s">
        <v>94</v>
      </c>
      <c r="D257" s="22">
        <v>10</v>
      </c>
      <c r="E257" s="22" t="s">
        <v>77</v>
      </c>
      <c r="F257" s="22"/>
      <c r="G257" s="22"/>
      <c r="H257" s="2">
        <v>35</v>
      </c>
    </row>
    <row r="258" spans="2:8" ht="48" thickBot="1" x14ac:dyDescent="0.25">
      <c r="B258" s="111" t="s">
        <v>60</v>
      </c>
      <c r="C258" s="52" t="s">
        <v>94</v>
      </c>
      <c r="D258" s="22">
        <v>10</v>
      </c>
      <c r="E258" s="22" t="s">
        <v>77</v>
      </c>
      <c r="F258" s="22">
        <v>2230171540</v>
      </c>
      <c r="G258" s="22"/>
      <c r="H258" s="2">
        <v>35</v>
      </c>
    </row>
    <row r="259" spans="2:8" ht="32.25" thickBot="1" x14ac:dyDescent="0.25">
      <c r="B259" s="14" t="s">
        <v>37</v>
      </c>
      <c r="C259" s="52" t="s">
        <v>94</v>
      </c>
      <c r="D259" s="22">
        <v>10</v>
      </c>
      <c r="E259" s="22" t="s">
        <v>77</v>
      </c>
      <c r="F259" s="22">
        <v>2230171540</v>
      </c>
      <c r="G259" s="22">
        <v>313</v>
      </c>
      <c r="H259" s="2">
        <v>35</v>
      </c>
    </row>
    <row r="260" spans="2:8" ht="16.5" thickBot="1" x14ac:dyDescent="0.25">
      <c r="B260" s="26" t="s">
        <v>95</v>
      </c>
      <c r="C260" s="29" t="s">
        <v>96</v>
      </c>
      <c r="D260" s="29"/>
      <c r="E260" s="29"/>
      <c r="F260" s="29"/>
      <c r="G260" s="29"/>
      <c r="H260" s="160">
        <f>SUM(H261+H272)</f>
        <v>2423.1999999999998</v>
      </c>
    </row>
    <row r="261" spans="2:8" ht="16.5" thickBot="1" x14ac:dyDescent="0.25">
      <c r="B261" s="111" t="s">
        <v>55</v>
      </c>
      <c r="C261" s="52" t="s">
        <v>96</v>
      </c>
      <c r="D261" s="22" t="s">
        <v>79</v>
      </c>
      <c r="E261" s="22" t="s">
        <v>80</v>
      </c>
      <c r="F261" s="30"/>
      <c r="G261" s="30"/>
      <c r="H261" s="71">
        <f>SUM(H262+H267)</f>
        <v>2388.1999999999998</v>
      </c>
    </row>
    <row r="262" spans="2:8" ht="48" thickBot="1" x14ac:dyDescent="0.25">
      <c r="B262" s="111" t="s">
        <v>62</v>
      </c>
      <c r="C262" s="52" t="s">
        <v>96</v>
      </c>
      <c r="D262" s="22" t="s">
        <v>79</v>
      </c>
      <c r="E262" s="22" t="s">
        <v>80</v>
      </c>
      <c r="F262" s="25">
        <v>1910101590</v>
      </c>
      <c r="G262" s="22"/>
      <c r="H262" s="69">
        <f>SUM(H263+H264+H265+H266)</f>
        <v>1239.5999999999999</v>
      </c>
    </row>
    <row r="263" spans="2:8" ht="48" thickBot="1" x14ac:dyDescent="0.25">
      <c r="B263" s="110" t="s">
        <v>33</v>
      </c>
      <c r="C263" s="60" t="s">
        <v>96</v>
      </c>
      <c r="D263" s="21" t="s">
        <v>79</v>
      </c>
      <c r="E263" s="21" t="s">
        <v>80</v>
      </c>
      <c r="F263" s="93">
        <v>1910101590</v>
      </c>
      <c r="G263" s="21" t="s">
        <v>84</v>
      </c>
      <c r="H263" s="10">
        <v>577</v>
      </c>
    </row>
    <row r="264" spans="2:8" ht="63.75" thickBot="1" x14ac:dyDescent="0.25">
      <c r="B264" s="109" t="s">
        <v>10</v>
      </c>
      <c r="C264" s="60" t="s">
        <v>96</v>
      </c>
      <c r="D264" s="21" t="s">
        <v>79</v>
      </c>
      <c r="E264" s="21" t="s">
        <v>80</v>
      </c>
      <c r="F264" s="93">
        <v>1910101590</v>
      </c>
      <c r="G264" s="21">
        <v>119</v>
      </c>
      <c r="H264" s="10">
        <v>174.6</v>
      </c>
    </row>
    <row r="265" spans="2:8" ht="32.25" thickBot="1" x14ac:dyDescent="0.25">
      <c r="B265" s="82" t="s">
        <v>13</v>
      </c>
      <c r="C265" s="60" t="s">
        <v>96</v>
      </c>
      <c r="D265" s="21" t="s">
        <v>79</v>
      </c>
      <c r="E265" s="21" t="s">
        <v>80</v>
      </c>
      <c r="F265" s="93">
        <v>1910101590</v>
      </c>
      <c r="G265" s="21">
        <v>244</v>
      </c>
      <c r="H265" s="10">
        <v>481</v>
      </c>
    </row>
    <row r="266" spans="2:8" ht="16.5" thickBot="1" x14ac:dyDescent="0.25">
      <c r="B266" s="110" t="s">
        <v>51</v>
      </c>
      <c r="C266" s="60" t="s">
        <v>96</v>
      </c>
      <c r="D266" s="21" t="s">
        <v>79</v>
      </c>
      <c r="E266" s="21" t="s">
        <v>80</v>
      </c>
      <c r="F266" s="93">
        <v>1910101590</v>
      </c>
      <c r="G266" s="21">
        <v>850</v>
      </c>
      <c r="H266" s="10">
        <v>7</v>
      </c>
    </row>
    <row r="267" spans="2:8" ht="142.5" thickBot="1" x14ac:dyDescent="0.25">
      <c r="B267" s="111" t="s">
        <v>58</v>
      </c>
      <c r="C267" s="52" t="s">
        <v>96</v>
      </c>
      <c r="D267" s="22" t="s">
        <v>79</v>
      </c>
      <c r="E267" s="22" t="s">
        <v>80</v>
      </c>
      <c r="F267" s="25">
        <v>1910106590</v>
      </c>
      <c r="G267" s="22"/>
      <c r="H267" s="2">
        <f>SUM(H268:H271)</f>
        <v>1148.5999999999999</v>
      </c>
    </row>
    <row r="268" spans="2:8" ht="48" thickBot="1" x14ac:dyDescent="0.25">
      <c r="B268" s="110" t="s">
        <v>59</v>
      </c>
      <c r="C268" s="60" t="s">
        <v>96</v>
      </c>
      <c r="D268" s="21" t="s">
        <v>79</v>
      </c>
      <c r="E268" s="21" t="s">
        <v>80</v>
      </c>
      <c r="F268" s="93">
        <v>1910106590</v>
      </c>
      <c r="G268" s="21">
        <v>111</v>
      </c>
      <c r="H268" s="10">
        <v>840</v>
      </c>
    </row>
    <row r="269" spans="2:8" ht="32.25" thickBot="1" x14ac:dyDescent="0.25">
      <c r="B269" s="127" t="s">
        <v>50</v>
      </c>
      <c r="C269" s="60" t="s">
        <v>96</v>
      </c>
      <c r="D269" s="21" t="s">
        <v>79</v>
      </c>
      <c r="E269" s="21" t="s">
        <v>80</v>
      </c>
      <c r="F269" s="93">
        <v>1910106590</v>
      </c>
      <c r="G269" s="21" t="s">
        <v>127</v>
      </c>
      <c r="H269" s="10">
        <v>7.7</v>
      </c>
    </row>
    <row r="270" spans="2:8" ht="63.75" thickBot="1" x14ac:dyDescent="0.25">
      <c r="B270" s="109" t="s">
        <v>10</v>
      </c>
      <c r="C270" s="60" t="s">
        <v>96</v>
      </c>
      <c r="D270" s="21" t="s">
        <v>79</v>
      </c>
      <c r="E270" s="21" t="s">
        <v>80</v>
      </c>
      <c r="F270" s="93">
        <v>1910106590</v>
      </c>
      <c r="G270" s="21">
        <v>119</v>
      </c>
      <c r="H270" s="10">
        <v>255.6</v>
      </c>
    </row>
    <row r="271" spans="2:8" ht="32.25" thickBot="1" x14ac:dyDescent="0.25">
      <c r="B271" s="82" t="s">
        <v>13</v>
      </c>
      <c r="C271" s="60" t="s">
        <v>96</v>
      </c>
      <c r="D271" s="21" t="s">
        <v>79</v>
      </c>
      <c r="E271" s="21" t="s">
        <v>80</v>
      </c>
      <c r="F271" s="93">
        <v>1910106590</v>
      </c>
      <c r="G271" s="21">
        <v>244</v>
      </c>
      <c r="H271" s="10">
        <v>45.3</v>
      </c>
    </row>
    <row r="272" spans="2:8" ht="16.5" thickBot="1" x14ac:dyDescent="0.25">
      <c r="B272" s="111" t="s">
        <v>34</v>
      </c>
      <c r="C272" s="52" t="s">
        <v>96</v>
      </c>
      <c r="D272" s="22">
        <v>10</v>
      </c>
      <c r="E272" s="22" t="s">
        <v>77</v>
      </c>
      <c r="F272" s="22"/>
      <c r="G272" s="22"/>
      <c r="H272" s="2">
        <v>35</v>
      </c>
    </row>
    <row r="273" spans="2:8" ht="16.5" thickBot="1" x14ac:dyDescent="0.25">
      <c r="B273" s="111" t="s">
        <v>38</v>
      </c>
      <c r="C273" s="52" t="s">
        <v>96</v>
      </c>
      <c r="D273" s="22">
        <v>10</v>
      </c>
      <c r="E273" s="22" t="s">
        <v>77</v>
      </c>
      <c r="F273" s="22"/>
      <c r="G273" s="22"/>
      <c r="H273" s="2">
        <v>35</v>
      </c>
    </row>
    <row r="274" spans="2:8" ht="48" thickBot="1" x14ac:dyDescent="0.25">
      <c r="B274" s="111" t="s">
        <v>60</v>
      </c>
      <c r="C274" s="52" t="s">
        <v>96</v>
      </c>
      <c r="D274" s="22">
        <v>10</v>
      </c>
      <c r="E274" s="22" t="s">
        <v>77</v>
      </c>
      <c r="F274" s="22">
        <v>2230171540</v>
      </c>
      <c r="G274" s="22"/>
      <c r="H274" s="2">
        <v>35</v>
      </c>
    </row>
    <row r="275" spans="2:8" ht="32.25" thickBot="1" x14ac:dyDescent="0.25">
      <c r="B275" s="14" t="s">
        <v>37</v>
      </c>
      <c r="C275" s="52" t="s">
        <v>96</v>
      </c>
      <c r="D275" s="22">
        <v>10</v>
      </c>
      <c r="E275" s="22" t="s">
        <v>77</v>
      </c>
      <c r="F275" s="22">
        <v>2230171540</v>
      </c>
      <c r="G275" s="22">
        <v>313</v>
      </c>
      <c r="H275" s="2">
        <v>35</v>
      </c>
    </row>
    <row r="276" spans="2:8" ht="32.25" thickBot="1" x14ac:dyDescent="0.25">
      <c r="B276" s="26" t="s">
        <v>97</v>
      </c>
      <c r="C276" s="29" t="s">
        <v>98</v>
      </c>
      <c r="D276" s="29"/>
      <c r="E276" s="29"/>
      <c r="F276" s="29"/>
      <c r="G276" s="29"/>
      <c r="H276" s="160">
        <f>SUM(H277+H288)</f>
        <v>3588.2</v>
      </c>
    </row>
    <row r="277" spans="2:8" ht="16.5" thickBot="1" x14ac:dyDescent="0.25">
      <c r="B277" s="111" t="s">
        <v>55</v>
      </c>
      <c r="C277" s="52" t="s">
        <v>98</v>
      </c>
      <c r="D277" s="22" t="s">
        <v>79</v>
      </c>
      <c r="E277" s="22" t="s">
        <v>80</v>
      </c>
      <c r="F277" s="30"/>
      <c r="G277" s="30"/>
      <c r="H277" s="71">
        <f>SUM(H278+H283)</f>
        <v>3533.2</v>
      </c>
    </row>
    <row r="278" spans="2:8" ht="48" thickBot="1" x14ac:dyDescent="0.25">
      <c r="B278" s="111" t="s">
        <v>62</v>
      </c>
      <c r="C278" s="52" t="s">
        <v>98</v>
      </c>
      <c r="D278" s="22" t="s">
        <v>79</v>
      </c>
      <c r="E278" s="22" t="s">
        <v>80</v>
      </c>
      <c r="F278" s="25">
        <v>1910101590</v>
      </c>
      <c r="G278" s="22"/>
      <c r="H278" s="69">
        <f>SUM(H279+H280+H281+H282)</f>
        <v>1614.3</v>
      </c>
    </row>
    <row r="279" spans="2:8" ht="48" thickBot="1" x14ac:dyDescent="0.25">
      <c r="B279" s="110" t="s">
        <v>33</v>
      </c>
      <c r="C279" s="60" t="s">
        <v>98</v>
      </c>
      <c r="D279" s="21" t="s">
        <v>79</v>
      </c>
      <c r="E279" s="21" t="s">
        <v>80</v>
      </c>
      <c r="F279" s="93">
        <v>1910101590</v>
      </c>
      <c r="G279" s="21" t="s">
        <v>84</v>
      </c>
      <c r="H279" s="10">
        <v>761</v>
      </c>
    </row>
    <row r="280" spans="2:8" ht="63.75" thickBot="1" x14ac:dyDescent="0.25">
      <c r="B280" s="109" t="s">
        <v>10</v>
      </c>
      <c r="C280" s="60" t="s">
        <v>98</v>
      </c>
      <c r="D280" s="21" t="s">
        <v>79</v>
      </c>
      <c r="E280" s="21" t="s">
        <v>80</v>
      </c>
      <c r="F280" s="93">
        <v>1910101590</v>
      </c>
      <c r="G280" s="21">
        <v>119</v>
      </c>
      <c r="H280" s="10">
        <v>230.3</v>
      </c>
    </row>
    <row r="281" spans="2:8" ht="32.25" thickBot="1" x14ac:dyDescent="0.25">
      <c r="B281" s="82" t="s">
        <v>13</v>
      </c>
      <c r="C281" s="60" t="s">
        <v>98</v>
      </c>
      <c r="D281" s="21" t="s">
        <v>79</v>
      </c>
      <c r="E281" s="21" t="s">
        <v>80</v>
      </c>
      <c r="F281" s="93">
        <v>1910101590</v>
      </c>
      <c r="G281" s="21">
        <v>244</v>
      </c>
      <c r="H281" s="10">
        <v>613</v>
      </c>
    </row>
    <row r="282" spans="2:8" ht="16.5" thickBot="1" x14ac:dyDescent="0.25">
      <c r="B282" s="110" t="s">
        <v>51</v>
      </c>
      <c r="C282" s="60" t="s">
        <v>98</v>
      </c>
      <c r="D282" s="21" t="s">
        <v>79</v>
      </c>
      <c r="E282" s="21" t="s">
        <v>80</v>
      </c>
      <c r="F282" s="93">
        <v>1910101590</v>
      </c>
      <c r="G282" s="21">
        <v>850</v>
      </c>
      <c r="H282" s="10">
        <v>10</v>
      </c>
    </row>
    <row r="283" spans="2:8" ht="142.5" thickBot="1" x14ac:dyDescent="0.25">
      <c r="B283" s="111" t="s">
        <v>58</v>
      </c>
      <c r="C283" s="52" t="s">
        <v>98</v>
      </c>
      <c r="D283" s="22" t="s">
        <v>79</v>
      </c>
      <c r="E283" s="22" t="s">
        <v>80</v>
      </c>
      <c r="F283" s="25">
        <v>1910106590</v>
      </c>
      <c r="G283" s="22"/>
      <c r="H283" s="2">
        <f>SUM(H284:H287)</f>
        <v>1918.8999999999999</v>
      </c>
    </row>
    <row r="284" spans="2:8" ht="48" thickBot="1" x14ac:dyDescent="0.25">
      <c r="B284" s="110" t="s">
        <v>59</v>
      </c>
      <c r="C284" s="60" t="s">
        <v>98</v>
      </c>
      <c r="D284" s="21" t="s">
        <v>79</v>
      </c>
      <c r="E284" s="21" t="s">
        <v>80</v>
      </c>
      <c r="F284" s="93">
        <v>1910106590</v>
      </c>
      <c r="G284" s="21">
        <v>111</v>
      </c>
      <c r="H284" s="10">
        <v>1415</v>
      </c>
    </row>
    <row r="285" spans="2:8" ht="32.25" thickBot="1" x14ac:dyDescent="0.25">
      <c r="B285" s="127" t="s">
        <v>50</v>
      </c>
      <c r="C285" s="60" t="s">
        <v>98</v>
      </c>
      <c r="D285" s="21" t="s">
        <v>79</v>
      </c>
      <c r="E285" s="21" t="s">
        <v>80</v>
      </c>
      <c r="F285" s="93">
        <v>1910106590</v>
      </c>
      <c r="G285" s="21" t="s">
        <v>127</v>
      </c>
      <c r="H285" s="10">
        <v>10.5</v>
      </c>
    </row>
    <row r="286" spans="2:8" ht="63.75" thickBot="1" x14ac:dyDescent="0.25">
      <c r="B286" s="109" t="s">
        <v>10</v>
      </c>
      <c r="C286" s="60" t="s">
        <v>98</v>
      </c>
      <c r="D286" s="21" t="s">
        <v>79</v>
      </c>
      <c r="E286" s="21" t="s">
        <v>80</v>
      </c>
      <c r="F286" s="93">
        <v>1910106590</v>
      </c>
      <c r="G286" s="21">
        <v>119</v>
      </c>
      <c r="H286" s="10">
        <v>430.6</v>
      </c>
    </row>
    <row r="287" spans="2:8" ht="32.25" thickBot="1" x14ac:dyDescent="0.25">
      <c r="B287" s="82" t="s">
        <v>13</v>
      </c>
      <c r="C287" s="60" t="s">
        <v>98</v>
      </c>
      <c r="D287" s="21" t="s">
        <v>79</v>
      </c>
      <c r="E287" s="21" t="s">
        <v>80</v>
      </c>
      <c r="F287" s="93">
        <v>1910106590</v>
      </c>
      <c r="G287" s="21">
        <v>244</v>
      </c>
      <c r="H287" s="10">
        <v>62.8</v>
      </c>
    </row>
    <row r="288" spans="2:8" ht="16.5" thickBot="1" x14ac:dyDescent="0.25">
      <c r="B288" s="111" t="s">
        <v>34</v>
      </c>
      <c r="C288" s="52" t="s">
        <v>98</v>
      </c>
      <c r="D288" s="22">
        <v>10</v>
      </c>
      <c r="E288" s="22" t="s">
        <v>77</v>
      </c>
      <c r="F288" s="22"/>
      <c r="G288" s="22"/>
      <c r="H288" s="2">
        <v>55</v>
      </c>
    </row>
    <row r="289" spans="2:8" ht="16.5" thickBot="1" x14ac:dyDescent="0.25">
      <c r="B289" s="111" t="s">
        <v>38</v>
      </c>
      <c r="C289" s="52" t="s">
        <v>98</v>
      </c>
      <c r="D289" s="22">
        <v>10</v>
      </c>
      <c r="E289" s="22" t="s">
        <v>77</v>
      </c>
      <c r="F289" s="22"/>
      <c r="G289" s="22"/>
      <c r="H289" s="2">
        <v>55</v>
      </c>
    </row>
    <row r="290" spans="2:8" ht="48" thickBot="1" x14ac:dyDescent="0.25">
      <c r="B290" s="111" t="s">
        <v>60</v>
      </c>
      <c r="C290" s="52" t="s">
        <v>98</v>
      </c>
      <c r="D290" s="22">
        <v>10</v>
      </c>
      <c r="E290" s="22" t="s">
        <v>77</v>
      </c>
      <c r="F290" s="22">
        <v>2230171540</v>
      </c>
      <c r="G290" s="22"/>
      <c r="H290" s="2">
        <v>55</v>
      </c>
    </row>
    <row r="291" spans="2:8" ht="32.25" thickBot="1" x14ac:dyDescent="0.25">
      <c r="B291" s="14" t="s">
        <v>37</v>
      </c>
      <c r="C291" s="52" t="s">
        <v>98</v>
      </c>
      <c r="D291" s="22">
        <v>10</v>
      </c>
      <c r="E291" s="22" t="s">
        <v>77</v>
      </c>
      <c r="F291" s="22">
        <v>2230171540</v>
      </c>
      <c r="G291" s="22">
        <v>313</v>
      </c>
      <c r="H291" s="2">
        <v>55</v>
      </c>
    </row>
    <row r="292" spans="2:8" ht="16.5" thickBot="1" x14ac:dyDescent="0.25">
      <c r="B292" s="26" t="s">
        <v>100</v>
      </c>
      <c r="C292" s="29" t="s">
        <v>99</v>
      </c>
      <c r="D292" s="29"/>
      <c r="E292" s="29"/>
      <c r="F292" s="29"/>
      <c r="G292" s="29"/>
      <c r="H292" s="160">
        <f>SUM(H293+H304)</f>
        <v>3558.4</v>
      </c>
    </row>
    <row r="293" spans="2:8" ht="16.5" thickBot="1" x14ac:dyDescent="0.25">
      <c r="B293" s="111" t="s">
        <v>55</v>
      </c>
      <c r="C293" s="52" t="s">
        <v>99</v>
      </c>
      <c r="D293" s="22" t="s">
        <v>79</v>
      </c>
      <c r="E293" s="22" t="s">
        <v>80</v>
      </c>
      <c r="F293" s="30"/>
      <c r="G293" s="30"/>
      <c r="H293" s="71">
        <f>SUM(H294+H299)</f>
        <v>3503.4</v>
      </c>
    </row>
    <row r="294" spans="2:8" ht="48" thickBot="1" x14ac:dyDescent="0.25">
      <c r="B294" s="111" t="s">
        <v>62</v>
      </c>
      <c r="C294" s="52" t="s">
        <v>99</v>
      </c>
      <c r="D294" s="22" t="s">
        <v>79</v>
      </c>
      <c r="E294" s="22" t="s">
        <v>80</v>
      </c>
      <c r="F294" s="25">
        <v>1910101590</v>
      </c>
      <c r="G294" s="22"/>
      <c r="H294" s="69">
        <f>SUM(H295+H296+H297+H298)</f>
        <v>1577.4</v>
      </c>
    </row>
    <row r="295" spans="2:8" ht="48" thickBot="1" x14ac:dyDescent="0.25">
      <c r="B295" s="110" t="s">
        <v>33</v>
      </c>
      <c r="C295" s="60" t="s">
        <v>99</v>
      </c>
      <c r="D295" s="21" t="s">
        <v>79</v>
      </c>
      <c r="E295" s="21" t="s">
        <v>80</v>
      </c>
      <c r="F295" s="93">
        <v>1910101590</v>
      </c>
      <c r="G295" s="21" t="s">
        <v>84</v>
      </c>
      <c r="H295" s="10">
        <v>710</v>
      </c>
    </row>
    <row r="296" spans="2:8" ht="63.75" thickBot="1" x14ac:dyDescent="0.25">
      <c r="B296" s="109" t="s">
        <v>10</v>
      </c>
      <c r="C296" s="60" t="s">
        <v>99</v>
      </c>
      <c r="D296" s="21" t="s">
        <v>79</v>
      </c>
      <c r="E296" s="21" t="s">
        <v>80</v>
      </c>
      <c r="F296" s="93">
        <v>1910101590</v>
      </c>
      <c r="G296" s="21">
        <v>119</v>
      </c>
      <c r="H296" s="10">
        <v>214.4</v>
      </c>
    </row>
    <row r="297" spans="2:8" ht="32.25" thickBot="1" x14ac:dyDescent="0.25">
      <c r="B297" s="82" t="s">
        <v>13</v>
      </c>
      <c r="C297" s="60" t="s">
        <v>99</v>
      </c>
      <c r="D297" s="21" t="s">
        <v>79</v>
      </c>
      <c r="E297" s="21" t="s">
        <v>80</v>
      </c>
      <c r="F297" s="93">
        <v>1910101590</v>
      </c>
      <c r="G297" s="21">
        <v>244</v>
      </c>
      <c r="H297" s="10">
        <v>642</v>
      </c>
    </row>
    <row r="298" spans="2:8" ht="16.5" thickBot="1" x14ac:dyDescent="0.25">
      <c r="B298" s="110" t="s">
        <v>51</v>
      </c>
      <c r="C298" s="60" t="s">
        <v>99</v>
      </c>
      <c r="D298" s="21" t="s">
        <v>79</v>
      </c>
      <c r="E298" s="21" t="s">
        <v>80</v>
      </c>
      <c r="F298" s="93">
        <v>1910101590</v>
      </c>
      <c r="G298" s="21">
        <v>850</v>
      </c>
      <c r="H298" s="10">
        <v>11</v>
      </c>
    </row>
    <row r="299" spans="2:8" ht="142.5" thickBot="1" x14ac:dyDescent="0.25">
      <c r="B299" s="111" t="s">
        <v>58</v>
      </c>
      <c r="C299" s="52" t="s">
        <v>99</v>
      </c>
      <c r="D299" s="22" t="s">
        <v>79</v>
      </c>
      <c r="E299" s="22" t="s">
        <v>80</v>
      </c>
      <c r="F299" s="25">
        <v>1910106590</v>
      </c>
      <c r="G299" s="22"/>
      <c r="H299" s="2">
        <f>SUM(H300:H303)</f>
        <v>1926</v>
      </c>
    </row>
    <row r="300" spans="2:8" ht="48" thickBot="1" x14ac:dyDescent="0.25">
      <c r="B300" s="110" t="s">
        <v>59</v>
      </c>
      <c r="C300" s="60" t="s">
        <v>99</v>
      </c>
      <c r="D300" s="21" t="s">
        <v>79</v>
      </c>
      <c r="E300" s="21" t="s">
        <v>80</v>
      </c>
      <c r="F300" s="93">
        <v>1910106590</v>
      </c>
      <c r="G300" s="21">
        <v>111</v>
      </c>
      <c r="H300" s="10">
        <v>1414</v>
      </c>
    </row>
    <row r="301" spans="2:8" ht="32.25" thickBot="1" x14ac:dyDescent="0.25">
      <c r="B301" s="127" t="s">
        <v>50</v>
      </c>
      <c r="C301" s="60" t="s">
        <v>99</v>
      </c>
      <c r="D301" s="21" t="s">
        <v>79</v>
      </c>
      <c r="E301" s="21" t="s">
        <v>80</v>
      </c>
      <c r="F301" s="93">
        <v>1910106590</v>
      </c>
      <c r="G301" s="21" t="s">
        <v>127</v>
      </c>
      <c r="H301" s="10">
        <v>11.6</v>
      </c>
    </row>
    <row r="302" spans="2:8" ht="63.75" thickBot="1" x14ac:dyDescent="0.25">
      <c r="B302" s="109" t="s">
        <v>10</v>
      </c>
      <c r="C302" s="60" t="s">
        <v>99</v>
      </c>
      <c r="D302" s="21" t="s">
        <v>79</v>
      </c>
      <c r="E302" s="21" t="s">
        <v>80</v>
      </c>
      <c r="F302" s="93">
        <v>1910106590</v>
      </c>
      <c r="G302" s="21">
        <v>119</v>
      </c>
      <c r="H302" s="10">
        <v>431.4</v>
      </c>
    </row>
    <row r="303" spans="2:8" ht="32.25" thickBot="1" x14ac:dyDescent="0.25">
      <c r="B303" s="82" t="s">
        <v>13</v>
      </c>
      <c r="C303" s="60" t="s">
        <v>99</v>
      </c>
      <c r="D303" s="21" t="s">
        <v>79</v>
      </c>
      <c r="E303" s="21" t="s">
        <v>80</v>
      </c>
      <c r="F303" s="93">
        <v>1910106590</v>
      </c>
      <c r="G303" s="21">
        <v>244</v>
      </c>
      <c r="H303" s="10">
        <v>69</v>
      </c>
    </row>
    <row r="304" spans="2:8" ht="16.5" thickBot="1" x14ac:dyDescent="0.25">
      <c r="B304" s="111" t="s">
        <v>34</v>
      </c>
      <c r="C304" s="52" t="s">
        <v>99</v>
      </c>
      <c r="D304" s="22">
        <v>10</v>
      </c>
      <c r="E304" s="22" t="s">
        <v>77</v>
      </c>
      <c r="F304" s="22"/>
      <c r="G304" s="22"/>
      <c r="H304" s="2">
        <v>55</v>
      </c>
    </row>
    <row r="305" spans="2:8" ht="16.5" thickBot="1" x14ac:dyDescent="0.25">
      <c r="B305" s="111" t="s">
        <v>38</v>
      </c>
      <c r="C305" s="52" t="s">
        <v>99</v>
      </c>
      <c r="D305" s="22">
        <v>10</v>
      </c>
      <c r="E305" s="22" t="s">
        <v>77</v>
      </c>
      <c r="F305" s="22"/>
      <c r="G305" s="22"/>
      <c r="H305" s="2">
        <v>55</v>
      </c>
    </row>
    <row r="306" spans="2:8" ht="48" thickBot="1" x14ac:dyDescent="0.25">
      <c r="B306" s="111" t="s">
        <v>60</v>
      </c>
      <c r="C306" s="52" t="s">
        <v>99</v>
      </c>
      <c r="D306" s="22">
        <v>10</v>
      </c>
      <c r="E306" s="22" t="s">
        <v>77</v>
      </c>
      <c r="F306" s="22">
        <v>2230171540</v>
      </c>
      <c r="G306" s="22"/>
      <c r="H306" s="2">
        <v>55</v>
      </c>
    </row>
    <row r="307" spans="2:8" ht="32.25" thickBot="1" x14ac:dyDescent="0.25">
      <c r="B307" s="14" t="s">
        <v>37</v>
      </c>
      <c r="C307" s="52" t="s">
        <v>99</v>
      </c>
      <c r="D307" s="22">
        <v>10</v>
      </c>
      <c r="E307" s="22" t="s">
        <v>77</v>
      </c>
      <c r="F307" s="22">
        <v>2230171540</v>
      </c>
      <c r="G307" s="22">
        <v>313</v>
      </c>
      <c r="H307" s="2">
        <v>55</v>
      </c>
    </row>
    <row r="308" spans="2:8" ht="16.5" thickBot="1" x14ac:dyDescent="0.25">
      <c r="B308" s="26" t="s">
        <v>101</v>
      </c>
      <c r="C308" s="29" t="s">
        <v>102</v>
      </c>
      <c r="D308" s="29"/>
      <c r="E308" s="29"/>
      <c r="F308" s="29"/>
      <c r="G308" s="29"/>
      <c r="H308" s="160">
        <f>SUM(H309+H320)</f>
        <v>2392.8000000000002</v>
      </c>
    </row>
    <row r="309" spans="2:8" ht="16.5" thickBot="1" x14ac:dyDescent="0.25">
      <c r="B309" s="111" t="s">
        <v>55</v>
      </c>
      <c r="C309" s="52" t="s">
        <v>102</v>
      </c>
      <c r="D309" s="22" t="s">
        <v>79</v>
      </c>
      <c r="E309" s="22" t="s">
        <v>80</v>
      </c>
      <c r="F309" s="30"/>
      <c r="G309" s="30"/>
      <c r="H309" s="71">
        <f>SUM(H310+H315)</f>
        <v>2357.8000000000002</v>
      </c>
    </row>
    <row r="310" spans="2:8" ht="48" thickBot="1" x14ac:dyDescent="0.25">
      <c r="B310" s="111" t="s">
        <v>62</v>
      </c>
      <c r="C310" s="52" t="s">
        <v>102</v>
      </c>
      <c r="D310" s="22" t="s">
        <v>79</v>
      </c>
      <c r="E310" s="22" t="s">
        <v>80</v>
      </c>
      <c r="F310" s="25">
        <v>1910101590</v>
      </c>
      <c r="G310" s="22"/>
      <c r="H310" s="69">
        <f>SUM(H311+H312+H313+H314)</f>
        <v>1318.5</v>
      </c>
    </row>
    <row r="311" spans="2:8" ht="48" thickBot="1" x14ac:dyDescent="0.25">
      <c r="B311" s="110" t="s">
        <v>33</v>
      </c>
      <c r="C311" s="52" t="s">
        <v>102</v>
      </c>
      <c r="D311" s="22" t="s">
        <v>79</v>
      </c>
      <c r="E311" s="22" t="s">
        <v>80</v>
      </c>
      <c r="F311" s="25">
        <v>1910101590</v>
      </c>
      <c r="G311" s="22" t="s">
        <v>84</v>
      </c>
      <c r="H311" s="2">
        <v>576.29999999999995</v>
      </c>
    </row>
    <row r="312" spans="2:8" ht="63.75" thickBot="1" x14ac:dyDescent="0.25">
      <c r="B312" s="109" t="s">
        <v>10</v>
      </c>
      <c r="C312" s="52" t="s">
        <v>102</v>
      </c>
      <c r="D312" s="22" t="s">
        <v>79</v>
      </c>
      <c r="E312" s="22" t="s">
        <v>80</v>
      </c>
      <c r="F312" s="25">
        <v>1910101590</v>
      </c>
      <c r="G312" s="22">
        <v>119</v>
      </c>
      <c r="H312" s="2">
        <v>174.2</v>
      </c>
    </row>
    <row r="313" spans="2:8" ht="32.25" thickBot="1" x14ac:dyDescent="0.25">
      <c r="B313" s="82" t="s">
        <v>13</v>
      </c>
      <c r="C313" s="52" t="s">
        <v>102</v>
      </c>
      <c r="D313" s="22" t="s">
        <v>79</v>
      </c>
      <c r="E313" s="22" t="s">
        <v>80</v>
      </c>
      <c r="F313" s="25">
        <v>1910101590</v>
      </c>
      <c r="G313" s="22">
        <v>244</v>
      </c>
      <c r="H313" s="2">
        <v>560</v>
      </c>
    </row>
    <row r="314" spans="2:8" ht="16.5" thickBot="1" x14ac:dyDescent="0.25">
      <c r="B314" s="110" t="s">
        <v>51</v>
      </c>
      <c r="C314" s="52" t="s">
        <v>102</v>
      </c>
      <c r="D314" s="22" t="s">
        <v>79</v>
      </c>
      <c r="E314" s="22" t="s">
        <v>80</v>
      </c>
      <c r="F314" s="25">
        <v>1910101590</v>
      </c>
      <c r="G314" s="22">
        <v>850</v>
      </c>
      <c r="H314" s="2">
        <v>8</v>
      </c>
    </row>
    <row r="315" spans="2:8" ht="142.5" thickBot="1" x14ac:dyDescent="0.25">
      <c r="B315" s="111" t="s">
        <v>58</v>
      </c>
      <c r="C315" s="52" t="s">
        <v>102</v>
      </c>
      <c r="D315" s="22" t="s">
        <v>79</v>
      </c>
      <c r="E315" s="22" t="s">
        <v>80</v>
      </c>
      <c r="F315" s="25">
        <v>1910106590</v>
      </c>
      <c r="G315" s="22"/>
      <c r="H315" s="2">
        <f>SUM(H316:H319)</f>
        <v>1039.3</v>
      </c>
    </row>
    <row r="316" spans="2:8" ht="48" thickBot="1" x14ac:dyDescent="0.25">
      <c r="B316" s="110" t="s">
        <v>59</v>
      </c>
      <c r="C316" s="52" t="s">
        <v>102</v>
      </c>
      <c r="D316" s="22" t="s">
        <v>79</v>
      </c>
      <c r="E316" s="22" t="s">
        <v>80</v>
      </c>
      <c r="F316" s="25">
        <v>1910106590</v>
      </c>
      <c r="G316" s="22">
        <v>111</v>
      </c>
      <c r="H316" s="2">
        <v>755</v>
      </c>
    </row>
    <row r="317" spans="2:8" ht="32.25" thickBot="1" x14ac:dyDescent="0.25">
      <c r="B317" s="127" t="s">
        <v>50</v>
      </c>
      <c r="C317" s="52" t="s">
        <v>102</v>
      </c>
      <c r="D317" s="22" t="s">
        <v>79</v>
      </c>
      <c r="E317" s="22" t="s">
        <v>80</v>
      </c>
      <c r="F317" s="25">
        <v>1910106590</v>
      </c>
      <c r="G317" s="22" t="s">
        <v>127</v>
      </c>
      <c r="H317" s="2">
        <v>7.7</v>
      </c>
    </row>
    <row r="318" spans="2:8" ht="63.75" thickBot="1" x14ac:dyDescent="0.25">
      <c r="B318" s="109" t="s">
        <v>10</v>
      </c>
      <c r="C318" s="52" t="s">
        <v>102</v>
      </c>
      <c r="D318" s="22" t="s">
        <v>79</v>
      </c>
      <c r="E318" s="22" t="s">
        <v>80</v>
      </c>
      <c r="F318" s="25">
        <v>1910106590</v>
      </c>
      <c r="G318" s="22">
        <v>119</v>
      </c>
      <c r="H318" s="2">
        <v>231.3</v>
      </c>
    </row>
    <row r="319" spans="2:8" ht="32.25" thickBot="1" x14ac:dyDescent="0.25">
      <c r="B319" s="82" t="s">
        <v>13</v>
      </c>
      <c r="C319" s="52" t="s">
        <v>102</v>
      </c>
      <c r="D319" s="22" t="s">
        <v>79</v>
      </c>
      <c r="E319" s="22" t="s">
        <v>80</v>
      </c>
      <c r="F319" s="25">
        <v>1910106590</v>
      </c>
      <c r="G319" s="22">
        <v>244</v>
      </c>
      <c r="H319" s="2">
        <v>45.3</v>
      </c>
    </row>
    <row r="320" spans="2:8" ht="16.5" thickBot="1" x14ac:dyDescent="0.25">
      <c r="B320" s="111" t="s">
        <v>34</v>
      </c>
      <c r="C320" s="52" t="s">
        <v>102</v>
      </c>
      <c r="D320" s="22">
        <v>10</v>
      </c>
      <c r="E320" s="22" t="s">
        <v>77</v>
      </c>
      <c r="F320" s="22"/>
      <c r="G320" s="22"/>
      <c r="H320" s="2">
        <v>35</v>
      </c>
    </row>
    <row r="321" spans="2:8" ht="16.5" thickBot="1" x14ac:dyDescent="0.25">
      <c r="B321" s="111" t="s">
        <v>38</v>
      </c>
      <c r="C321" s="52" t="s">
        <v>102</v>
      </c>
      <c r="D321" s="22">
        <v>10</v>
      </c>
      <c r="E321" s="22" t="s">
        <v>77</v>
      </c>
      <c r="F321" s="22"/>
      <c r="G321" s="22"/>
      <c r="H321" s="2">
        <v>35</v>
      </c>
    </row>
    <row r="322" spans="2:8" ht="48" thickBot="1" x14ac:dyDescent="0.25">
      <c r="B322" s="111" t="s">
        <v>60</v>
      </c>
      <c r="C322" s="52" t="s">
        <v>102</v>
      </c>
      <c r="D322" s="22">
        <v>10</v>
      </c>
      <c r="E322" s="22" t="s">
        <v>77</v>
      </c>
      <c r="F322" s="22">
        <v>2230171540</v>
      </c>
      <c r="G322" s="22"/>
      <c r="H322" s="2">
        <v>35</v>
      </c>
    </row>
    <row r="323" spans="2:8" ht="32.25" thickBot="1" x14ac:dyDescent="0.25">
      <c r="B323" s="14" t="s">
        <v>37</v>
      </c>
      <c r="C323" s="52" t="s">
        <v>102</v>
      </c>
      <c r="D323" s="22">
        <v>10</v>
      </c>
      <c r="E323" s="22" t="s">
        <v>77</v>
      </c>
      <c r="F323" s="22">
        <v>2230171540</v>
      </c>
      <c r="G323" s="22">
        <v>313</v>
      </c>
      <c r="H323" s="2">
        <v>35</v>
      </c>
    </row>
    <row r="324" spans="2:8" ht="16.5" thickBot="1" x14ac:dyDescent="0.25">
      <c r="B324" s="26" t="s">
        <v>103</v>
      </c>
      <c r="C324" s="29" t="s">
        <v>104</v>
      </c>
      <c r="D324" s="29"/>
      <c r="E324" s="29"/>
      <c r="F324" s="29"/>
      <c r="G324" s="29"/>
      <c r="H324" s="70">
        <f>SUM(H325+H336)</f>
        <v>4867.6000000000004</v>
      </c>
    </row>
    <row r="325" spans="2:8" ht="16.5" thickBot="1" x14ac:dyDescent="0.25">
      <c r="B325" s="111" t="s">
        <v>55</v>
      </c>
      <c r="C325" s="30" t="s">
        <v>104</v>
      </c>
      <c r="D325" s="22" t="s">
        <v>79</v>
      </c>
      <c r="E325" s="22" t="s">
        <v>80</v>
      </c>
      <c r="F325" s="30"/>
      <c r="G325" s="30"/>
      <c r="H325" s="71">
        <f>SUM(H326+H331)</f>
        <v>4812.6000000000004</v>
      </c>
    </row>
    <row r="326" spans="2:8" ht="48" thickBot="1" x14ac:dyDescent="0.25">
      <c r="B326" s="111" t="s">
        <v>62</v>
      </c>
      <c r="C326" s="30" t="s">
        <v>104</v>
      </c>
      <c r="D326" s="22" t="s">
        <v>79</v>
      </c>
      <c r="E326" s="22" t="s">
        <v>80</v>
      </c>
      <c r="F326" s="25">
        <v>1910101590</v>
      </c>
      <c r="G326" s="22"/>
      <c r="H326" s="69">
        <f>SUM(H327+H328+H329+H330)</f>
        <v>1673.2</v>
      </c>
    </row>
    <row r="327" spans="2:8" ht="48" thickBot="1" x14ac:dyDescent="0.25">
      <c r="B327" s="110" t="s">
        <v>33</v>
      </c>
      <c r="C327" s="30" t="s">
        <v>104</v>
      </c>
      <c r="D327" s="22" t="s">
        <v>79</v>
      </c>
      <c r="E327" s="22" t="s">
        <v>80</v>
      </c>
      <c r="F327" s="25">
        <v>1910101590</v>
      </c>
      <c r="G327" s="22" t="s">
        <v>84</v>
      </c>
      <c r="H327" s="2">
        <v>643</v>
      </c>
    </row>
    <row r="328" spans="2:8" ht="63.75" thickBot="1" x14ac:dyDescent="0.25">
      <c r="B328" s="109" t="s">
        <v>10</v>
      </c>
      <c r="C328" s="30" t="s">
        <v>104</v>
      </c>
      <c r="D328" s="22" t="s">
        <v>79</v>
      </c>
      <c r="E328" s="22" t="s">
        <v>80</v>
      </c>
      <c r="F328" s="25">
        <v>1910101590</v>
      </c>
      <c r="G328" s="22">
        <v>119</v>
      </c>
      <c r="H328" s="2">
        <v>194.2</v>
      </c>
    </row>
    <row r="329" spans="2:8" ht="32.25" thickBot="1" x14ac:dyDescent="0.25">
      <c r="B329" s="82" t="s">
        <v>13</v>
      </c>
      <c r="C329" s="30" t="s">
        <v>104</v>
      </c>
      <c r="D329" s="22" t="s">
        <v>79</v>
      </c>
      <c r="E329" s="22" t="s">
        <v>80</v>
      </c>
      <c r="F329" s="25">
        <v>1910101590</v>
      </c>
      <c r="G329" s="22">
        <v>244</v>
      </c>
      <c r="H329" s="2">
        <v>819</v>
      </c>
    </row>
    <row r="330" spans="2:8" ht="16.5" thickBot="1" x14ac:dyDescent="0.25">
      <c r="B330" s="110" t="s">
        <v>51</v>
      </c>
      <c r="C330" s="30" t="s">
        <v>104</v>
      </c>
      <c r="D330" s="22" t="s">
        <v>79</v>
      </c>
      <c r="E330" s="22" t="s">
        <v>80</v>
      </c>
      <c r="F330" s="25">
        <v>1910101590</v>
      </c>
      <c r="G330" s="22">
        <v>850</v>
      </c>
      <c r="H330" s="2">
        <v>17</v>
      </c>
    </row>
    <row r="331" spans="2:8" ht="142.5" thickBot="1" x14ac:dyDescent="0.25">
      <c r="B331" s="111" t="s">
        <v>58</v>
      </c>
      <c r="C331" s="30" t="s">
        <v>104</v>
      </c>
      <c r="D331" s="22" t="s">
        <v>79</v>
      </c>
      <c r="E331" s="22" t="s">
        <v>80</v>
      </c>
      <c r="F331" s="25">
        <v>1910106590</v>
      </c>
      <c r="G331" s="22"/>
      <c r="H331" s="2">
        <f>SUM(H332:H335)</f>
        <v>3139.4</v>
      </c>
    </row>
    <row r="332" spans="2:8" ht="48" thickBot="1" x14ac:dyDescent="0.25">
      <c r="B332" s="110" t="s">
        <v>59</v>
      </c>
      <c r="C332" s="30" t="s">
        <v>104</v>
      </c>
      <c r="D332" s="22" t="s">
        <v>79</v>
      </c>
      <c r="E332" s="22" t="s">
        <v>80</v>
      </c>
      <c r="F332" s="25">
        <v>1910106590</v>
      </c>
      <c r="G332" s="22">
        <v>111</v>
      </c>
      <c r="H332" s="2">
        <v>2288</v>
      </c>
    </row>
    <row r="333" spans="2:8" ht="32.25" thickBot="1" x14ac:dyDescent="0.25">
      <c r="B333" s="127" t="s">
        <v>50</v>
      </c>
      <c r="C333" s="30" t="s">
        <v>104</v>
      </c>
      <c r="D333" s="22" t="s">
        <v>79</v>
      </c>
      <c r="E333" s="22" t="s">
        <v>80</v>
      </c>
      <c r="F333" s="25">
        <v>1910106590</v>
      </c>
      <c r="G333" s="22" t="s">
        <v>127</v>
      </c>
      <c r="H333" s="2">
        <v>20</v>
      </c>
    </row>
    <row r="334" spans="2:8" ht="63.75" thickBot="1" x14ac:dyDescent="0.25">
      <c r="B334" s="109" t="s">
        <v>10</v>
      </c>
      <c r="C334" s="30" t="s">
        <v>104</v>
      </c>
      <c r="D334" s="22" t="s">
        <v>79</v>
      </c>
      <c r="E334" s="22" t="s">
        <v>80</v>
      </c>
      <c r="F334" s="25">
        <v>1910106590</v>
      </c>
      <c r="G334" s="22">
        <v>119</v>
      </c>
      <c r="H334" s="2">
        <v>713</v>
      </c>
    </row>
    <row r="335" spans="2:8" ht="32.25" thickBot="1" x14ac:dyDescent="0.25">
      <c r="B335" s="82" t="s">
        <v>13</v>
      </c>
      <c r="C335" s="30" t="s">
        <v>104</v>
      </c>
      <c r="D335" s="22" t="s">
        <v>79</v>
      </c>
      <c r="E335" s="22" t="s">
        <v>80</v>
      </c>
      <c r="F335" s="25">
        <v>1910106590</v>
      </c>
      <c r="G335" s="22">
        <v>244</v>
      </c>
      <c r="H335" s="2">
        <v>118.4</v>
      </c>
    </row>
    <row r="336" spans="2:8" ht="16.5" thickBot="1" x14ac:dyDescent="0.25">
      <c r="B336" s="111" t="s">
        <v>34</v>
      </c>
      <c r="C336" s="30" t="s">
        <v>104</v>
      </c>
      <c r="D336" s="22">
        <v>10</v>
      </c>
      <c r="E336" s="22" t="s">
        <v>77</v>
      </c>
      <c r="F336" s="22"/>
      <c r="G336" s="22"/>
      <c r="H336" s="2">
        <v>55</v>
      </c>
    </row>
    <row r="337" spans="2:8" ht="16.5" thickBot="1" x14ac:dyDescent="0.25">
      <c r="B337" s="111" t="s">
        <v>38</v>
      </c>
      <c r="C337" s="30" t="s">
        <v>104</v>
      </c>
      <c r="D337" s="22">
        <v>10</v>
      </c>
      <c r="E337" s="22" t="s">
        <v>77</v>
      </c>
      <c r="F337" s="22"/>
      <c r="G337" s="22"/>
      <c r="H337" s="2">
        <v>55</v>
      </c>
    </row>
    <row r="338" spans="2:8" ht="48" thickBot="1" x14ac:dyDescent="0.25">
      <c r="B338" s="111" t="s">
        <v>60</v>
      </c>
      <c r="C338" s="30" t="s">
        <v>104</v>
      </c>
      <c r="D338" s="22">
        <v>10</v>
      </c>
      <c r="E338" s="22" t="s">
        <v>77</v>
      </c>
      <c r="F338" s="22">
        <v>2230171540</v>
      </c>
      <c r="G338" s="22"/>
      <c r="H338" s="2">
        <v>55</v>
      </c>
    </row>
    <row r="339" spans="2:8" ht="32.25" thickBot="1" x14ac:dyDescent="0.25">
      <c r="B339" s="14" t="s">
        <v>37</v>
      </c>
      <c r="C339" s="30" t="s">
        <v>104</v>
      </c>
      <c r="D339" s="22">
        <v>10</v>
      </c>
      <c r="E339" s="22" t="s">
        <v>77</v>
      </c>
      <c r="F339" s="22">
        <v>2230171540</v>
      </c>
      <c r="G339" s="22">
        <v>313</v>
      </c>
      <c r="H339" s="2">
        <v>55</v>
      </c>
    </row>
    <row r="340" spans="2:8" ht="16.5" thickBot="1" x14ac:dyDescent="0.25">
      <c r="B340" s="26" t="s">
        <v>105</v>
      </c>
      <c r="C340" s="29" t="s">
        <v>106</v>
      </c>
      <c r="D340" s="29" t="s">
        <v>79</v>
      </c>
      <c r="E340" s="29"/>
      <c r="F340" s="29"/>
      <c r="G340" s="29"/>
      <c r="H340" s="70">
        <f>SUM(H341+H352)</f>
        <v>2301.3000000000002</v>
      </c>
    </row>
    <row r="341" spans="2:8" ht="16.5" thickBot="1" x14ac:dyDescent="0.25">
      <c r="B341" s="111" t="s">
        <v>55</v>
      </c>
      <c r="C341" s="30" t="s">
        <v>106</v>
      </c>
      <c r="D341" s="22" t="s">
        <v>79</v>
      </c>
      <c r="E341" s="22" t="s">
        <v>80</v>
      </c>
      <c r="F341" s="30"/>
      <c r="G341" s="30"/>
      <c r="H341" s="71">
        <f>SUM(H342+H347)</f>
        <v>2266.3000000000002</v>
      </c>
    </row>
    <row r="342" spans="2:8" ht="48" thickBot="1" x14ac:dyDescent="0.25">
      <c r="B342" s="111" t="s">
        <v>62</v>
      </c>
      <c r="C342" s="30" t="s">
        <v>106</v>
      </c>
      <c r="D342" s="22" t="s">
        <v>79</v>
      </c>
      <c r="E342" s="22" t="s">
        <v>80</v>
      </c>
      <c r="F342" s="25">
        <v>1910101590</v>
      </c>
      <c r="G342" s="22"/>
      <c r="H342" s="69">
        <f>SUM(H343+H344+H345+H346)</f>
        <v>1122.3</v>
      </c>
    </row>
    <row r="343" spans="2:8" ht="48" thickBot="1" x14ac:dyDescent="0.25">
      <c r="B343" s="110" t="s">
        <v>33</v>
      </c>
      <c r="C343" s="30" t="s">
        <v>106</v>
      </c>
      <c r="D343" s="22" t="s">
        <v>79</v>
      </c>
      <c r="E343" s="22" t="s">
        <v>80</v>
      </c>
      <c r="F343" s="25">
        <v>1910101590</v>
      </c>
      <c r="G343" s="22" t="s">
        <v>84</v>
      </c>
      <c r="H343" s="2">
        <v>604</v>
      </c>
    </row>
    <row r="344" spans="2:8" ht="63.75" thickBot="1" x14ac:dyDescent="0.25">
      <c r="B344" s="109" t="s">
        <v>10</v>
      </c>
      <c r="C344" s="30" t="s">
        <v>106</v>
      </c>
      <c r="D344" s="22" t="s">
        <v>79</v>
      </c>
      <c r="E344" s="22" t="s">
        <v>80</v>
      </c>
      <c r="F344" s="25">
        <v>1910101590</v>
      </c>
      <c r="G344" s="22">
        <v>119</v>
      </c>
      <c r="H344" s="2">
        <v>182.3</v>
      </c>
    </row>
    <row r="345" spans="2:8" ht="32.25" thickBot="1" x14ac:dyDescent="0.25">
      <c r="B345" s="82" t="s">
        <v>13</v>
      </c>
      <c r="C345" s="30" t="s">
        <v>106</v>
      </c>
      <c r="D345" s="22" t="s">
        <v>79</v>
      </c>
      <c r="E345" s="22" t="s">
        <v>80</v>
      </c>
      <c r="F345" s="25">
        <v>1910101590</v>
      </c>
      <c r="G345" s="22">
        <v>244</v>
      </c>
      <c r="H345" s="2">
        <v>330</v>
      </c>
    </row>
    <row r="346" spans="2:8" ht="16.5" thickBot="1" x14ac:dyDescent="0.25">
      <c r="B346" s="110" t="s">
        <v>51</v>
      </c>
      <c r="C346" s="30" t="s">
        <v>106</v>
      </c>
      <c r="D346" s="22" t="s">
        <v>79</v>
      </c>
      <c r="E346" s="22" t="s">
        <v>80</v>
      </c>
      <c r="F346" s="25">
        <v>1910101590</v>
      </c>
      <c r="G346" s="22">
        <v>850</v>
      </c>
      <c r="H346" s="2">
        <v>6</v>
      </c>
    </row>
    <row r="347" spans="2:8" ht="142.5" thickBot="1" x14ac:dyDescent="0.25">
      <c r="B347" s="111" t="s">
        <v>58</v>
      </c>
      <c r="C347" s="30" t="s">
        <v>106</v>
      </c>
      <c r="D347" s="22" t="s">
        <v>79</v>
      </c>
      <c r="E347" s="22" t="s">
        <v>80</v>
      </c>
      <c r="F347" s="25">
        <v>1910106590</v>
      </c>
      <c r="G347" s="22"/>
      <c r="H347" s="2">
        <f>SUM(H348:H351)</f>
        <v>1144</v>
      </c>
    </row>
    <row r="348" spans="2:8" ht="48" thickBot="1" x14ac:dyDescent="0.25">
      <c r="B348" s="110" t="s">
        <v>59</v>
      </c>
      <c r="C348" s="30" t="s">
        <v>106</v>
      </c>
      <c r="D348" s="22" t="s">
        <v>79</v>
      </c>
      <c r="E348" s="22" t="s">
        <v>80</v>
      </c>
      <c r="F348" s="25">
        <v>1910106590</v>
      </c>
      <c r="G348" s="22">
        <v>111</v>
      </c>
      <c r="H348" s="2">
        <v>824</v>
      </c>
    </row>
    <row r="349" spans="2:8" ht="32.25" thickBot="1" x14ac:dyDescent="0.25">
      <c r="B349" s="127" t="s">
        <v>50</v>
      </c>
      <c r="C349" s="30" t="s">
        <v>106</v>
      </c>
      <c r="D349" s="22" t="s">
        <v>79</v>
      </c>
      <c r="E349" s="22" t="s">
        <v>80</v>
      </c>
      <c r="F349" s="25">
        <v>1910106590</v>
      </c>
      <c r="G349" s="22" t="s">
        <v>127</v>
      </c>
      <c r="H349" s="2">
        <v>9.1</v>
      </c>
    </row>
    <row r="350" spans="2:8" ht="63.75" thickBot="1" x14ac:dyDescent="0.25">
      <c r="B350" s="109" t="s">
        <v>10</v>
      </c>
      <c r="C350" s="30" t="s">
        <v>106</v>
      </c>
      <c r="D350" s="22" t="s">
        <v>79</v>
      </c>
      <c r="E350" s="22" t="s">
        <v>80</v>
      </c>
      <c r="F350" s="25">
        <v>1910106590</v>
      </c>
      <c r="G350" s="22">
        <v>119</v>
      </c>
      <c r="H350" s="2">
        <v>256.3</v>
      </c>
    </row>
    <row r="351" spans="2:8" ht="32.25" thickBot="1" x14ac:dyDescent="0.25">
      <c r="B351" s="82" t="s">
        <v>13</v>
      </c>
      <c r="C351" s="30" t="s">
        <v>106</v>
      </c>
      <c r="D351" s="22" t="s">
        <v>79</v>
      </c>
      <c r="E351" s="22" t="s">
        <v>80</v>
      </c>
      <c r="F351" s="25">
        <v>1910106590</v>
      </c>
      <c r="G351" s="22">
        <v>244</v>
      </c>
      <c r="H351" s="2">
        <v>54.6</v>
      </c>
    </row>
    <row r="352" spans="2:8" ht="16.5" thickBot="1" x14ac:dyDescent="0.25">
      <c r="B352" s="111" t="s">
        <v>34</v>
      </c>
      <c r="C352" s="30" t="s">
        <v>106</v>
      </c>
      <c r="D352" s="22">
        <v>10</v>
      </c>
      <c r="E352" s="22" t="s">
        <v>77</v>
      </c>
      <c r="F352" s="22"/>
      <c r="G352" s="22"/>
      <c r="H352" s="2">
        <v>35</v>
      </c>
    </row>
    <row r="353" spans="2:8" ht="16.5" thickBot="1" x14ac:dyDescent="0.25">
      <c r="B353" s="111" t="s">
        <v>38</v>
      </c>
      <c r="C353" s="30" t="s">
        <v>106</v>
      </c>
      <c r="D353" s="22">
        <v>10</v>
      </c>
      <c r="E353" s="22" t="s">
        <v>77</v>
      </c>
      <c r="F353" s="22"/>
      <c r="G353" s="22"/>
      <c r="H353" s="2">
        <v>35</v>
      </c>
    </row>
    <row r="354" spans="2:8" ht="48" thickBot="1" x14ac:dyDescent="0.25">
      <c r="B354" s="111" t="s">
        <v>60</v>
      </c>
      <c r="C354" s="30" t="s">
        <v>106</v>
      </c>
      <c r="D354" s="22">
        <v>10</v>
      </c>
      <c r="E354" s="22" t="s">
        <v>77</v>
      </c>
      <c r="F354" s="22">
        <v>2230171540</v>
      </c>
      <c r="G354" s="22"/>
      <c r="H354" s="2">
        <v>35</v>
      </c>
    </row>
    <row r="355" spans="2:8" ht="32.25" thickBot="1" x14ac:dyDescent="0.25">
      <c r="B355" s="14" t="s">
        <v>37</v>
      </c>
      <c r="C355" s="30" t="s">
        <v>106</v>
      </c>
      <c r="D355" s="22">
        <v>10</v>
      </c>
      <c r="E355" s="22" t="s">
        <v>77</v>
      </c>
      <c r="F355" s="22">
        <v>2230171540</v>
      </c>
      <c r="G355" s="22">
        <v>313</v>
      </c>
      <c r="H355" s="2">
        <v>35</v>
      </c>
    </row>
    <row r="356" spans="2:8" ht="16.5" thickBot="1" x14ac:dyDescent="0.25">
      <c r="B356" s="26" t="s">
        <v>107</v>
      </c>
      <c r="C356" s="29" t="s">
        <v>108</v>
      </c>
      <c r="D356" s="29" t="s">
        <v>79</v>
      </c>
      <c r="E356" s="29"/>
      <c r="F356" s="29"/>
      <c r="G356" s="29"/>
      <c r="H356" s="70">
        <f>SUM(H357+H368)</f>
        <v>3645.3</v>
      </c>
    </row>
    <row r="357" spans="2:8" ht="16.5" thickBot="1" x14ac:dyDescent="0.25">
      <c r="B357" s="111" t="s">
        <v>55</v>
      </c>
      <c r="C357" s="30" t="s">
        <v>108</v>
      </c>
      <c r="D357" s="22" t="s">
        <v>79</v>
      </c>
      <c r="E357" s="22" t="s">
        <v>80</v>
      </c>
      <c r="F357" s="30"/>
      <c r="G357" s="30"/>
      <c r="H357" s="71">
        <f>SUM(H358+H363)</f>
        <v>3590.3</v>
      </c>
    </row>
    <row r="358" spans="2:8" ht="48" thickBot="1" x14ac:dyDescent="0.25">
      <c r="B358" s="111" t="s">
        <v>62</v>
      </c>
      <c r="C358" s="30" t="s">
        <v>108</v>
      </c>
      <c r="D358" s="22" t="s">
        <v>79</v>
      </c>
      <c r="E358" s="22" t="s">
        <v>80</v>
      </c>
      <c r="F358" s="25">
        <v>1910101590</v>
      </c>
      <c r="G358" s="22"/>
      <c r="H358" s="69">
        <f>SUM(H359+H360+H361+H362)</f>
        <v>1523.3</v>
      </c>
    </row>
    <row r="359" spans="2:8" ht="48" thickBot="1" x14ac:dyDescent="0.25">
      <c r="B359" s="110" t="s">
        <v>33</v>
      </c>
      <c r="C359" s="30" t="s">
        <v>108</v>
      </c>
      <c r="D359" s="22" t="s">
        <v>79</v>
      </c>
      <c r="E359" s="22" t="s">
        <v>80</v>
      </c>
      <c r="F359" s="25">
        <v>1910101590</v>
      </c>
      <c r="G359" s="22" t="s">
        <v>84</v>
      </c>
      <c r="H359" s="2">
        <v>737</v>
      </c>
    </row>
    <row r="360" spans="2:8" ht="63.75" thickBot="1" x14ac:dyDescent="0.25">
      <c r="B360" s="109" t="s">
        <v>10</v>
      </c>
      <c r="C360" s="30" t="s">
        <v>108</v>
      </c>
      <c r="D360" s="22" t="s">
        <v>79</v>
      </c>
      <c r="E360" s="22" t="s">
        <v>80</v>
      </c>
      <c r="F360" s="25">
        <v>1910101590</v>
      </c>
      <c r="G360" s="22">
        <v>119</v>
      </c>
      <c r="H360" s="2">
        <v>222.3</v>
      </c>
    </row>
    <row r="361" spans="2:8" ht="32.25" thickBot="1" x14ac:dyDescent="0.25">
      <c r="B361" s="82" t="s">
        <v>13</v>
      </c>
      <c r="C361" s="30" t="s">
        <v>108</v>
      </c>
      <c r="D361" s="22" t="s">
        <v>79</v>
      </c>
      <c r="E361" s="22" t="s">
        <v>80</v>
      </c>
      <c r="F361" s="25">
        <v>1910101590</v>
      </c>
      <c r="G361" s="22">
        <v>244</v>
      </c>
      <c r="H361" s="2">
        <v>534</v>
      </c>
    </row>
    <row r="362" spans="2:8" ht="16.5" thickBot="1" x14ac:dyDescent="0.25">
      <c r="B362" s="110" t="s">
        <v>51</v>
      </c>
      <c r="C362" s="30" t="s">
        <v>108</v>
      </c>
      <c r="D362" s="22" t="s">
        <v>79</v>
      </c>
      <c r="E362" s="22" t="s">
        <v>80</v>
      </c>
      <c r="F362" s="25">
        <v>1910101590</v>
      </c>
      <c r="G362" s="22">
        <v>850</v>
      </c>
      <c r="H362" s="2">
        <v>30</v>
      </c>
    </row>
    <row r="363" spans="2:8" ht="142.5" thickBot="1" x14ac:dyDescent="0.25">
      <c r="B363" s="111" t="s">
        <v>58</v>
      </c>
      <c r="C363" s="30" t="s">
        <v>108</v>
      </c>
      <c r="D363" s="22" t="s">
        <v>79</v>
      </c>
      <c r="E363" s="22" t="s">
        <v>80</v>
      </c>
      <c r="F363" s="25">
        <v>1910106590</v>
      </c>
      <c r="G363" s="22"/>
      <c r="H363" s="2">
        <f>SUM(H364:H367)</f>
        <v>2067</v>
      </c>
    </row>
    <row r="364" spans="2:8" ht="48" thickBot="1" x14ac:dyDescent="0.25">
      <c r="B364" s="110" t="s">
        <v>59</v>
      </c>
      <c r="C364" s="30" t="s">
        <v>108</v>
      </c>
      <c r="D364" s="22" t="s">
        <v>79</v>
      </c>
      <c r="E364" s="22" t="s">
        <v>80</v>
      </c>
      <c r="F364" s="25">
        <v>1910106590</v>
      </c>
      <c r="G364" s="22">
        <v>111</v>
      </c>
      <c r="H364" s="2">
        <v>1521</v>
      </c>
    </row>
    <row r="365" spans="2:8" ht="32.25" thickBot="1" x14ac:dyDescent="0.25">
      <c r="B365" s="127" t="s">
        <v>50</v>
      </c>
      <c r="C365" s="30" t="s">
        <v>108</v>
      </c>
      <c r="D365" s="22" t="s">
        <v>79</v>
      </c>
      <c r="E365" s="22" t="s">
        <v>80</v>
      </c>
      <c r="F365" s="25">
        <v>1910106590</v>
      </c>
      <c r="G365" s="22" t="s">
        <v>127</v>
      </c>
      <c r="H365" s="2">
        <v>11.6</v>
      </c>
    </row>
    <row r="366" spans="2:8" ht="63.75" thickBot="1" x14ac:dyDescent="0.25">
      <c r="B366" s="109" t="s">
        <v>10</v>
      </c>
      <c r="C366" s="30" t="s">
        <v>108</v>
      </c>
      <c r="D366" s="22" t="s">
        <v>79</v>
      </c>
      <c r="E366" s="22" t="s">
        <v>80</v>
      </c>
      <c r="F366" s="25">
        <v>1910106590</v>
      </c>
      <c r="G366" s="22">
        <v>119</v>
      </c>
      <c r="H366" s="2">
        <v>465.4</v>
      </c>
    </row>
    <row r="367" spans="2:8" ht="32.25" thickBot="1" x14ac:dyDescent="0.25">
      <c r="B367" s="82" t="s">
        <v>13</v>
      </c>
      <c r="C367" s="30" t="s">
        <v>108</v>
      </c>
      <c r="D367" s="22" t="s">
        <v>79</v>
      </c>
      <c r="E367" s="22" t="s">
        <v>80</v>
      </c>
      <c r="F367" s="25">
        <v>1910106590</v>
      </c>
      <c r="G367" s="22">
        <v>244</v>
      </c>
      <c r="H367" s="2">
        <v>69</v>
      </c>
    </row>
    <row r="368" spans="2:8" ht="16.5" thickBot="1" x14ac:dyDescent="0.25">
      <c r="B368" s="111" t="s">
        <v>34</v>
      </c>
      <c r="C368" s="30" t="s">
        <v>108</v>
      </c>
      <c r="D368" s="22">
        <v>10</v>
      </c>
      <c r="E368" s="22" t="s">
        <v>77</v>
      </c>
      <c r="F368" s="22"/>
      <c r="G368" s="22"/>
      <c r="H368" s="2">
        <v>55</v>
      </c>
    </row>
    <row r="369" spans="2:8" ht="16.5" thickBot="1" x14ac:dyDescent="0.25">
      <c r="B369" s="111" t="s">
        <v>38</v>
      </c>
      <c r="C369" s="30" t="s">
        <v>108</v>
      </c>
      <c r="D369" s="22">
        <v>10</v>
      </c>
      <c r="E369" s="22" t="s">
        <v>77</v>
      </c>
      <c r="F369" s="22"/>
      <c r="G369" s="22"/>
      <c r="H369" s="2">
        <v>55</v>
      </c>
    </row>
    <row r="370" spans="2:8" ht="48" thickBot="1" x14ac:dyDescent="0.25">
      <c r="B370" s="111" t="s">
        <v>60</v>
      </c>
      <c r="C370" s="30" t="s">
        <v>108</v>
      </c>
      <c r="D370" s="22">
        <v>10</v>
      </c>
      <c r="E370" s="22" t="s">
        <v>77</v>
      </c>
      <c r="F370" s="22">
        <v>2230171540</v>
      </c>
      <c r="G370" s="22"/>
      <c r="H370" s="2">
        <v>55</v>
      </c>
    </row>
    <row r="371" spans="2:8" ht="32.25" thickBot="1" x14ac:dyDescent="0.25">
      <c r="B371" s="14" t="s">
        <v>37</v>
      </c>
      <c r="C371" s="30" t="s">
        <v>108</v>
      </c>
      <c r="D371" s="22">
        <v>10</v>
      </c>
      <c r="E371" s="22" t="s">
        <v>77</v>
      </c>
      <c r="F371" s="22">
        <v>2230171540</v>
      </c>
      <c r="G371" s="22">
        <v>313</v>
      </c>
      <c r="H371" s="2">
        <v>55</v>
      </c>
    </row>
    <row r="372" spans="2:8" ht="32.25" thickBot="1" x14ac:dyDescent="0.25">
      <c r="B372" s="26" t="s">
        <v>109</v>
      </c>
      <c r="C372" s="29" t="s">
        <v>110</v>
      </c>
      <c r="D372" s="29" t="s">
        <v>79</v>
      </c>
      <c r="E372" s="29"/>
      <c r="F372" s="29"/>
      <c r="G372" s="29"/>
      <c r="H372" s="70">
        <f>SUM(H373+H384)</f>
        <v>4216.3</v>
      </c>
    </row>
    <row r="373" spans="2:8" ht="16.5" thickBot="1" x14ac:dyDescent="0.25">
      <c r="B373" s="111" t="s">
        <v>55</v>
      </c>
      <c r="C373" s="30" t="s">
        <v>110</v>
      </c>
      <c r="D373" s="22" t="s">
        <v>79</v>
      </c>
      <c r="E373" s="22" t="s">
        <v>80</v>
      </c>
      <c r="F373" s="30"/>
      <c r="G373" s="30"/>
      <c r="H373" s="71">
        <f>SUM(H374+H379)</f>
        <v>4161.3</v>
      </c>
    </row>
    <row r="374" spans="2:8" ht="48" thickBot="1" x14ac:dyDescent="0.25">
      <c r="B374" s="111" t="s">
        <v>62</v>
      </c>
      <c r="C374" s="30" t="s">
        <v>110</v>
      </c>
      <c r="D374" s="22" t="s">
        <v>79</v>
      </c>
      <c r="E374" s="22" t="s">
        <v>80</v>
      </c>
      <c r="F374" s="25">
        <v>1910101590</v>
      </c>
      <c r="G374" s="22"/>
      <c r="H374" s="69">
        <f>SUM(H375+H376+H377+H378)</f>
        <v>2148.4</v>
      </c>
    </row>
    <row r="375" spans="2:8" ht="48" thickBot="1" x14ac:dyDescent="0.25">
      <c r="B375" s="110" t="s">
        <v>33</v>
      </c>
      <c r="C375" s="30" t="s">
        <v>110</v>
      </c>
      <c r="D375" s="22" t="s">
        <v>79</v>
      </c>
      <c r="E375" s="22" t="s">
        <v>80</v>
      </c>
      <c r="F375" s="25">
        <v>1910101590</v>
      </c>
      <c r="G375" s="22" t="s">
        <v>84</v>
      </c>
      <c r="H375" s="2">
        <v>671</v>
      </c>
    </row>
    <row r="376" spans="2:8" ht="63.75" thickBot="1" x14ac:dyDescent="0.25">
      <c r="B376" s="109" t="s">
        <v>10</v>
      </c>
      <c r="C376" s="30" t="s">
        <v>110</v>
      </c>
      <c r="D376" s="22" t="s">
        <v>79</v>
      </c>
      <c r="E376" s="22" t="s">
        <v>80</v>
      </c>
      <c r="F376" s="25">
        <v>1910101590</v>
      </c>
      <c r="G376" s="22">
        <v>119</v>
      </c>
      <c r="H376" s="2">
        <v>202.4</v>
      </c>
    </row>
    <row r="377" spans="2:8" ht="32.25" thickBot="1" x14ac:dyDescent="0.25">
      <c r="B377" s="82" t="s">
        <v>13</v>
      </c>
      <c r="C377" s="30" t="s">
        <v>110</v>
      </c>
      <c r="D377" s="22" t="s">
        <v>79</v>
      </c>
      <c r="E377" s="22" t="s">
        <v>80</v>
      </c>
      <c r="F377" s="25">
        <v>1910101590</v>
      </c>
      <c r="G377" s="22">
        <v>244</v>
      </c>
      <c r="H377" s="2">
        <v>1262</v>
      </c>
    </row>
    <row r="378" spans="2:8" ht="16.5" thickBot="1" x14ac:dyDescent="0.25">
      <c r="B378" s="110" t="s">
        <v>51</v>
      </c>
      <c r="C378" s="30" t="s">
        <v>110</v>
      </c>
      <c r="D378" s="22" t="s">
        <v>79</v>
      </c>
      <c r="E378" s="22" t="s">
        <v>80</v>
      </c>
      <c r="F378" s="25">
        <v>1910101590</v>
      </c>
      <c r="G378" s="22">
        <v>850</v>
      </c>
      <c r="H378" s="2">
        <v>13</v>
      </c>
    </row>
    <row r="379" spans="2:8" ht="142.5" thickBot="1" x14ac:dyDescent="0.25">
      <c r="B379" s="111" t="s">
        <v>58</v>
      </c>
      <c r="C379" s="30" t="s">
        <v>110</v>
      </c>
      <c r="D379" s="22" t="s">
        <v>79</v>
      </c>
      <c r="E379" s="22" t="s">
        <v>80</v>
      </c>
      <c r="F379" s="25">
        <v>1910106590</v>
      </c>
      <c r="G379" s="22"/>
      <c r="H379" s="2">
        <f>SUM(H380:H383)</f>
        <v>2012.9</v>
      </c>
    </row>
    <row r="380" spans="2:8" ht="48" thickBot="1" x14ac:dyDescent="0.25">
      <c r="B380" s="110" t="s">
        <v>59</v>
      </c>
      <c r="C380" s="30" t="s">
        <v>110</v>
      </c>
      <c r="D380" s="22" t="s">
        <v>79</v>
      </c>
      <c r="E380" s="22" t="s">
        <v>80</v>
      </c>
      <c r="F380" s="25">
        <v>1910106590</v>
      </c>
      <c r="G380" s="22">
        <v>111</v>
      </c>
      <c r="H380" s="2">
        <v>1471</v>
      </c>
    </row>
    <row r="381" spans="2:8" ht="32.25" thickBot="1" x14ac:dyDescent="0.25">
      <c r="B381" s="127" t="s">
        <v>50</v>
      </c>
      <c r="C381" s="30" t="s">
        <v>110</v>
      </c>
      <c r="D381" s="22" t="s">
        <v>79</v>
      </c>
      <c r="E381" s="22" t="s">
        <v>80</v>
      </c>
      <c r="F381" s="25">
        <v>1910106590</v>
      </c>
      <c r="G381" s="22" t="s">
        <v>127</v>
      </c>
      <c r="H381" s="2">
        <v>12.2</v>
      </c>
    </row>
    <row r="382" spans="2:8" ht="63.75" thickBot="1" x14ac:dyDescent="0.25">
      <c r="B382" s="109" t="s">
        <v>10</v>
      </c>
      <c r="C382" s="30" t="s">
        <v>110</v>
      </c>
      <c r="D382" s="22" t="s">
        <v>79</v>
      </c>
      <c r="E382" s="22" t="s">
        <v>80</v>
      </c>
      <c r="F382" s="25">
        <v>1910106590</v>
      </c>
      <c r="G382" s="22">
        <v>119</v>
      </c>
      <c r="H382" s="2">
        <v>457.6</v>
      </c>
    </row>
    <row r="383" spans="2:8" ht="32.25" thickBot="1" x14ac:dyDescent="0.25">
      <c r="B383" s="82" t="s">
        <v>13</v>
      </c>
      <c r="C383" s="30" t="s">
        <v>110</v>
      </c>
      <c r="D383" s="22" t="s">
        <v>79</v>
      </c>
      <c r="E383" s="22" t="s">
        <v>80</v>
      </c>
      <c r="F383" s="25">
        <v>1910106590</v>
      </c>
      <c r="G383" s="22">
        <v>244</v>
      </c>
      <c r="H383" s="2">
        <v>72.099999999999994</v>
      </c>
    </row>
    <row r="384" spans="2:8" ht="16.5" thickBot="1" x14ac:dyDescent="0.25">
      <c r="B384" s="111" t="s">
        <v>34</v>
      </c>
      <c r="C384" s="30" t="s">
        <v>110</v>
      </c>
      <c r="D384" s="22">
        <v>10</v>
      </c>
      <c r="E384" s="22" t="s">
        <v>77</v>
      </c>
      <c r="F384" s="22"/>
      <c r="G384" s="22"/>
      <c r="H384" s="2">
        <v>55</v>
      </c>
    </row>
    <row r="385" spans="2:8" ht="16.5" thickBot="1" x14ac:dyDescent="0.25">
      <c r="B385" s="111" t="s">
        <v>38</v>
      </c>
      <c r="C385" s="30" t="s">
        <v>110</v>
      </c>
      <c r="D385" s="22">
        <v>10</v>
      </c>
      <c r="E385" s="22" t="s">
        <v>77</v>
      </c>
      <c r="F385" s="22"/>
      <c r="G385" s="22"/>
      <c r="H385" s="2">
        <v>55</v>
      </c>
    </row>
    <row r="386" spans="2:8" ht="48" thickBot="1" x14ac:dyDescent="0.25">
      <c r="B386" s="111" t="s">
        <v>60</v>
      </c>
      <c r="C386" s="30" t="s">
        <v>110</v>
      </c>
      <c r="D386" s="22">
        <v>10</v>
      </c>
      <c r="E386" s="22" t="s">
        <v>77</v>
      </c>
      <c r="F386" s="22">
        <v>2230171540</v>
      </c>
      <c r="G386" s="22"/>
      <c r="H386" s="2">
        <v>55</v>
      </c>
    </row>
    <row r="387" spans="2:8" ht="32.25" thickBot="1" x14ac:dyDescent="0.25">
      <c r="B387" s="14" t="s">
        <v>37</v>
      </c>
      <c r="C387" s="30" t="s">
        <v>110</v>
      </c>
      <c r="D387" s="22">
        <v>10</v>
      </c>
      <c r="E387" s="22" t="s">
        <v>77</v>
      </c>
      <c r="F387" s="22">
        <v>2230171540</v>
      </c>
      <c r="G387" s="22">
        <v>313</v>
      </c>
      <c r="H387" s="2">
        <v>55</v>
      </c>
    </row>
    <row r="388" spans="2:8" ht="16.5" thickBot="1" x14ac:dyDescent="0.25">
      <c r="B388" s="26" t="s">
        <v>111</v>
      </c>
      <c r="C388" s="29" t="s">
        <v>112</v>
      </c>
      <c r="D388" s="29" t="s">
        <v>79</v>
      </c>
      <c r="E388" s="29"/>
      <c r="F388" s="29"/>
      <c r="G388" s="29"/>
      <c r="H388" s="70">
        <f>SUM(H389+H400)</f>
        <v>3351.5</v>
      </c>
    </row>
    <row r="389" spans="2:8" ht="16.5" thickBot="1" x14ac:dyDescent="0.25">
      <c r="B389" s="111" t="s">
        <v>55</v>
      </c>
      <c r="C389" s="30" t="s">
        <v>112</v>
      </c>
      <c r="D389" s="22" t="s">
        <v>79</v>
      </c>
      <c r="E389" s="22" t="s">
        <v>80</v>
      </c>
      <c r="F389" s="30"/>
      <c r="G389" s="30"/>
      <c r="H389" s="71">
        <f>SUM(H390+H395)</f>
        <v>3296.5</v>
      </c>
    </row>
    <row r="390" spans="2:8" ht="48" thickBot="1" x14ac:dyDescent="0.25">
      <c r="B390" s="111" t="s">
        <v>62</v>
      </c>
      <c r="C390" s="30" t="s">
        <v>112</v>
      </c>
      <c r="D390" s="22" t="s">
        <v>79</v>
      </c>
      <c r="E390" s="22" t="s">
        <v>80</v>
      </c>
      <c r="F390" s="25">
        <v>1910101590</v>
      </c>
      <c r="G390" s="22"/>
      <c r="H390" s="69">
        <f>SUM(H391+H392+H393+H394)</f>
        <v>1375.2</v>
      </c>
    </row>
    <row r="391" spans="2:8" ht="48" thickBot="1" x14ac:dyDescent="0.25">
      <c r="B391" s="110" t="s">
        <v>33</v>
      </c>
      <c r="C391" s="30" t="s">
        <v>112</v>
      </c>
      <c r="D391" s="22" t="s">
        <v>79</v>
      </c>
      <c r="E391" s="22" t="s">
        <v>80</v>
      </c>
      <c r="F391" s="25">
        <v>1910101590</v>
      </c>
      <c r="G391" s="22" t="s">
        <v>84</v>
      </c>
      <c r="H391" s="2">
        <v>643</v>
      </c>
    </row>
    <row r="392" spans="2:8" ht="63.75" thickBot="1" x14ac:dyDescent="0.25">
      <c r="B392" s="109" t="s">
        <v>10</v>
      </c>
      <c r="C392" s="30" t="s">
        <v>112</v>
      </c>
      <c r="D392" s="22" t="s">
        <v>79</v>
      </c>
      <c r="E392" s="22" t="s">
        <v>80</v>
      </c>
      <c r="F392" s="25">
        <v>1910101590</v>
      </c>
      <c r="G392" s="22">
        <v>119</v>
      </c>
      <c r="H392" s="2">
        <v>194.2</v>
      </c>
    </row>
    <row r="393" spans="2:8" ht="32.25" thickBot="1" x14ac:dyDescent="0.25">
      <c r="B393" s="82" t="s">
        <v>13</v>
      </c>
      <c r="C393" s="30" t="s">
        <v>112</v>
      </c>
      <c r="D393" s="22" t="s">
        <v>79</v>
      </c>
      <c r="E393" s="22" t="s">
        <v>80</v>
      </c>
      <c r="F393" s="25">
        <v>1910101590</v>
      </c>
      <c r="G393" s="22">
        <v>244</v>
      </c>
      <c r="H393" s="2">
        <v>533</v>
      </c>
    </row>
    <row r="394" spans="2:8" ht="16.5" thickBot="1" x14ac:dyDescent="0.25">
      <c r="B394" s="110" t="s">
        <v>51</v>
      </c>
      <c r="C394" s="30" t="s">
        <v>112</v>
      </c>
      <c r="D394" s="22" t="s">
        <v>79</v>
      </c>
      <c r="E394" s="22" t="s">
        <v>80</v>
      </c>
      <c r="F394" s="25">
        <v>1910101590</v>
      </c>
      <c r="G394" s="22">
        <v>850</v>
      </c>
      <c r="H394" s="2">
        <v>5</v>
      </c>
    </row>
    <row r="395" spans="2:8" ht="142.5" thickBot="1" x14ac:dyDescent="0.25">
      <c r="B395" s="111" t="s">
        <v>58</v>
      </c>
      <c r="C395" s="30" t="s">
        <v>112</v>
      </c>
      <c r="D395" s="22" t="s">
        <v>79</v>
      </c>
      <c r="E395" s="22" t="s">
        <v>80</v>
      </c>
      <c r="F395" s="25">
        <v>1910106590</v>
      </c>
      <c r="G395" s="22"/>
      <c r="H395" s="2">
        <f>SUM(H396:H399)</f>
        <v>1921.3000000000002</v>
      </c>
    </row>
    <row r="396" spans="2:8" ht="48" thickBot="1" x14ac:dyDescent="0.25">
      <c r="B396" s="110" t="s">
        <v>59</v>
      </c>
      <c r="C396" s="30" t="s">
        <v>112</v>
      </c>
      <c r="D396" s="22" t="s">
        <v>79</v>
      </c>
      <c r="E396" s="22" t="s">
        <v>80</v>
      </c>
      <c r="F396" s="25">
        <v>1910106590</v>
      </c>
      <c r="G396" s="22">
        <v>111</v>
      </c>
      <c r="H396" s="2">
        <v>1406</v>
      </c>
    </row>
    <row r="397" spans="2:8" ht="32.25" thickBot="1" x14ac:dyDescent="0.25">
      <c r="B397" s="127" t="s">
        <v>50</v>
      </c>
      <c r="C397" s="30" t="s">
        <v>112</v>
      </c>
      <c r="D397" s="22" t="s">
        <v>79</v>
      </c>
      <c r="E397" s="22" t="s">
        <v>80</v>
      </c>
      <c r="F397" s="25">
        <v>1910106590</v>
      </c>
      <c r="G397" s="22" t="s">
        <v>127</v>
      </c>
      <c r="H397" s="2">
        <v>11.2</v>
      </c>
    </row>
    <row r="398" spans="2:8" ht="63.75" thickBot="1" x14ac:dyDescent="0.25">
      <c r="B398" s="109" t="s">
        <v>10</v>
      </c>
      <c r="C398" s="30" t="s">
        <v>112</v>
      </c>
      <c r="D398" s="22" t="s">
        <v>79</v>
      </c>
      <c r="E398" s="22" t="s">
        <v>80</v>
      </c>
      <c r="F398" s="25">
        <v>1910106590</v>
      </c>
      <c r="G398" s="22">
        <v>119</v>
      </c>
      <c r="H398" s="2">
        <v>438.1</v>
      </c>
    </row>
    <row r="399" spans="2:8" ht="32.25" thickBot="1" x14ac:dyDescent="0.25">
      <c r="B399" s="82" t="s">
        <v>13</v>
      </c>
      <c r="C399" s="30" t="s">
        <v>112</v>
      </c>
      <c r="D399" s="22" t="s">
        <v>79</v>
      </c>
      <c r="E399" s="22" t="s">
        <v>80</v>
      </c>
      <c r="F399" s="25">
        <v>1910106590</v>
      </c>
      <c r="G399" s="22">
        <v>244</v>
      </c>
      <c r="H399" s="2">
        <v>66</v>
      </c>
    </row>
    <row r="400" spans="2:8" ht="16.5" thickBot="1" x14ac:dyDescent="0.25">
      <c r="B400" s="111" t="s">
        <v>34</v>
      </c>
      <c r="C400" s="30" t="s">
        <v>112</v>
      </c>
      <c r="D400" s="22">
        <v>10</v>
      </c>
      <c r="E400" s="22" t="s">
        <v>77</v>
      </c>
      <c r="F400" s="22"/>
      <c r="G400" s="22"/>
      <c r="H400" s="2">
        <v>55</v>
      </c>
    </row>
    <row r="401" spans="2:8" ht="16.5" thickBot="1" x14ac:dyDescent="0.25">
      <c r="B401" s="111" t="s">
        <v>38</v>
      </c>
      <c r="C401" s="30" t="s">
        <v>112</v>
      </c>
      <c r="D401" s="22">
        <v>10</v>
      </c>
      <c r="E401" s="22" t="s">
        <v>77</v>
      </c>
      <c r="F401" s="22"/>
      <c r="G401" s="22"/>
      <c r="H401" s="2">
        <v>55</v>
      </c>
    </row>
    <row r="402" spans="2:8" ht="48" thickBot="1" x14ac:dyDescent="0.25">
      <c r="B402" s="111" t="s">
        <v>60</v>
      </c>
      <c r="C402" s="30" t="s">
        <v>112</v>
      </c>
      <c r="D402" s="22">
        <v>10</v>
      </c>
      <c r="E402" s="22" t="s">
        <v>77</v>
      </c>
      <c r="F402" s="22">
        <v>2230171540</v>
      </c>
      <c r="G402" s="22"/>
      <c r="H402" s="2">
        <v>55</v>
      </c>
    </row>
    <row r="403" spans="2:8" ht="32.25" thickBot="1" x14ac:dyDescent="0.25">
      <c r="B403" s="14" t="s">
        <v>37</v>
      </c>
      <c r="C403" s="30" t="s">
        <v>112</v>
      </c>
      <c r="D403" s="22">
        <v>10</v>
      </c>
      <c r="E403" s="22" t="s">
        <v>77</v>
      </c>
      <c r="F403" s="22">
        <v>2230171540</v>
      </c>
      <c r="G403" s="22">
        <v>313</v>
      </c>
      <c r="H403" s="2">
        <v>55</v>
      </c>
    </row>
    <row r="404" spans="2:8" ht="16.5" thickBot="1" x14ac:dyDescent="0.25">
      <c r="B404" s="26" t="s">
        <v>113</v>
      </c>
      <c r="C404" s="29" t="s">
        <v>114</v>
      </c>
      <c r="D404" s="29" t="s">
        <v>79</v>
      </c>
      <c r="E404" s="29"/>
      <c r="F404" s="29"/>
      <c r="G404" s="29"/>
      <c r="H404" s="70">
        <f>SUM(H405+H416)</f>
        <v>15455.740000000002</v>
      </c>
    </row>
    <row r="405" spans="2:8" ht="16.5" thickBot="1" x14ac:dyDescent="0.25">
      <c r="B405" s="111" t="s">
        <v>55</v>
      </c>
      <c r="C405" s="30" t="s">
        <v>114</v>
      </c>
      <c r="D405" s="22" t="s">
        <v>79</v>
      </c>
      <c r="E405" s="22" t="s">
        <v>80</v>
      </c>
      <c r="F405" s="30"/>
      <c r="G405" s="30"/>
      <c r="H405" s="71">
        <f>SUM(H406+H411)</f>
        <v>14984.900000000001</v>
      </c>
    </row>
    <row r="406" spans="2:8" ht="48" thickBot="1" x14ac:dyDescent="0.25">
      <c r="B406" s="111" t="s">
        <v>62</v>
      </c>
      <c r="C406" s="30" t="s">
        <v>114</v>
      </c>
      <c r="D406" s="22" t="s">
        <v>79</v>
      </c>
      <c r="E406" s="22" t="s">
        <v>80</v>
      </c>
      <c r="F406" s="25">
        <v>1910101590</v>
      </c>
      <c r="G406" s="22"/>
      <c r="H406" s="69">
        <f>SUM(H407+H408+H409+H410)</f>
        <v>5608.7</v>
      </c>
    </row>
    <row r="407" spans="2:8" ht="48" thickBot="1" x14ac:dyDescent="0.25">
      <c r="B407" s="110" t="s">
        <v>33</v>
      </c>
      <c r="C407" s="30" t="s">
        <v>114</v>
      </c>
      <c r="D407" s="22" t="s">
        <v>79</v>
      </c>
      <c r="E407" s="22" t="s">
        <v>80</v>
      </c>
      <c r="F407" s="25">
        <v>1910101590</v>
      </c>
      <c r="G407" s="22" t="s">
        <v>84</v>
      </c>
      <c r="H407" s="2">
        <v>1917</v>
      </c>
    </row>
    <row r="408" spans="2:8" ht="63.75" thickBot="1" x14ac:dyDescent="0.25">
      <c r="B408" s="109" t="s">
        <v>10</v>
      </c>
      <c r="C408" s="30" t="s">
        <v>114</v>
      </c>
      <c r="D408" s="22" t="s">
        <v>79</v>
      </c>
      <c r="E408" s="22" t="s">
        <v>80</v>
      </c>
      <c r="F408" s="25">
        <v>1910101590</v>
      </c>
      <c r="G408" s="22">
        <v>119</v>
      </c>
      <c r="H408" s="2">
        <v>578.70000000000005</v>
      </c>
    </row>
    <row r="409" spans="2:8" ht="32.25" thickBot="1" x14ac:dyDescent="0.25">
      <c r="B409" s="82" t="s">
        <v>13</v>
      </c>
      <c r="C409" s="30" t="s">
        <v>114</v>
      </c>
      <c r="D409" s="22" t="s">
        <v>79</v>
      </c>
      <c r="E409" s="22" t="s">
        <v>80</v>
      </c>
      <c r="F409" s="25">
        <v>1910101590</v>
      </c>
      <c r="G409" s="22">
        <v>244</v>
      </c>
      <c r="H409" s="2">
        <v>2719</v>
      </c>
    </row>
    <row r="410" spans="2:8" ht="16.5" thickBot="1" x14ac:dyDescent="0.25">
      <c r="B410" s="110" t="s">
        <v>51</v>
      </c>
      <c r="C410" s="30" t="s">
        <v>114</v>
      </c>
      <c r="D410" s="22" t="s">
        <v>79</v>
      </c>
      <c r="E410" s="22" t="s">
        <v>80</v>
      </c>
      <c r="F410" s="25">
        <v>1910101590</v>
      </c>
      <c r="G410" s="22">
        <v>850</v>
      </c>
      <c r="H410" s="2">
        <v>394</v>
      </c>
    </row>
    <row r="411" spans="2:8" ht="142.5" thickBot="1" x14ac:dyDescent="0.25">
      <c r="B411" s="111" t="s">
        <v>58</v>
      </c>
      <c r="C411" s="30" t="s">
        <v>114</v>
      </c>
      <c r="D411" s="22" t="s">
        <v>79</v>
      </c>
      <c r="E411" s="22" t="s">
        <v>80</v>
      </c>
      <c r="F411" s="25">
        <v>1910106590</v>
      </c>
      <c r="G411" s="22"/>
      <c r="H411" s="2">
        <f>SUM(H412:H415)</f>
        <v>9376.2000000000007</v>
      </c>
    </row>
    <row r="412" spans="2:8" ht="48" thickBot="1" x14ac:dyDescent="0.25">
      <c r="B412" s="110" t="s">
        <v>59</v>
      </c>
      <c r="C412" s="30" t="s">
        <v>114</v>
      </c>
      <c r="D412" s="22" t="s">
        <v>79</v>
      </c>
      <c r="E412" s="22" t="s">
        <v>80</v>
      </c>
      <c r="F412" s="25">
        <v>1910106590</v>
      </c>
      <c r="G412" s="22">
        <v>111</v>
      </c>
      <c r="H412" s="2">
        <v>6808</v>
      </c>
    </row>
    <row r="413" spans="2:8" ht="32.25" thickBot="1" x14ac:dyDescent="0.25">
      <c r="B413" s="127" t="s">
        <v>50</v>
      </c>
      <c r="C413" s="30" t="s">
        <v>114</v>
      </c>
      <c r="D413" s="22" t="s">
        <v>79</v>
      </c>
      <c r="E413" s="22" t="s">
        <v>80</v>
      </c>
      <c r="F413" s="25">
        <v>1910106590</v>
      </c>
      <c r="G413" s="22" t="s">
        <v>127</v>
      </c>
      <c r="H413" s="2">
        <v>70</v>
      </c>
    </row>
    <row r="414" spans="2:8" ht="63.75" thickBot="1" x14ac:dyDescent="0.25">
      <c r="B414" s="109" t="s">
        <v>10</v>
      </c>
      <c r="C414" s="30" t="s">
        <v>114</v>
      </c>
      <c r="D414" s="22" t="s">
        <v>79</v>
      </c>
      <c r="E414" s="22" t="s">
        <v>80</v>
      </c>
      <c r="F414" s="25">
        <v>1910106590</v>
      </c>
      <c r="G414" s="22">
        <v>119</v>
      </c>
      <c r="H414" s="2">
        <v>2119.1</v>
      </c>
    </row>
    <row r="415" spans="2:8" ht="32.25" thickBot="1" x14ac:dyDescent="0.25">
      <c r="B415" s="82" t="s">
        <v>13</v>
      </c>
      <c r="C415" s="30" t="s">
        <v>114</v>
      </c>
      <c r="D415" s="22" t="s">
        <v>79</v>
      </c>
      <c r="E415" s="22" t="s">
        <v>80</v>
      </c>
      <c r="F415" s="25">
        <v>1910106590</v>
      </c>
      <c r="G415" s="22">
        <v>244</v>
      </c>
      <c r="H415" s="2">
        <v>379.1</v>
      </c>
    </row>
    <row r="416" spans="2:8" ht="16.5" thickBot="1" x14ac:dyDescent="0.25">
      <c r="B416" s="111" t="s">
        <v>34</v>
      </c>
      <c r="C416" s="30" t="s">
        <v>114</v>
      </c>
      <c r="D416" s="22">
        <v>10</v>
      </c>
      <c r="E416" s="22" t="s">
        <v>77</v>
      </c>
      <c r="F416" s="22"/>
      <c r="G416" s="22"/>
      <c r="H416" s="2">
        <v>470.84</v>
      </c>
    </row>
    <row r="417" spans="2:8" ht="16.5" thickBot="1" x14ac:dyDescent="0.25">
      <c r="B417" s="111" t="s">
        <v>38</v>
      </c>
      <c r="C417" s="30" t="s">
        <v>114</v>
      </c>
      <c r="D417" s="22">
        <v>10</v>
      </c>
      <c r="E417" s="22" t="s">
        <v>77</v>
      </c>
      <c r="F417" s="22"/>
      <c r="G417" s="22"/>
      <c r="H417" s="2">
        <v>470.84</v>
      </c>
    </row>
    <row r="418" spans="2:8" ht="48" thickBot="1" x14ac:dyDescent="0.25">
      <c r="B418" s="111" t="s">
        <v>60</v>
      </c>
      <c r="C418" s="30" t="s">
        <v>114</v>
      </c>
      <c r="D418" s="22">
        <v>10</v>
      </c>
      <c r="E418" s="22" t="s">
        <v>77</v>
      </c>
      <c r="F418" s="22">
        <v>2230171540</v>
      </c>
      <c r="G418" s="22"/>
      <c r="H418" s="2">
        <v>470.84</v>
      </c>
    </row>
    <row r="419" spans="2:8" ht="32.25" thickBot="1" x14ac:dyDescent="0.25">
      <c r="B419" s="14" t="s">
        <v>37</v>
      </c>
      <c r="C419" s="30" t="s">
        <v>114</v>
      </c>
      <c r="D419" s="22">
        <v>10</v>
      </c>
      <c r="E419" s="22" t="s">
        <v>77</v>
      </c>
      <c r="F419" s="22">
        <v>2230171540</v>
      </c>
      <c r="G419" s="22">
        <v>313</v>
      </c>
      <c r="H419" s="2">
        <v>470.84</v>
      </c>
    </row>
    <row r="420" spans="2:8" ht="16.5" thickBot="1" x14ac:dyDescent="0.25">
      <c r="B420" s="108" t="s">
        <v>66</v>
      </c>
      <c r="C420" s="30" t="s">
        <v>186</v>
      </c>
      <c r="D420" s="22" t="s">
        <v>79</v>
      </c>
      <c r="E420" s="22" t="s">
        <v>121</v>
      </c>
      <c r="F420" s="22"/>
      <c r="G420" s="22"/>
      <c r="H420" s="69">
        <f>SUM(H644+H421)</f>
        <v>343586.84599999996</v>
      </c>
    </row>
    <row r="421" spans="2:8" ht="32.25" thickBot="1" x14ac:dyDescent="0.25">
      <c r="B421" s="111" t="s">
        <v>68</v>
      </c>
      <c r="C421" s="30"/>
      <c r="D421" s="22"/>
      <c r="E421" s="22"/>
      <c r="F421" s="22"/>
      <c r="G421" s="22"/>
      <c r="H421" s="69">
        <f>SUM(H422+H432+H442+H452+H462+H472+H482+H492+H502+H512+H522+H533+H543+H553+H563+H573+H584+H594+H604+H614+H624+H634)</f>
        <v>314390.34599999996</v>
      </c>
    </row>
    <row r="422" spans="2:8" ht="16.5" thickBot="1" x14ac:dyDescent="0.25">
      <c r="B422" s="54" t="s">
        <v>123</v>
      </c>
      <c r="C422" s="55" t="s">
        <v>124</v>
      </c>
      <c r="D422" s="55" t="s">
        <v>79</v>
      </c>
      <c r="E422" s="55" t="s">
        <v>121</v>
      </c>
      <c r="F422" s="55"/>
      <c r="G422" s="55"/>
      <c r="H422" s="65">
        <f>SUM(H430+H426+H423)</f>
        <v>28624.799999999999</v>
      </c>
    </row>
    <row r="423" spans="2:8" ht="16.5" thickBot="1" x14ac:dyDescent="0.25">
      <c r="B423" s="66"/>
      <c r="C423" s="52" t="s">
        <v>124</v>
      </c>
      <c r="D423" s="36" t="s">
        <v>79</v>
      </c>
      <c r="E423" s="36" t="s">
        <v>121</v>
      </c>
      <c r="F423" s="67">
        <v>1920202590</v>
      </c>
      <c r="G423" s="53"/>
      <c r="H423" s="68">
        <f>SUM(H424:H425)</f>
        <v>1221</v>
      </c>
    </row>
    <row r="424" spans="2:8" ht="32.25" thickBot="1" x14ac:dyDescent="0.25">
      <c r="B424" s="82" t="s">
        <v>13</v>
      </c>
      <c r="C424" s="52" t="s">
        <v>124</v>
      </c>
      <c r="D424" s="22" t="s">
        <v>79</v>
      </c>
      <c r="E424" s="22" t="s">
        <v>121</v>
      </c>
      <c r="F424" s="13">
        <v>1920202590</v>
      </c>
      <c r="G424" s="22" t="s">
        <v>126</v>
      </c>
      <c r="H424" s="2">
        <v>945</v>
      </c>
    </row>
    <row r="425" spans="2:8" ht="16.5" thickBot="1" x14ac:dyDescent="0.25">
      <c r="B425" s="110" t="s">
        <v>51</v>
      </c>
      <c r="C425" s="52" t="s">
        <v>124</v>
      </c>
      <c r="D425" s="22" t="s">
        <v>79</v>
      </c>
      <c r="E425" s="22" t="s">
        <v>121</v>
      </c>
      <c r="F425" s="13">
        <v>1920202590</v>
      </c>
      <c r="G425" s="22" t="s">
        <v>125</v>
      </c>
      <c r="H425" s="2">
        <v>276</v>
      </c>
    </row>
    <row r="426" spans="2:8" ht="126.75" thickBot="1" x14ac:dyDescent="0.25">
      <c r="B426" s="111" t="s">
        <v>67</v>
      </c>
      <c r="C426" s="52" t="s">
        <v>124</v>
      </c>
      <c r="D426" s="22" t="s">
        <v>79</v>
      </c>
      <c r="E426" s="22" t="s">
        <v>121</v>
      </c>
      <c r="F426" s="13">
        <v>1920206590</v>
      </c>
      <c r="G426" s="3"/>
      <c r="H426" s="2">
        <f>SUM(H427:H429)</f>
        <v>26592.799999999999</v>
      </c>
    </row>
    <row r="427" spans="2:8" ht="48" thickBot="1" x14ac:dyDescent="0.25">
      <c r="B427" s="14" t="s">
        <v>59</v>
      </c>
      <c r="C427" s="52" t="s">
        <v>124</v>
      </c>
      <c r="D427" s="22" t="s">
        <v>79</v>
      </c>
      <c r="E427" s="22" t="s">
        <v>121</v>
      </c>
      <c r="F427" s="10">
        <v>1920206590</v>
      </c>
      <c r="G427" s="10">
        <v>111</v>
      </c>
      <c r="H427" s="2">
        <v>19892</v>
      </c>
    </row>
    <row r="428" spans="2:8" ht="63.75" thickBot="1" x14ac:dyDescent="0.25">
      <c r="B428" s="82" t="s">
        <v>10</v>
      </c>
      <c r="C428" s="52" t="s">
        <v>124</v>
      </c>
      <c r="D428" s="22" t="s">
        <v>79</v>
      </c>
      <c r="E428" s="22" t="s">
        <v>121</v>
      </c>
      <c r="F428" s="10">
        <v>1920206590</v>
      </c>
      <c r="G428" s="10">
        <v>119</v>
      </c>
      <c r="H428" s="2">
        <v>6007</v>
      </c>
    </row>
    <row r="429" spans="2:8" ht="32.25" thickBot="1" x14ac:dyDescent="0.25">
      <c r="B429" s="82" t="s">
        <v>13</v>
      </c>
      <c r="C429" s="52" t="s">
        <v>124</v>
      </c>
      <c r="D429" s="22" t="s">
        <v>79</v>
      </c>
      <c r="E429" s="22" t="s">
        <v>121</v>
      </c>
      <c r="F429" s="10">
        <v>1920206590</v>
      </c>
      <c r="G429" s="10">
        <v>244</v>
      </c>
      <c r="H429" s="2">
        <v>693.8</v>
      </c>
    </row>
    <row r="430" spans="2:8" ht="48" thickBot="1" x14ac:dyDescent="0.25">
      <c r="B430" s="111" t="s">
        <v>70</v>
      </c>
      <c r="C430" s="52" t="s">
        <v>124</v>
      </c>
      <c r="D430" s="22" t="s">
        <v>79</v>
      </c>
      <c r="E430" s="22" t="s">
        <v>121</v>
      </c>
      <c r="F430" s="10">
        <v>1920207591</v>
      </c>
      <c r="G430" s="10"/>
      <c r="H430" s="2">
        <v>811</v>
      </c>
    </row>
    <row r="431" spans="2:8" ht="32.25" thickBot="1" x14ac:dyDescent="0.25">
      <c r="B431" s="82" t="s">
        <v>13</v>
      </c>
      <c r="C431" s="52" t="s">
        <v>124</v>
      </c>
      <c r="D431" s="22" t="s">
        <v>79</v>
      </c>
      <c r="E431" s="22" t="s">
        <v>121</v>
      </c>
      <c r="F431" s="10">
        <v>1920207591</v>
      </c>
      <c r="G431" s="10">
        <v>244</v>
      </c>
      <c r="H431" s="2">
        <v>811</v>
      </c>
    </row>
    <row r="432" spans="2:8" ht="16.5" thickBot="1" x14ac:dyDescent="0.25">
      <c r="B432" s="54" t="s">
        <v>128</v>
      </c>
      <c r="C432" s="55" t="s">
        <v>129</v>
      </c>
      <c r="D432" s="55" t="s">
        <v>79</v>
      </c>
      <c r="E432" s="55" t="s">
        <v>121</v>
      </c>
      <c r="F432" s="55"/>
      <c r="G432" s="55"/>
      <c r="H432" s="65">
        <f>SUM(H440+H436+H433)</f>
        <v>42660.495999999999</v>
      </c>
    </row>
    <row r="433" spans="2:8" ht="16.5" thickBot="1" x14ac:dyDescent="0.25">
      <c r="B433" s="66"/>
      <c r="C433" s="53" t="s">
        <v>129</v>
      </c>
      <c r="D433" s="36" t="s">
        <v>79</v>
      </c>
      <c r="E433" s="36" t="s">
        <v>121</v>
      </c>
      <c r="F433" s="67">
        <v>1920202590</v>
      </c>
      <c r="G433" s="53"/>
      <c r="H433" s="68">
        <f>SUM(H434:H435)</f>
        <v>2149</v>
      </c>
    </row>
    <row r="434" spans="2:8" ht="32.25" thickBot="1" x14ac:dyDescent="0.25">
      <c r="B434" s="82" t="s">
        <v>13</v>
      </c>
      <c r="C434" s="53" t="s">
        <v>129</v>
      </c>
      <c r="D434" s="22" t="s">
        <v>79</v>
      </c>
      <c r="E434" s="22" t="s">
        <v>121</v>
      </c>
      <c r="F434" s="13">
        <v>1920202590</v>
      </c>
      <c r="G434" s="22" t="s">
        <v>126</v>
      </c>
      <c r="H434" s="2">
        <v>1414</v>
      </c>
    </row>
    <row r="435" spans="2:8" ht="16.5" thickBot="1" x14ac:dyDescent="0.25">
      <c r="B435" s="110" t="s">
        <v>51</v>
      </c>
      <c r="C435" s="53" t="s">
        <v>129</v>
      </c>
      <c r="D435" s="22" t="s">
        <v>79</v>
      </c>
      <c r="E435" s="22" t="s">
        <v>121</v>
      </c>
      <c r="F435" s="13">
        <v>1920202590</v>
      </c>
      <c r="G435" s="22" t="s">
        <v>125</v>
      </c>
      <c r="H435" s="2">
        <v>735</v>
      </c>
    </row>
    <row r="436" spans="2:8" ht="126.75" thickBot="1" x14ac:dyDescent="0.25">
      <c r="B436" s="111" t="s">
        <v>67</v>
      </c>
      <c r="C436" s="53" t="s">
        <v>129</v>
      </c>
      <c r="D436" s="22" t="s">
        <v>79</v>
      </c>
      <c r="E436" s="22" t="s">
        <v>121</v>
      </c>
      <c r="F436" s="13">
        <v>1920206590</v>
      </c>
      <c r="G436" s="3"/>
      <c r="H436" s="2">
        <f>SUM(H437:H439)</f>
        <v>39470</v>
      </c>
    </row>
    <row r="437" spans="2:8" ht="48" thickBot="1" x14ac:dyDescent="0.25">
      <c r="B437" s="14" t="s">
        <v>59</v>
      </c>
      <c r="C437" s="53" t="s">
        <v>129</v>
      </c>
      <c r="D437" s="22" t="s">
        <v>79</v>
      </c>
      <c r="E437" s="22" t="s">
        <v>121</v>
      </c>
      <c r="F437" s="10">
        <v>1920206590</v>
      </c>
      <c r="G437" s="10">
        <v>111</v>
      </c>
      <c r="H437" s="2">
        <v>29429</v>
      </c>
    </row>
    <row r="438" spans="2:8" ht="63.75" thickBot="1" x14ac:dyDescent="0.25">
      <c r="B438" s="82" t="s">
        <v>10</v>
      </c>
      <c r="C438" s="53" t="s">
        <v>129</v>
      </c>
      <c r="D438" s="22" t="s">
        <v>79</v>
      </c>
      <c r="E438" s="22" t="s">
        <v>121</v>
      </c>
      <c r="F438" s="10">
        <v>1920206590</v>
      </c>
      <c r="G438" s="10">
        <v>119</v>
      </c>
      <c r="H438" s="2">
        <v>8887</v>
      </c>
    </row>
    <row r="439" spans="2:8" ht="32.25" thickBot="1" x14ac:dyDescent="0.25">
      <c r="B439" s="82" t="s">
        <v>13</v>
      </c>
      <c r="C439" s="53" t="s">
        <v>129</v>
      </c>
      <c r="D439" s="22" t="s">
        <v>79</v>
      </c>
      <c r="E439" s="22" t="s">
        <v>121</v>
      </c>
      <c r="F439" s="10">
        <v>1920206590</v>
      </c>
      <c r="G439" s="10">
        <v>244</v>
      </c>
      <c r="H439" s="2">
        <v>1154</v>
      </c>
    </row>
    <row r="440" spans="2:8" ht="48" thickBot="1" x14ac:dyDescent="0.25">
      <c r="B440" s="111" t="s">
        <v>70</v>
      </c>
      <c r="C440" s="53" t="s">
        <v>129</v>
      </c>
      <c r="D440" s="22" t="s">
        <v>79</v>
      </c>
      <c r="E440" s="22" t="s">
        <v>121</v>
      </c>
      <c r="F440" s="10">
        <v>1920207591</v>
      </c>
      <c r="G440" s="10"/>
      <c r="H440" s="112">
        <v>1041.4960000000001</v>
      </c>
    </row>
    <row r="441" spans="2:8" ht="32.25" thickBot="1" x14ac:dyDescent="0.25">
      <c r="B441" s="82" t="s">
        <v>13</v>
      </c>
      <c r="C441" s="53" t="s">
        <v>129</v>
      </c>
      <c r="D441" s="22" t="s">
        <v>79</v>
      </c>
      <c r="E441" s="22" t="s">
        <v>121</v>
      </c>
      <c r="F441" s="10">
        <v>1920207591</v>
      </c>
      <c r="G441" s="10">
        <v>244</v>
      </c>
      <c r="H441" s="112">
        <v>1041.4960000000001</v>
      </c>
    </row>
    <row r="442" spans="2:8" ht="16.5" thickBot="1" x14ac:dyDescent="0.25">
      <c r="B442" s="54" t="s">
        <v>130</v>
      </c>
      <c r="C442" s="55" t="s">
        <v>131</v>
      </c>
      <c r="D442" s="55" t="s">
        <v>79</v>
      </c>
      <c r="E442" s="55" t="s">
        <v>121</v>
      </c>
      <c r="F442" s="55"/>
      <c r="G442" s="55"/>
      <c r="H442" s="65">
        <f>SUM(H450+H446+H443)</f>
        <v>27590</v>
      </c>
    </row>
    <row r="443" spans="2:8" ht="16.5" thickBot="1" x14ac:dyDescent="0.25">
      <c r="B443" s="66"/>
      <c r="C443" s="53" t="s">
        <v>131</v>
      </c>
      <c r="D443" s="36" t="s">
        <v>79</v>
      </c>
      <c r="E443" s="36" t="s">
        <v>121</v>
      </c>
      <c r="F443" s="67">
        <v>1920202590</v>
      </c>
      <c r="G443" s="53"/>
      <c r="H443" s="68">
        <f>SUM(H444:H445)</f>
        <v>779</v>
      </c>
    </row>
    <row r="444" spans="2:8" ht="32.25" thickBot="1" x14ac:dyDescent="0.25">
      <c r="B444" s="82" t="s">
        <v>13</v>
      </c>
      <c r="C444" s="53" t="s">
        <v>131</v>
      </c>
      <c r="D444" s="22" t="s">
        <v>79</v>
      </c>
      <c r="E444" s="22" t="s">
        <v>121</v>
      </c>
      <c r="F444" s="13">
        <v>1920202590</v>
      </c>
      <c r="G444" s="22" t="s">
        <v>126</v>
      </c>
      <c r="H444" s="2">
        <v>666</v>
      </c>
    </row>
    <row r="445" spans="2:8" ht="16.5" thickBot="1" x14ac:dyDescent="0.25">
      <c r="B445" s="110" t="s">
        <v>51</v>
      </c>
      <c r="C445" s="53" t="s">
        <v>131</v>
      </c>
      <c r="D445" s="22" t="s">
        <v>79</v>
      </c>
      <c r="E445" s="22" t="s">
        <v>121</v>
      </c>
      <c r="F445" s="13">
        <v>1920202590</v>
      </c>
      <c r="G445" s="22" t="s">
        <v>125</v>
      </c>
      <c r="H445" s="2">
        <v>113</v>
      </c>
    </row>
    <row r="446" spans="2:8" ht="126.75" thickBot="1" x14ac:dyDescent="0.25">
      <c r="B446" s="111" t="s">
        <v>67</v>
      </c>
      <c r="C446" s="53" t="s">
        <v>131</v>
      </c>
      <c r="D446" s="22" t="s">
        <v>79</v>
      </c>
      <c r="E446" s="22" t="s">
        <v>121</v>
      </c>
      <c r="F446" s="13">
        <v>1920206590</v>
      </c>
      <c r="G446" s="3"/>
      <c r="H446" s="2">
        <f>SUM(H447:H449)</f>
        <v>26178</v>
      </c>
    </row>
    <row r="447" spans="2:8" ht="48" thickBot="1" x14ac:dyDescent="0.25">
      <c r="B447" s="14" t="s">
        <v>59</v>
      </c>
      <c r="C447" s="53" t="s">
        <v>131</v>
      </c>
      <c r="D447" s="22" t="s">
        <v>79</v>
      </c>
      <c r="E447" s="22" t="s">
        <v>121</v>
      </c>
      <c r="F447" s="10">
        <v>1920206590</v>
      </c>
      <c r="G447" s="10">
        <v>111</v>
      </c>
      <c r="H447" s="2">
        <v>19617</v>
      </c>
    </row>
    <row r="448" spans="2:8" ht="63.75" thickBot="1" x14ac:dyDescent="0.25">
      <c r="B448" s="82" t="s">
        <v>10</v>
      </c>
      <c r="C448" s="53" t="s">
        <v>131</v>
      </c>
      <c r="D448" s="22" t="s">
        <v>79</v>
      </c>
      <c r="E448" s="22" t="s">
        <v>121</v>
      </c>
      <c r="F448" s="10">
        <v>1920206590</v>
      </c>
      <c r="G448" s="10">
        <v>119</v>
      </c>
      <c r="H448" s="2">
        <v>5924</v>
      </c>
    </row>
    <row r="449" spans="2:8" ht="32.25" thickBot="1" x14ac:dyDescent="0.25">
      <c r="B449" s="82" t="s">
        <v>13</v>
      </c>
      <c r="C449" s="53" t="s">
        <v>131</v>
      </c>
      <c r="D449" s="22" t="s">
        <v>79</v>
      </c>
      <c r="E449" s="22" t="s">
        <v>121</v>
      </c>
      <c r="F449" s="10">
        <v>1920206590</v>
      </c>
      <c r="G449" s="10">
        <v>244</v>
      </c>
      <c r="H449" s="2">
        <v>637</v>
      </c>
    </row>
    <row r="450" spans="2:8" ht="48" thickBot="1" x14ac:dyDescent="0.25">
      <c r="B450" s="111" t="s">
        <v>70</v>
      </c>
      <c r="C450" s="53" t="s">
        <v>131</v>
      </c>
      <c r="D450" s="22" t="s">
        <v>79</v>
      </c>
      <c r="E450" s="22" t="s">
        <v>121</v>
      </c>
      <c r="F450" s="10">
        <v>1920207591</v>
      </c>
      <c r="G450" s="10"/>
      <c r="H450" s="2">
        <v>633</v>
      </c>
    </row>
    <row r="451" spans="2:8" ht="32.25" thickBot="1" x14ac:dyDescent="0.25">
      <c r="B451" s="82" t="s">
        <v>13</v>
      </c>
      <c r="C451" s="53" t="s">
        <v>131</v>
      </c>
      <c r="D451" s="22" t="s">
        <v>79</v>
      </c>
      <c r="E451" s="22" t="s">
        <v>121</v>
      </c>
      <c r="F451" s="10">
        <v>1920207591</v>
      </c>
      <c r="G451" s="10">
        <v>244</v>
      </c>
      <c r="H451" s="2">
        <v>633</v>
      </c>
    </row>
    <row r="452" spans="2:8" ht="16.5" thickBot="1" x14ac:dyDescent="0.25">
      <c r="B452" s="54" t="s">
        <v>132</v>
      </c>
      <c r="C452" s="55" t="s">
        <v>133</v>
      </c>
      <c r="D452" s="55" t="s">
        <v>79</v>
      </c>
      <c r="E452" s="55" t="s">
        <v>121</v>
      </c>
      <c r="F452" s="55"/>
      <c r="G452" s="55"/>
      <c r="H452" s="65">
        <f>SUM(H460+H456+H453)</f>
        <v>8507.7000000000007</v>
      </c>
    </row>
    <row r="453" spans="2:8" ht="16.5" thickBot="1" x14ac:dyDescent="0.25">
      <c r="B453" s="66"/>
      <c r="C453" s="53" t="s">
        <v>133</v>
      </c>
      <c r="D453" s="36" t="s">
        <v>79</v>
      </c>
      <c r="E453" s="36" t="s">
        <v>121</v>
      </c>
      <c r="F453" s="67">
        <v>1920202590</v>
      </c>
      <c r="G453" s="53"/>
      <c r="H453" s="68">
        <f>SUM(H454:H455)</f>
        <v>467</v>
      </c>
    </row>
    <row r="454" spans="2:8" ht="32.25" thickBot="1" x14ac:dyDescent="0.25">
      <c r="B454" s="82" t="s">
        <v>13</v>
      </c>
      <c r="C454" s="53" t="s">
        <v>133</v>
      </c>
      <c r="D454" s="22" t="s">
        <v>79</v>
      </c>
      <c r="E454" s="22" t="s">
        <v>121</v>
      </c>
      <c r="F454" s="13">
        <v>1920202590</v>
      </c>
      <c r="G454" s="22" t="s">
        <v>126</v>
      </c>
      <c r="H454" s="2">
        <v>384</v>
      </c>
    </row>
    <row r="455" spans="2:8" ht="16.5" thickBot="1" x14ac:dyDescent="0.25">
      <c r="B455" s="110" t="s">
        <v>51</v>
      </c>
      <c r="C455" s="53" t="s">
        <v>133</v>
      </c>
      <c r="D455" s="22" t="s">
        <v>79</v>
      </c>
      <c r="E455" s="22" t="s">
        <v>121</v>
      </c>
      <c r="F455" s="13">
        <v>1920202590</v>
      </c>
      <c r="G455" s="22" t="s">
        <v>125</v>
      </c>
      <c r="H455" s="2">
        <v>83</v>
      </c>
    </row>
    <row r="456" spans="2:8" ht="126.75" thickBot="1" x14ac:dyDescent="0.25">
      <c r="B456" s="111" t="s">
        <v>67</v>
      </c>
      <c r="C456" s="53" t="s">
        <v>133</v>
      </c>
      <c r="D456" s="22" t="s">
        <v>79</v>
      </c>
      <c r="E456" s="22" t="s">
        <v>121</v>
      </c>
      <c r="F456" s="13">
        <v>1920206590</v>
      </c>
      <c r="G456" s="3"/>
      <c r="H456" s="2">
        <f>SUM(H457:H459)</f>
        <v>7968.7</v>
      </c>
    </row>
    <row r="457" spans="2:8" ht="48" thickBot="1" x14ac:dyDescent="0.25">
      <c r="B457" s="14" t="s">
        <v>59</v>
      </c>
      <c r="C457" s="53" t="s">
        <v>133</v>
      </c>
      <c r="D457" s="22" t="s">
        <v>79</v>
      </c>
      <c r="E457" s="22" t="s">
        <v>121</v>
      </c>
      <c r="F457" s="10">
        <v>1920206590</v>
      </c>
      <c r="G457" s="10">
        <v>111</v>
      </c>
      <c r="H457" s="2">
        <v>6054</v>
      </c>
    </row>
    <row r="458" spans="2:8" ht="63.75" thickBot="1" x14ac:dyDescent="0.25">
      <c r="B458" s="82" t="s">
        <v>10</v>
      </c>
      <c r="C458" s="53" t="s">
        <v>133</v>
      </c>
      <c r="D458" s="22" t="s">
        <v>79</v>
      </c>
      <c r="E458" s="22" t="s">
        <v>121</v>
      </c>
      <c r="F458" s="10">
        <v>1920206590</v>
      </c>
      <c r="G458" s="10">
        <v>119</v>
      </c>
      <c r="H458" s="2">
        <v>1829</v>
      </c>
    </row>
    <row r="459" spans="2:8" ht="32.25" thickBot="1" x14ac:dyDescent="0.25">
      <c r="B459" s="82" t="s">
        <v>13</v>
      </c>
      <c r="C459" s="53" t="s">
        <v>133</v>
      </c>
      <c r="D459" s="22" t="s">
        <v>79</v>
      </c>
      <c r="E459" s="22" t="s">
        <v>121</v>
      </c>
      <c r="F459" s="10">
        <v>1920206590</v>
      </c>
      <c r="G459" s="10">
        <v>244</v>
      </c>
      <c r="H459" s="2">
        <v>85.7</v>
      </c>
    </row>
    <row r="460" spans="2:8" ht="48" thickBot="1" x14ac:dyDescent="0.25">
      <c r="B460" s="111" t="s">
        <v>70</v>
      </c>
      <c r="C460" s="53" t="s">
        <v>133</v>
      </c>
      <c r="D460" s="22" t="s">
        <v>79</v>
      </c>
      <c r="E460" s="22" t="s">
        <v>121</v>
      </c>
      <c r="F460" s="10">
        <v>1920207591</v>
      </c>
      <c r="G460" s="10"/>
      <c r="H460" s="2">
        <v>72</v>
      </c>
    </row>
    <row r="461" spans="2:8" ht="32.25" thickBot="1" x14ac:dyDescent="0.25">
      <c r="B461" s="82" t="s">
        <v>13</v>
      </c>
      <c r="C461" s="53" t="s">
        <v>133</v>
      </c>
      <c r="D461" s="22" t="s">
        <v>79</v>
      </c>
      <c r="E461" s="22" t="s">
        <v>121</v>
      </c>
      <c r="F461" s="10">
        <v>1920207591</v>
      </c>
      <c r="G461" s="10">
        <v>244</v>
      </c>
      <c r="H461" s="2">
        <v>72</v>
      </c>
    </row>
    <row r="462" spans="2:8" ht="32.25" thickBot="1" x14ac:dyDescent="0.25">
      <c r="B462" s="54" t="s">
        <v>134</v>
      </c>
      <c r="C462" s="55" t="s">
        <v>135</v>
      </c>
      <c r="D462" s="55" t="s">
        <v>79</v>
      </c>
      <c r="E462" s="55" t="s">
        <v>121</v>
      </c>
      <c r="F462" s="55"/>
      <c r="G462" s="55"/>
      <c r="H462" s="65">
        <f>SUM(H470+H466+H463)</f>
        <v>9611</v>
      </c>
    </row>
    <row r="463" spans="2:8" ht="16.5" thickBot="1" x14ac:dyDescent="0.25">
      <c r="B463" s="66"/>
      <c r="C463" s="53" t="s">
        <v>135</v>
      </c>
      <c r="D463" s="36" t="s">
        <v>79</v>
      </c>
      <c r="E463" s="36" t="s">
        <v>121</v>
      </c>
      <c r="F463" s="67">
        <v>1920202590</v>
      </c>
      <c r="G463" s="53"/>
      <c r="H463" s="68">
        <f>SUM(H464:H465)</f>
        <v>570</v>
      </c>
    </row>
    <row r="464" spans="2:8" ht="32.25" thickBot="1" x14ac:dyDescent="0.25">
      <c r="B464" s="82" t="s">
        <v>13</v>
      </c>
      <c r="C464" s="53" t="s">
        <v>135</v>
      </c>
      <c r="D464" s="22" t="s">
        <v>79</v>
      </c>
      <c r="E464" s="22" t="s">
        <v>121</v>
      </c>
      <c r="F464" s="13">
        <v>1920202590</v>
      </c>
      <c r="G464" s="22" t="s">
        <v>126</v>
      </c>
      <c r="H464" s="2">
        <v>479</v>
      </c>
    </row>
    <row r="465" spans="2:8" ht="16.5" thickBot="1" x14ac:dyDescent="0.25">
      <c r="B465" s="110" t="s">
        <v>51</v>
      </c>
      <c r="C465" s="53" t="s">
        <v>135</v>
      </c>
      <c r="D465" s="22" t="s">
        <v>79</v>
      </c>
      <c r="E465" s="22" t="s">
        <v>121</v>
      </c>
      <c r="F465" s="13">
        <v>1920202590</v>
      </c>
      <c r="G465" s="22" t="s">
        <v>125</v>
      </c>
      <c r="H465" s="2">
        <v>91</v>
      </c>
    </row>
    <row r="466" spans="2:8" ht="126.75" thickBot="1" x14ac:dyDescent="0.25">
      <c r="B466" s="111" t="s">
        <v>67</v>
      </c>
      <c r="C466" s="53" t="s">
        <v>135</v>
      </c>
      <c r="D466" s="22" t="s">
        <v>79</v>
      </c>
      <c r="E466" s="22" t="s">
        <v>121</v>
      </c>
      <c r="F466" s="13">
        <v>1920206590</v>
      </c>
      <c r="G466" s="3"/>
      <c r="H466" s="2">
        <f>SUM(H467:H469)</f>
        <v>8973</v>
      </c>
    </row>
    <row r="467" spans="2:8" ht="48" thickBot="1" x14ac:dyDescent="0.25">
      <c r="B467" s="14" t="s">
        <v>59</v>
      </c>
      <c r="C467" s="53" t="s">
        <v>135</v>
      </c>
      <c r="D467" s="22" t="s">
        <v>79</v>
      </c>
      <c r="E467" s="22" t="s">
        <v>121</v>
      </c>
      <c r="F467" s="10">
        <v>1920206590</v>
      </c>
      <c r="G467" s="10">
        <v>111</v>
      </c>
      <c r="H467" s="2">
        <v>6816</v>
      </c>
    </row>
    <row r="468" spans="2:8" ht="63.75" thickBot="1" x14ac:dyDescent="0.25">
      <c r="B468" s="82" t="s">
        <v>10</v>
      </c>
      <c r="C468" s="53" t="s">
        <v>135</v>
      </c>
      <c r="D468" s="22" t="s">
        <v>79</v>
      </c>
      <c r="E468" s="22" t="s">
        <v>121</v>
      </c>
      <c r="F468" s="10">
        <v>1920206590</v>
      </c>
      <c r="G468" s="10">
        <v>119</v>
      </c>
      <c r="H468" s="2">
        <v>2058</v>
      </c>
    </row>
    <row r="469" spans="2:8" ht="32.25" thickBot="1" x14ac:dyDescent="0.25">
      <c r="B469" s="82" t="s">
        <v>13</v>
      </c>
      <c r="C469" s="53" t="s">
        <v>135</v>
      </c>
      <c r="D469" s="22" t="s">
        <v>79</v>
      </c>
      <c r="E469" s="22" t="s">
        <v>121</v>
      </c>
      <c r="F469" s="10">
        <v>1920206590</v>
      </c>
      <c r="G469" s="10">
        <v>244</v>
      </c>
      <c r="H469" s="2">
        <v>99</v>
      </c>
    </row>
    <row r="470" spans="2:8" ht="48" thickBot="1" x14ac:dyDescent="0.25">
      <c r="B470" s="111" t="s">
        <v>70</v>
      </c>
      <c r="C470" s="53" t="s">
        <v>135</v>
      </c>
      <c r="D470" s="22" t="s">
        <v>79</v>
      </c>
      <c r="E470" s="22" t="s">
        <v>121</v>
      </c>
      <c r="F470" s="10">
        <v>1920207591</v>
      </c>
      <c r="G470" s="10"/>
      <c r="H470" s="2">
        <v>68</v>
      </c>
    </row>
    <row r="471" spans="2:8" ht="32.25" thickBot="1" x14ac:dyDescent="0.25">
      <c r="B471" s="82" t="s">
        <v>13</v>
      </c>
      <c r="C471" s="53" t="s">
        <v>135</v>
      </c>
      <c r="D471" s="22" t="s">
        <v>79</v>
      </c>
      <c r="E471" s="22" t="s">
        <v>121</v>
      </c>
      <c r="F471" s="10">
        <v>1920207591</v>
      </c>
      <c r="G471" s="10">
        <v>244</v>
      </c>
      <c r="H471" s="2">
        <v>68</v>
      </c>
    </row>
    <row r="472" spans="2:8" ht="16.5" thickBot="1" x14ac:dyDescent="0.25">
      <c r="B472" s="54" t="s">
        <v>136</v>
      </c>
      <c r="C472" s="55" t="s">
        <v>137</v>
      </c>
      <c r="D472" s="55" t="s">
        <v>79</v>
      </c>
      <c r="E472" s="55" t="s">
        <v>121</v>
      </c>
      <c r="F472" s="55"/>
      <c r="G472" s="55"/>
      <c r="H472" s="65">
        <f>SUM(H480+H476+H473)</f>
        <v>10206</v>
      </c>
    </row>
    <row r="473" spans="2:8" ht="16.5" thickBot="1" x14ac:dyDescent="0.25">
      <c r="B473" s="66"/>
      <c r="C473" s="53" t="s">
        <v>137</v>
      </c>
      <c r="D473" s="36" t="s">
        <v>79</v>
      </c>
      <c r="E473" s="36" t="s">
        <v>121</v>
      </c>
      <c r="F473" s="67">
        <v>1920202590</v>
      </c>
      <c r="G473" s="53"/>
      <c r="H473" s="68">
        <f>SUM(H474:H475)</f>
        <v>262</v>
      </c>
    </row>
    <row r="474" spans="2:8" ht="32.25" thickBot="1" x14ac:dyDescent="0.25">
      <c r="B474" s="82" t="s">
        <v>13</v>
      </c>
      <c r="C474" s="53" t="s">
        <v>137</v>
      </c>
      <c r="D474" s="22" t="s">
        <v>79</v>
      </c>
      <c r="E474" s="22" t="s">
        <v>121</v>
      </c>
      <c r="F474" s="13">
        <v>1920202590</v>
      </c>
      <c r="G474" s="22" t="s">
        <v>126</v>
      </c>
      <c r="H474" s="2">
        <v>157</v>
      </c>
    </row>
    <row r="475" spans="2:8" ht="16.5" thickBot="1" x14ac:dyDescent="0.25">
      <c r="B475" s="110" t="s">
        <v>51</v>
      </c>
      <c r="C475" s="53" t="s">
        <v>137</v>
      </c>
      <c r="D475" s="22" t="s">
        <v>79</v>
      </c>
      <c r="E475" s="22" t="s">
        <v>121</v>
      </c>
      <c r="F475" s="13">
        <v>1920202590</v>
      </c>
      <c r="G475" s="22" t="s">
        <v>125</v>
      </c>
      <c r="H475" s="2">
        <v>105</v>
      </c>
    </row>
    <row r="476" spans="2:8" ht="126.75" thickBot="1" x14ac:dyDescent="0.25">
      <c r="B476" s="111" t="s">
        <v>67</v>
      </c>
      <c r="C476" s="53" t="s">
        <v>137</v>
      </c>
      <c r="D476" s="22" t="s">
        <v>79</v>
      </c>
      <c r="E476" s="22" t="s">
        <v>121</v>
      </c>
      <c r="F476" s="13">
        <v>1920206590</v>
      </c>
      <c r="G476" s="3"/>
      <c r="H476" s="2">
        <f>SUM(H477:H479)</f>
        <v>9775</v>
      </c>
    </row>
    <row r="477" spans="2:8" ht="48" thickBot="1" x14ac:dyDescent="0.25">
      <c r="B477" s="14" t="s">
        <v>59</v>
      </c>
      <c r="C477" s="53" t="s">
        <v>137</v>
      </c>
      <c r="D477" s="22" t="s">
        <v>79</v>
      </c>
      <c r="E477" s="22" t="s">
        <v>121</v>
      </c>
      <c r="F477" s="10">
        <v>1920206590</v>
      </c>
      <c r="G477" s="10">
        <v>111</v>
      </c>
      <c r="H477" s="2">
        <v>7403</v>
      </c>
    </row>
    <row r="478" spans="2:8" ht="63.75" thickBot="1" x14ac:dyDescent="0.25">
      <c r="B478" s="82" t="s">
        <v>10</v>
      </c>
      <c r="C478" s="53" t="s">
        <v>137</v>
      </c>
      <c r="D478" s="22" t="s">
        <v>79</v>
      </c>
      <c r="E478" s="22" t="s">
        <v>121</v>
      </c>
      <c r="F478" s="10">
        <v>1920206590</v>
      </c>
      <c r="G478" s="10">
        <v>119</v>
      </c>
      <c r="H478" s="2">
        <v>2235</v>
      </c>
    </row>
    <row r="479" spans="2:8" ht="32.25" thickBot="1" x14ac:dyDescent="0.25">
      <c r="B479" s="82" t="s">
        <v>13</v>
      </c>
      <c r="C479" s="53" t="s">
        <v>137</v>
      </c>
      <c r="D479" s="22" t="s">
        <v>79</v>
      </c>
      <c r="E479" s="22" t="s">
        <v>121</v>
      </c>
      <c r="F479" s="10">
        <v>1920206590</v>
      </c>
      <c r="G479" s="10">
        <v>244</v>
      </c>
      <c r="H479" s="2">
        <v>137</v>
      </c>
    </row>
    <row r="480" spans="2:8" ht="48" thickBot="1" x14ac:dyDescent="0.25">
      <c r="B480" s="111" t="s">
        <v>70</v>
      </c>
      <c r="C480" s="53" t="s">
        <v>137</v>
      </c>
      <c r="D480" s="22" t="s">
        <v>79</v>
      </c>
      <c r="E480" s="22" t="s">
        <v>121</v>
      </c>
      <c r="F480" s="10">
        <v>1920207591</v>
      </c>
      <c r="G480" s="10"/>
      <c r="H480" s="2">
        <v>169</v>
      </c>
    </row>
    <row r="481" spans="2:8" ht="32.25" thickBot="1" x14ac:dyDescent="0.25">
      <c r="B481" s="82" t="s">
        <v>13</v>
      </c>
      <c r="C481" s="53" t="s">
        <v>137</v>
      </c>
      <c r="D481" s="22" t="s">
        <v>79</v>
      </c>
      <c r="E481" s="22" t="s">
        <v>121</v>
      </c>
      <c r="F481" s="10">
        <v>1920207591</v>
      </c>
      <c r="G481" s="10">
        <v>244</v>
      </c>
      <c r="H481" s="2">
        <v>169</v>
      </c>
    </row>
    <row r="482" spans="2:8" ht="16.5" thickBot="1" x14ac:dyDescent="0.25">
      <c r="B482" s="54" t="s">
        <v>138</v>
      </c>
      <c r="C482" s="55" t="s">
        <v>139</v>
      </c>
      <c r="D482" s="55" t="s">
        <v>79</v>
      </c>
      <c r="E482" s="55" t="s">
        <v>121</v>
      </c>
      <c r="F482" s="55"/>
      <c r="G482" s="55"/>
      <c r="H482" s="65">
        <f>SUM(H490+H486+H483)</f>
        <v>9774</v>
      </c>
    </row>
    <row r="483" spans="2:8" ht="16.5" thickBot="1" x14ac:dyDescent="0.25">
      <c r="B483" s="66"/>
      <c r="C483" s="53" t="s">
        <v>139</v>
      </c>
      <c r="D483" s="36" t="s">
        <v>79</v>
      </c>
      <c r="E483" s="36" t="s">
        <v>121</v>
      </c>
      <c r="F483" s="67">
        <v>1920202590</v>
      </c>
      <c r="G483" s="53"/>
      <c r="H483" s="68">
        <f>SUM(H484:H485)</f>
        <v>410</v>
      </c>
    </row>
    <row r="484" spans="2:8" ht="32.25" thickBot="1" x14ac:dyDescent="0.25">
      <c r="B484" s="82" t="s">
        <v>13</v>
      </c>
      <c r="C484" s="53" t="s">
        <v>139</v>
      </c>
      <c r="D484" s="22" t="s">
        <v>79</v>
      </c>
      <c r="E484" s="22" t="s">
        <v>121</v>
      </c>
      <c r="F484" s="13">
        <v>1920202590</v>
      </c>
      <c r="G484" s="22" t="s">
        <v>126</v>
      </c>
      <c r="H484" s="2">
        <v>347</v>
      </c>
    </row>
    <row r="485" spans="2:8" ht="16.5" thickBot="1" x14ac:dyDescent="0.25">
      <c r="B485" s="110" t="s">
        <v>51</v>
      </c>
      <c r="C485" s="53" t="s">
        <v>139</v>
      </c>
      <c r="D485" s="22" t="s">
        <v>79</v>
      </c>
      <c r="E485" s="22" t="s">
        <v>121</v>
      </c>
      <c r="F485" s="13">
        <v>1920202590</v>
      </c>
      <c r="G485" s="22" t="s">
        <v>125</v>
      </c>
      <c r="H485" s="2">
        <v>63</v>
      </c>
    </row>
    <row r="486" spans="2:8" ht="126.75" thickBot="1" x14ac:dyDescent="0.25">
      <c r="B486" s="111" t="s">
        <v>67</v>
      </c>
      <c r="C486" s="53" t="s">
        <v>139</v>
      </c>
      <c r="D486" s="22" t="s">
        <v>79</v>
      </c>
      <c r="E486" s="22" t="s">
        <v>121</v>
      </c>
      <c r="F486" s="13">
        <v>1920206590</v>
      </c>
      <c r="G486" s="3"/>
      <c r="H486" s="2">
        <f>SUM(H487:H489)</f>
        <v>9299</v>
      </c>
    </row>
    <row r="487" spans="2:8" ht="48" thickBot="1" x14ac:dyDescent="0.25">
      <c r="B487" s="14" t="s">
        <v>59</v>
      </c>
      <c r="C487" s="53" t="s">
        <v>139</v>
      </c>
      <c r="D487" s="22" t="s">
        <v>79</v>
      </c>
      <c r="E487" s="22" t="s">
        <v>121</v>
      </c>
      <c r="F487" s="10">
        <v>1920206590</v>
      </c>
      <c r="G487" s="10">
        <v>111</v>
      </c>
      <c r="H487" s="2">
        <v>7074</v>
      </c>
    </row>
    <row r="488" spans="2:8" ht="63.75" thickBot="1" x14ac:dyDescent="0.25">
      <c r="B488" s="82" t="s">
        <v>10</v>
      </c>
      <c r="C488" s="53" t="s">
        <v>139</v>
      </c>
      <c r="D488" s="22" t="s">
        <v>79</v>
      </c>
      <c r="E488" s="22" t="s">
        <v>121</v>
      </c>
      <c r="F488" s="10">
        <v>1920206590</v>
      </c>
      <c r="G488" s="10">
        <v>119</v>
      </c>
      <c r="H488" s="2">
        <v>2136</v>
      </c>
    </row>
    <row r="489" spans="2:8" ht="32.25" thickBot="1" x14ac:dyDescent="0.25">
      <c r="B489" s="82" t="s">
        <v>13</v>
      </c>
      <c r="C489" s="53" t="s">
        <v>139</v>
      </c>
      <c r="D489" s="22" t="s">
        <v>79</v>
      </c>
      <c r="E489" s="22" t="s">
        <v>121</v>
      </c>
      <c r="F489" s="10">
        <v>1920206590</v>
      </c>
      <c r="G489" s="10">
        <v>244</v>
      </c>
      <c r="H489" s="2">
        <v>89</v>
      </c>
    </row>
    <row r="490" spans="2:8" ht="48" thickBot="1" x14ac:dyDescent="0.25">
      <c r="B490" s="111" t="s">
        <v>70</v>
      </c>
      <c r="C490" s="53" t="s">
        <v>139</v>
      </c>
      <c r="D490" s="22" t="s">
        <v>79</v>
      </c>
      <c r="E490" s="22" t="s">
        <v>121</v>
      </c>
      <c r="F490" s="10">
        <v>1920207591</v>
      </c>
      <c r="G490" s="10"/>
      <c r="H490" s="2">
        <v>65</v>
      </c>
    </row>
    <row r="491" spans="2:8" ht="32.25" thickBot="1" x14ac:dyDescent="0.25">
      <c r="B491" s="82" t="s">
        <v>13</v>
      </c>
      <c r="C491" s="53" t="s">
        <v>139</v>
      </c>
      <c r="D491" s="22" t="s">
        <v>79</v>
      </c>
      <c r="E491" s="22" t="s">
        <v>121</v>
      </c>
      <c r="F491" s="10">
        <v>1920207591</v>
      </c>
      <c r="G491" s="10">
        <v>244</v>
      </c>
      <c r="H491" s="2">
        <v>65</v>
      </c>
    </row>
    <row r="492" spans="2:8" ht="32.25" thickBot="1" x14ac:dyDescent="0.25">
      <c r="B492" s="54" t="s">
        <v>140</v>
      </c>
      <c r="C492" s="55" t="s">
        <v>141</v>
      </c>
      <c r="D492" s="55" t="s">
        <v>79</v>
      </c>
      <c r="E492" s="55" t="s">
        <v>121</v>
      </c>
      <c r="F492" s="55"/>
      <c r="G492" s="55"/>
      <c r="H492" s="65">
        <f>SUM(H500+H496+H493)</f>
        <v>11417.2</v>
      </c>
    </row>
    <row r="493" spans="2:8" ht="16.5" thickBot="1" x14ac:dyDescent="0.25">
      <c r="B493" s="66"/>
      <c r="C493" s="53" t="s">
        <v>141</v>
      </c>
      <c r="D493" s="36" t="s">
        <v>79</v>
      </c>
      <c r="E493" s="36" t="s">
        <v>121</v>
      </c>
      <c r="F493" s="67">
        <v>1920202590</v>
      </c>
      <c r="G493" s="53"/>
      <c r="H493" s="68">
        <f>SUM(H494:H495)</f>
        <v>572</v>
      </c>
    </row>
    <row r="494" spans="2:8" ht="32.25" thickBot="1" x14ac:dyDescent="0.25">
      <c r="B494" s="82" t="s">
        <v>13</v>
      </c>
      <c r="C494" s="53" t="s">
        <v>141</v>
      </c>
      <c r="D494" s="22" t="s">
        <v>79</v>
      </c>
      <c r="E494" s="22" t="s">
        <v>121</v>
      </c>
      <c r="F494" s="13">
        <v>1920202590</v>
      </c>
      <c r="G494" s="22" t="s">
        <v>126</v>
      </c>
      <c r="H494" s="2">
        <v>368</v>
      </c>
    </row>
    <row r="495" spans="2:8" ht="16.5" thickBot="1" x14ac:dyDescent="0.25">
      <c r="B495" s="110" t="s">
        <v>51</v>
      </c>
      <c r="C495" s="53" t="s">
        <v>141</v>
      </c>
      <c r="D495" s="22" t="s">
        <v>79</v>
      </c>
      <c r="E495" s="22" t="s">
        <v>121</v>
      </c>
      <c r="F495" s="13">
        <v>1920202590</v>
      </c>
      <c r="G495" s="22" t="s">
        <v>125</v>
      </c>
      <c r="H495" s="2">
        <v>204</v>
      </c>
    </row>
    <row r="496" spans="2:8" ht="126.75" thickBot="1" x14ac:dyDescent="0.25">
      <c r="B496" s="111" t="s">
        <v>67</v>
      </c>
      <c r="C496" s="53" t="s">
        <v>141</v>
      </c>
      <c r="D496" s="22" t="s">
        <v>79</v>
      </c>
      <c r="E496" s="22" t="s">
        <v>121</v>
      </c>
      <c r="F496" s="13">
        <v>1920206590</v>
      </c>
      <c r="G496" s="3"/>
      <c r="H496" s="2">
        <f>SUM(H497:H499)</f>
        <v>10753.2</v>
      </c>
    </row>
    <row r="497" spans="2:8" ht="48" thickBot="1" x14ac:dyDescent="0.25">
      <c r="B497" s="14" t="s">
        <v>59</v>
      </c>
      <c r="C497" s="53" t="s">
        <v>141</v>
      </c>
      <c r="D497" s="22" t="s">
        <v>79</v>
      </c>
      <c r="E497" s="22" t="s">
        <v>121</v>
      </c>
      <c r="F497" s="10">
        <v>1920206590</v>
      </c>
      <c r="G497" s="10">
        <v>111</v>
      </c>
      <c r="H497" s="2">
        <v>8182</v>
      </c>
    </row>
    <row r="498" spans="2:8" ht="63.75" thickBot="1" x14ac:dyDescent="0.25">
      <c r="B498" s="82" t="s">
        <v>10</v>
      </c>
      <c r="C498" s="53" t="s">
        <v>141</v>
      </c>
      <c r="D498" s="22" t="s">
        <v>79</v>
      </c>
      <c r="E498" s="22" t="s">
        <v>121</v>
      </c>
      <c r="F498" s="10">
        <v>1920206590</v>
      </c>
      <c r="G498" s="10">
        <v>119</v>
      </c>
      <c r="H498" s="2">
        <v>2471</v>
      </c>
    </row>
    <row r="499" spans="2:8" ht="32.25" thickBot="1" x14ac:dyDescent="0.25">
      <c r="B499" s="82" t="s">
        <v>13</v>
      </c>
      <c r="C499" s="53" t="s">
        <v>141</v>
      </c>
      <c r="D499" s="22" t="s">
        <v>79</v>
      </c>
      <c r="E499" s="22" t="s">
        <v>121</v>
      </c>
      <c r="F499" s="10">
        <v>1920206590</v>
      </c>
      <c r="G499" s="10">
        <v>244</v>
      </c>
      <c r="H499" s="2">
        <v>100.2</v>
      </c>
    </row>
    <row r="500" spans="2:8" ht="48" thickBot="1" x14ac:dyDescent="0.25">
      <c r="B500" s="111" t="s">
        <v>70</v>
      </c>
      <c r="C500" s="53" t="s">
        <v>141</v>
      </c>
      <c r="D500" s="22" t="s">
        <v>79</v>
      </c>
      <c r="E500" s="22" t="s">
        <v>121</v>
      </c>
      <c r="F500" s="10">
        <v>1920207591</v>
      </c>
      <c r="G500" s="10"/>
      <c r="H500" s="2">
        <v>92</v>
      </c>
    </row>
    <row r="501" spans="2:8" ht="32.25" thickBot="1" x14ac:dyDescent="0.25">
      <c r="B501" s="82" t="s">
        <v>13</v>
      </c>
      <c r="C501" s="53" t="s">
        <v>141</v>
      </c>
      <c r="D501" s="22" t="s">
        <v>79</v>
      </c>
      <c r="E501" s="22" t="s">
        <v>121</v>
      </c>
      <c r="F501" s="10">
        <v>1920207591</v>
      </c>
      <c r="G501" s="10">
        <v>244</v>
      </c>
      <c r="H501" s="2">
        <v>92</v>
      </c>
    </row>
    <row r="502" spans="2:8" ht="16.5" thickBot="1" x14ac:dyDescent="0.25">
      <c r="B502" s="54" t="s">
        <v>142</v>
      </c>
      <c r="C502" s="55" t="s">
        <v>143</v>
      </c>
      <c r="D502" s="55" t="s">
        <v>79</v>
      </c>
      <c r="E502" s="55" t="s">
        <v>121</v>
      </c>
      <c r="F502" s="55"/>
      <c r="G502" s="55"/>
      <c r="H502" s="65">
        <f>SUM(H510+H506+H503)</f>
        <v>10962.6</v>
      </c>
    </row>
    <row r="503" spans="2:8" ht="16.5" thickBot="1" x14ac:dyDescent="0.25">
      <c r="B503" s="66"/>
      <c r="C503" s="53" t="s">
        <v>143</v>
      </c>
      <c r="D503" s="36" t="s">
        <v>79</v>
      </c>
      <c r="E503" s="36" t="s">
        <v>121</v>
      </c>
      <c r="F503" s="67">
        <v>1920202590</v>
      </c>
      <c r="G503" s="53"/>
      <c r="H503" s="68">
        <f>SUM(H504:H505)</f>
        <v>398</v>
      </c>
    </row>
    <row r="504" spans="2:8" ht="32.25" thickBot="1" x14ac:dyDescent="0.25">
      <c r="B504" s="82" t="s">
        <v>13</v>
      </c>
      <c r="C504" s="53" t="s">
        <v>143</v>
      </c>
      <c r="D504" s="22" t="s">
        <v>79</v>
      </c>
      <c r="E504" s="22" t="s">
        <v>121</v>
      </c>
      <c r="F504" s="13">
        <v>1920202590</v>
      </c>
      <c r="G504" s="22" t="s">
        <v>126</v>
      </c>
      <c r="H504" s="2">
        <v>337</v>
      </c>
    </row>
    <row r="505" spans="2:8" ht="16.5" thickBot="1" x14ac:dyDescent="0.25">
      <c r="B505" s="110" t="s">
        <v>51</v>
      </c>
      <c r="C505" s="53" t="s">
        <v>143</v>
      </c>
      <c r="D505" s="22" t="s">
        <v>79</v>
      </c>
      <c r="E505" s="22" t="s">
        <v>121</v>
      </c>
      <c r="F505" s="13">
        <v>1920202590</v>
      </c>
      <c r="G505" s="22" t="s">
        <v>125</v>
      </c>
      <c r="H505" s="2">
        <v>61</v>
      </c>
    </row>
    <row r="506" spans="2:8" ht="126.75" thickBot="1" x14ac:dyDescent="0.25">
      <c r="B506" s="111" t="s">
        <v>67</v>
      </c>
      <c r="C506" s="53" t="s">
        <v>143</v>
      </c>
      <c r="D506" s="22" t="s">
        <v>79</v>
      </c>
      <c r="E506" s="22" t="s">
        <v>121</v>
      </c>
      <c r="F506" s="13">
        <v>1920206590</v>
      </c>
      <c r="G506" s="3"/>
      <c r="H506" s="2">
        <f>SUM(H507:H509)</f>
        <v>10491.6</v>
      </c>
    </row>
    <row r="507" spans="2:8" ht="52.5" customHeight="1" thickBot="1" x14ac:dyDescent="0.25">
      <c r="B507" s="14" t="s">
        <v>59</v>
      </c>
      <c r="C507" s="53" t="s">
        <v>143</v>
      </c>
      <c r="D507" s="22" t="s">
        <v>79</v>
      </c>
      <c r="E507" s="22" t="s">
        <v>121</v>
      </c>
      <c r="F507" s="10">
        <v>1920206590</v>
      </c>
      <c r="G507" s="10">
        <v>111</v>
      </c>
      <c r="H507" s="2">
        <v>7949</v>
      </c>
    </row>
    <row r="508" spans="2:8" ht="63.75" thickBot="1" x14ac:dyDescent="0.25">
      <c r="B508" s="82" t="s">
        <v>10</v>
      </c>
      <c r="C508" s="53" t="s">
        <v>143</v>
      </c>
      <c r="D508" s="22" t="s">
        <v>79</v>
      </c>
      <c r="E508" s="22" t="s">
        <v>121</v>
      </c>
      <c r="F508" s="10">
        <v>1920206590</v>
      </c>
      <c r="G508" s="10">
        <v>119</v>
      </c>
      <c r="H508" s="2">
        <v>2400</v>
      </c>
    </row>
    <row r="509" spans="2:8" ht="32.25" thickBot="1" x14ac:dyDescent="0.25">
      <c r="B509" s="82" t="s">
        <v>13</v>
      </c>
      <c r="C509" s="53" t="s">
        <v>143</v>
      </c>
      <c r="D509" s="22" t="s">
        <v>79</v>
      </c>
      <c r="E509" s="22" t="s">
        <v>121</v>
      </c>
      <c r="F509" s="10">
        <v>1920206590</v>
      </c>
      <c r="G509" s="10">
        <v>244</v>
      </c>
      <c r="H509" s="2">
        <v>142.6</v>
      </c>
    </row>
    <row r="510" spans="2:8" ht="48" thickBot="1" x14ac:dyDescent="0.25">
      <c r="B510" s="111" t="s">
        <v>70</v>
      </c>
      <c r="C510" s="53" t="s">
        <v>143</v>
      </c>
      <c r="D510" s="22" t="s">
        <v>79</v>
      </c>
      <c r="E510" s="22" t="s">
        <v>121</v>
      </c>
      <c r="F510" s="10">
        <v>1920207591</v>
      </c>
      <c r="G510" s="10"/>
      <c r="H510" s="2">
        <v>73</v>
      </c>
    </row>
    <row r="511" spans="2:8" ht="32.25" thickBot="1" x14ac:dyDescent="0.25">
      <c r="B511" s="82" t="s">
        <v>13</v>
      </c>
      <c r="C511" s="53" t="s">
        <v>143</v>
      </c>
      <c r="D511" s="22" t="s">
        <v>79</v>
      </c>
      <c r="E511" s="22" t="s">
        <v>121</v>
      </c>
      <c r="F511" s="10">
        <v>1920207591</v>
      </c>
      <c r="G511" s="10">
        <v>244</v>
      </c>
      <c r="H511" s="2">
        <v>73</v>
      </c>
    </row>
    <row r="512" spans="2:8" ht="32.25" thickBot="1" x14ac:dyDescent="0.25">
      <c r="B512" s="54" t="s">
        <v>144</v>
      </c>
      <c r="C512" s="55" t="s">
        <v>145</v>
      </c>
      <c r="D512" s="55" t="s">
        <v>79</v>
      </c>
      <c r="E512" s="55" t="s">
        <v>121</v>
      </c>
      <c r="F512" s="55"/>
      <c r="G512" s="55"/>
      <c r="H512" s="65">
        <f>SUM(H520+H516+H513)</f>
        <v>3709.3</v>
      </c>
    </row>
    <row r="513" spans="2:8" ht="16.5" thickBot="1" x14ac:dyDescent="0.25">
      <c r="B513" s="66"/>
      <c r="C513" s="52" t="s">
        <v>145</v>
      </c>
      <c r="D513" s="36" t="s">
        <v>79</v>
      </c>
      <c r="E513" s="36" t="s">
        <v>121</v>
      </c>
      <c r="F513" s="67">
        <v>1920202590</v>
      </c>
      <c r="G513" s="53"/>
      <c r="H513" s="68">
        <f>SUM(H514:H515)</f>
        <v>287</v>
      </c>
    </row>
    <row r="514" spans="2:8" ht="32.25" thickBot="1" x14ac:dyDescent="0.25">
      <c r="B514" s="82" t="s">
        <v>13</v>
      </c>
      <c r="C514" s="52" t="s">
        <v>145</v>
      </c>
      <c r="D514" s="22" t="s">
        <v>79</v>
      </c>
      <c r="E514" s="22" t="s">
        <v>121</v>
      </c>
      <c r="F514" s="13">
        <v>1920202590</v>
      </c>
      <c r="G514" s="22" t="s">
        <v>126</v>
      </c>
      <c r="H514" s="2">
        <v>277</v>
      </c>
    </row>
    <row r="515" spans="2:8" ht="16.5" thickBot="1" x14ac:dyDescent="0.25">
      <c r="B515" s="110" t="s">
        <v>51</v>
      </c>
      <c r="C515" s="52" t="s">
        <v>145</v>
      </c>
      <c r="D515" s="22" t="s">
        <v>79</v>
      </c>
      <c r="E515" s="22" t="s">
        <v>121</v>
      </c>
      <c r="F515" s="13">
        <v>1920202590</v>
      </c>
      <c r="G515" s="22" t="s">
        <v>125</v>
      </c>
      <c r="H515" s="2">
        <v>10</v>
      </c>
    </row>
    <row r="516" spans="2:8" ht="126.75" thickBot="1" x14ac:dyDescent="0.25">
      <c r="B516" s="111" t="s">
        <v>67</v>
      </c>
      <c r="C516" s="52" t="s">
        <v>145</v>
      </c>
      <c r="D516" s="22" t="s">
        <v>79</v>
      </c>
      <c r="E516" s="22" t="s">
        <v>121</v>
      </c>
      <c r="F516" s="13">
        <v>1920206590</v>
      </c>
      <c r="G516" s="3"/>
      <c r="H516" s="2">
        <f>SUM(H517:H519)</f>
        <v>3312.3</v>
      </c>
    </row>
    <row r="517" spans="2:8" ht="48" thickBot="1" x14ac:dyDescent="0.25">
      <c r="B517" s="14" t="s">
        <v>59</v>
      </c>
      <c r="C517" s="52" t="s">
        <v>145</v>
      </c>
      <c r="D517" s="22" t="s">
        <v>79</v>
      </c>
      <c r="E517" s="22" t="s">
        <v>121</v>
      </c>
      <c r="F517" s="10">
        <v>1920206590</v>
      </c>
      <c r="G517" s="10">
        <v>111</v>
      </c>
      <c r="H517" s="2">
        <v>2504</v>
      </c>
    </row>
    <row r="518" spans="2:8" ht="63.75" thickBot="1" x14ac:dyDescent="0.25">
      <c r="B518" s="82" t="s">
        <v>10</v>
      </c>
      <c r="C518" s="52" t="s">
        <v>145</v>
      </c>
      <c r="D518" s="22" t="s">
        <v>79</v>
      </c>
      <c r="E518" s="22" t="s">
        <v>121</v>
      </c>
      <c r="F518" s="10">
        <v>1920206590</v>
      </c>
      <c r="G518" s="10">
        <v>119</v>
      </c>
      <c r="H518" s="2">
        <v>756</v>
      </c>
    </row>
    <row r="519" spans="2:8" ht="32.25" thickBot="1" x14ac:dyDescent="0.25">
      <c r="B519" s="82" t="s">
        <v>13</v>
      </c>
      <c r="C519" s="52" t="s">
        <v>145</v>
      </c>
      <c r="D519" s="22" t="s">
        <v>79</v>
      </c>
      <c r="E519" s="22" t="s">
        <v>121</v>
      </c>
      <c r="F519" s="10">
        <v>1920206590</v>
      </c>
      <c r="G519" s="10">
        <v>244</v>
      </c>
      <c r="H519" s="2">
        <v>52.3</v>
      </c>
    </row>
    <row r="520" spans="2:8" ht="48" thickBot="1" x14ac:dyDescent="0.25">
      <c r="B520" s="111" t="s">
        <v>70</v>
      </c>
      <c r="C520" s="52" t="s">
        <v>145</v>
      </c>
      <c r="D520" s="22" t="s">
        <v>79</v>
      </c>
      <c r="E520" s="22" t="s">
        <v>121</v>
      </c>
      <c r="F520" s="10">
        <v>1920207591</v>
      </c>
      <c r="G520" s="10"/>
      <c r="H520" s="2">
        <v>110</v>
      </c>
    </row>
    <row r="521" spans="2:8" ht="32.25" thickBot="1" x14ac:dyDescent="0.25">
      <c r="B521" s="82" t="s">
        <v>13</v>
      </c>
      <c r="C521" s="52" t="s">
        <v>145</v>
      </c>
      <c r="D521" s="22" t="s">
        <v>79</v>
      </c>
      <c r="E521" s="22" t="s">
        <v>121</v>
      </c>
      <c r="F521" s="10">
        <v>1920207591</v>
      </c>
      <c r="G521" s="10">
        <v>244</v>
      </c>
      <c r="H521" s="2">
        <v>110</v>
      </c>
    </row>
    <row r="522" spans="2:8" ht="16.5" thickBot="1" x14ac:dyDescent="0.25">
      <c r="B522" s="54" t="s">
        <v>146</v>
      </c>
      <c r="C522" s="55" t="s">
        <v>147</v>
      </c>
      <c r="D522" s="55" t="s">
        <v>79</v>
      </c>
      <c r="E522" s="55" t="s">
        <v>121</v>
      </c>
      <c r="F522" s="55"/>
      <c r="G522" s="55"/>
      <c r="H522" s="141">
        <f>SUM(H531+H527+H523)</f>
        <v>25874.25</v>
      </c>
    </row>
    <row r="523" spans="2:8" ht="16.5" thickBot="1" x14ac:dyDescent="0.25">
      <c r="B523" s="66"/>
      <c r="C523" s="52" t="s">
        <v>147</v>
      </c>
      <c r="D523" s="36" t="s">
        <v>79</v>
      </c>
      <c r="E523" s="36" t="s">
        <v>121</v>
      </c>
      <c r="F523" s="67">
        <v>1920202590</v>
      </c>
      <c r="G523" s="53"/>
      <c r="H523" s="140">
        <f>SUM(H524:H526)</f>
        <v>14012.85</v>
      </c>
    </row>
    <row r="524" spans="2:8" ht="48" thickBot="1" x14ac:dyDescent="0.25">
      <c r="B524" s="148" t="s">
        <v>328</v>
      </c>
      <c r="C524" s="52" t="s">
        <v>147</v>
      </c>
      <c r="D524" s="22" t="s">
        <v>79</v>
      </c>
      <c r="E524" s="22" t="s">
        <v>121</v>
      </c>
      <c r="F524" s="13">
        <v>1920202590</v>
      </c>
      <c r="G524" s="22" t="s">
        <v>358</v>
      </c>
      <c r="H524" s="140">
        <v>13495.85</v>
      </c>
    </row>
    <row r="525" spans="2:8" ht="32.25" thickBot="1" x14ac:dyDescent="0.25">
      <c r="B525" s="82" t="s">
        <v>13</v>
      </c>
      <c r="C525" s="52" t="s">
        <v>147</v>
      </c>
      <c r="D525" s="22" t="s">
        <v>79</v>
      </c>
      <c r="E525" s="22" t="s">
        <v>121</v>
      </c>
      <c r="F525" s="13">
        <v>1920202590</v>
      </c>
      <c r="G525" s="22" t="s">
        <v>126</v>
      </c>
      <c r="H525" s="2">
        <v>473</v>
      </c>
    </row>
    <row r="526" spans="2:8" ht="16.5" thickBot="1" x14ac:dyDescent="0.25">
      <c r="B526" s="110" t="s">
        <v>51</v>
      </c>
      <c r="C526" s="52" t="s">
        <v>147</v>
      </c>
      <c r="D526" s="22" t="s">
        <v>79</v>
      </c>
      <c r="E526" s="22" t="s">
        <v>121</v>
      </c>
      <c r="F526" s="13">
        <v>1920202590</v>
      </c>
      <c r="G526" s="22" t="s">
        <v>125</v>
      </c>
      <c r="H526" s="2">
        <v>44</v>
      </c>
    </row>
    <row r="527" spans="2:8" ht="126.75" thickBot="1" x14ac:dyDescent="0.25">
      <c r="B527" s="111" t="s">
        <v>67</v>
      </c>
      <c r="C527" s="52" t="s">
        <v>147</v>
      </c>
      <c r="D527" s="22" t="s">
        <v>79</v>
      </c>
      <c r="E527" s="22" t="s">
        <v>121</v>
      </c>
      <c r="F527" s="13">
        <v>1920206590</v>
      </c>
      <c r="G527" s="3"/>
      <c r="H527" s="2">
        <f>SUM(H528:H530)</f>
        <v>11652.4</v>
      </c>
    </row>
    <row r="528" spans="2:8" ht="48" thickBot="1" x14ac:dyDescent="0.25">
      <c r="B528" s="14" t="s">
        <v>59</v>
      </c>
      <c r="C528" s="52" t="s">
        <v>147</v>
      </c>
      <c r="D528" s="22" t="s">
        <v>79</v>
      </c>
      <c r="E528" s="22" t="s">
        <v>121</v>
      </c>
      <c r="F528" s="10">
        <v>1920206590</v>
      </c>
      <c r="G528" s="10">
        <v>111</v>
      </c>
      <c r="H528" s="2">
        <v>8781</v>
      </c>
    </row>
    <row r="529" spans="2:8" ht="63.75" thickBot="1" x14ac:dyDescent="0.25">
      <c r="B529" s="82" t="s">
        <v>10</v>
      </c>
      <c r="C529" s="52" t="s">
        <v>147</v>
      </c>
      <c r="D529" s="22" t="s">
        <v>79</v>
      </c>
      <c r="E529" s="22" t="s">
        <v>121</v>
      </c>
      <c r="F529" s="10">
        <v>1920206590</v>
      </c>
      <c r="G529" s="10">
        <v>119</v>
      </c>
      <c r="H529" s="2">
        <v>2652</v>
      </c>
    </row>
    <row r="530" spans="2:8" ht="32.25" thickBot="1" x14ac:dyDescent="0.25">
      <c r="B530" s="82" t="s">
        <v>13</v>
      </c>
      <c r="C530" s="52" t="s">
        <v>147</v>
      </c>
      <c r="D530" s="22" t="s">
        <v>79</v>
      </c>
      <c r="E530" s="22" t="s">
        <v>121</v>
      </c>
      <c r="F530" s="10">
        <v>1920206590</v>
      </c>
      <c r="G530" s="10">
        <v>244</v>
      </c>
      <c r="H530" s="2">
        <v>219.4</v>
      </c>
    </row>
    <row r="531" spans="2:8" ht="48" thickBot="1" x14ac:dyDescent="0.25">
      <c r="B531" s="111" t="s">
        <v>70</v>
      </c>
      <c r="C531" s="52" t="s">
        <v>147</v>
      </c>
      <c r="D531" s="22" t="s">
        <v>79</v>
      </c>
      <c r="E531" s="22" t="s">
        <v>121</v>
      </c>
      <c r="F531" s="10">
        <v>1920207591</v>
      </c>
      <c r="G531" s="10"/>
      <c r="H531" s="2">
        <v>209</v>
      </c>
    </row>
    <row r="532" spans="2:8" ht="32.25" thickBot="1" x14ac:dyDescent="0.25">
      <c r="B532" s="82" t="s">
        <v>13</v>
      </c>
      <c r="C532" s="52" t="s">
        <v>147</v>
      </c>
      <c r="D532" s="22" t="s">
        <v>79</v>
      </c>
      <c r="E532" s="22" t="s">
        <v>121</v>
      </c>
      <c r="F532" s="10">
        <v>1920207591</v>
      </c>
      <c r="G532" s="10">
        <v>244</v>
      </c>
      <c r="H532" s="2">
        <v>209</v>
      </c>
    </row>
    <row r="533" spans="2:8" ht="16.5" thickBot="1" x14ac:dyDescent="0.25">
      <c r="B533" s="54" t="s">
        <v>148</v>
      </c>
      <c r="C533" s="55" t="s">
        <v>149</v>
      </c>
      <c r="D533" s="55" t="s">
        <v>79</v>
      </c>
      <c r="E533" s="55" t="s">
        <v>121</v>
      </c>
      <c r="F533" s="55"/>
      <c r="G533" s="55"/>
      <c r="H533" s="65">
        <f>SUM(H541+H537+H534)</f>
        <v>10444.6</v>
      </c>
    </row>
    <row r="534" spans="2:8" ht="16.5" thickBot="1" x14ac:dyDescent="0.25">
      <c r="B534" s="66"/>
      <c r="C534" s="52" t="s">
        <v>149</v>
      </c>
      <c r="D534" s="36" t="s">
        <v>79</v>
      </c>
      <c r="E534" s="36" t="s">
        <v>121</v>
      </c>
      <c r="F534" s="67">
        <v>1920202590</v>
      </c>
      <c r="G534" s="53"/>
      <c r="H534" s="68">
        <f>SUM(H535:H536)</f>
        <v>531</v>
      </c>
    </row>
    <row r="535" spans="2:8" ht="32.25" thickBot="1" x14ac:dyDescent="0.25">
      <c r="B535" s="82" t="s">
        <v>13</v>
      </c>
      <c r="C535" s="52" t="s">
        <v>149</v>
      </c>
      <c r="D535" s="22" t="s">
        <v>79</v>
      </c>
      <c r="E535" s="22" t="s">
        <v>121</v>
      </c>
      <c r="F535" s="13">
        <v>1920202590</v>
      </c>
      <c r="G535" s="22" t="s">
        <v>126</v>
      </c>
      <c r="H535" s="2">
        <v>486</v>
      </c>
    </row>
    <row r="536" spans="2:8" ht="16.5" thickBot="1" x14ac:dyDescent="0.25">
      <c r="B536" s="110" t="s">
        <v>51</v>
      </c>
      <c r="C536" s="52" t="s">
        <v>149</v>
      </c>
      <c r="D536" s="22" t="s">
        <v>79</v>
      </c>
      <c r="E536" s="22" t="s">
        <v>121</v>
      </c>
      <c r="F536" s="13">
        <v>1920202590</v>
      </c>
      <c r="G536" s="22" t="s">
        <v>125</v>
      </c>
      <c r="H536" s="2">
        <v>45</v>
      </c>
    </row>
    <row r="537" spans="2:8" ht="126.75" thickBot="1" x14ac:dyDescent="0.25">
      <c r="B537" s="111" t="s">
        <v>67</v>
      </c>
      <c r="C537" s="52" t="s">
        <v>149</v>
      </c>
      <c r="D537" s="22" t="s">
        <v>79</v>
      </c>
      <c r="E537" s="22" t="s">
        <v>121</v>
      </c>
      <c r="F537" s="13">
        <v>1920206590</v>
      </c>
      <c r="G537" s="3"/>
      <c r="H537" s="2">
        <f>SUM(H538:H540)</f>
        <v>9824.6</v>
      </c>
    </row>
    <row r="538" spans="2:8" ht="48" thickBot="1" x14ac:dyDescent="0.25">
      <c r="B538" s="14" t="s">
        <v>59</v>
      </c>
      <c r="C538" s="52" t="s">
        <v>149</v>
      </c>
      <c r="D538" s="22" t="s">
        <v>79</v>
      </c>
      <c r="E538" s="22" t="s">
        <v>121</v>
      </c>
      <c r="F538" s="10">
        <v>1920206590</v>
      </c>
      <c r="G538" s="10">
        <v>111</v>
      </c>
      <c r="H538" s="2">
        <v>7474</v>
      </c>
    </row>
    <row r="539" spans="2:8" ht="63.75" thickBot="1" x14ac:dyDescent="0.25">
      <c r="B539" s="82" t="s">
        <v>10</v>
      </c>
      <c r="C539" s="52" t="s">
        <v>149</v>
      </c>
      <c r="D539" s="22" t="s">
        <v>79</v>
      </c>
      <c r="E539" s="22" t="s">
        <v>121</v>
      </c>
      <c r="F539" s="10">
        <v>1920206590</v>
      </c>
      <c r="G539" s="10">
        <v>119</v>
      </c>
      <c r="H539" s="2">
        <v>2256</v>
      </c>
    </row>
    <row r="540" spans="2:8" ht="32.25" thickBot="1" x14ac:dyDescent="0.25">
      <c r="B540" s="82" t="s">
        <v>13</v>
      </c>
      <c r="C540" s="52" t="s">
        <v>149</v>
      </c>
      <c r="D540" s="22" t="s">
        <v>79</v>
      </c>
      <c r="E540" s="22" t="s">
        <v>121</v>
      </c>
      <c r="F540" s="10">
        <v>1920206590</v>
      </c>
      <c r="G540" s="10">
        <v>244</v>
      </c>
      <c r="H540" s="2">
        <v>94.6</v>
      </c>
    </row>
    <row r="541" spans="2:8" ht="48" thickBot="1" x14ac:dyDescent="0.25">
      <c r="B541" s="111" t="s">
        <v>70</v>
      </c>
      <c r="C541" s="52" t="s">
        <v>149</v>
      </c>
      <c r="D541" s="22" t="s">
        <v>79</v>
      </c>
      <c r="E541" s="22" t="s">
        <v>121</v>
      </c>
      <c r="F541" s="10">
        <v>1920207591</v>
      </c>
      <c r="G541" s="10"/>
      <c r="H541" s="2">
        <v>89</v>
      </c>
    </row>
    <row r="542" spans="2:8" ht="32.25" thickBot="1" x14ac:dyDescent="0.25">
      <c r="B542" s="82" t="s">
        <v>13</v>
      </c>
      <c r="C542" s="52" t="s">
        <v>149</v>
      </c>
      <c r="D542" s="22" t="s">
        <v>79</v>
      </c>
      <c r="E542" s="22" t="s">
        <v>121</v>
      </c>
      <c r="F542" s="10">
        <v>1920207591</v>
      </c>
      <c r="G542" s="10">
        <v>244</v>
      </c>
      <c r="H542" s="2">
        <v>89</v>
      </c>
    </row>
    <row r="543" spans="2:8" ht="16.5" thickBot="1" x14ac:dyDescent="0.25">
      <c r="B543" s="54" t="s">
        <v>150</v>
      </c>
      <c r="C543" s="55" t="s">
        <v>151</v>
      </c>
      <c r="D543" s="55" t="s">
        <v>79</v>
      </c>
      <c r="E543" s="55" t="s">
        <v>121</v>
      </c>
      <c r="F543" s="55"/>
      <c r="G543" s="55"/>
      <c r="H543" s="65">
        <f>SUM(H551+H547+H544)</f>
        <v>16751.599999999999</v>
      </c>
    </row>
    <row r="544" spans="2:8" ht="16.5" thickBot="1" x14ac:dyDescent="0.25">
      <c r="B544" s="66"/>
      <c r="C544" s="52" t="s">
        <v>151</v>
      </c>
      <c r="D544" s="36" t="s">
        <v>79</v>
      </c>
      <c r="E544" s="36" t="s">
        <v>121</v>
      </c>
      <c r="F544" s="67">
        <v>1920202590</v>
      </c>
      <c r="G544" s="53"/>
      <c r="H544" s="68">
        <f>SUM(H545:H546)</f>
        <v>414</v>
      </c>
    </row>
    <row r="545" spans="2:8" ht="32.25" thickBot="1" x14ac:dyDescent="0.25">
      <c r="B545" s="82" t="s">
        <v>13</v>
      </c>
      <c r="C545" s="52" t="s">
        <v>151</v>
      </c>
      <c r="D545" s="22" t="s">
        <v>79</v>
      </c>
      <c r="E545" s="22" t="s">
        <v>121</v>
      </c>
      <c r="F545" s="13">
        <v>1920202590</v>
      </c>
      <c r="G545" s="22" t="s">
        <v>126</v>
      </c>
      <c r="H545" s="2">
        <v>351</v>
      </c>
    </row>
    <row r="546" spans="2:8" ht="16.5" thickBot="1" x14ac:dyDescent="0.25">
      <c r="B546" s="110" t="s">
        <v>51</v>
      </c>
      <c r="C546" s="52" t="s">
        <v>151</v>
      </c>
      <c r="D546" s="22" t="s">
        <v>79</v>
      </c>
      <c r="E546" s="22" t="s">
        <v>121</v>
      </c>
      <c r="F546" s="13">
        <v>1920202590</v>
      </c>
      <c r="G546" s="22" t="s">
        <v>125</v>
      </c>
      <c r="H546" s="2">
        <v>63</v>
      </c>
    </row>
    <row r="547" spans="2:8" ht="126.75" thickBot="1" x14ac:dyDescent="0.25">
      <c r="B547" s="111" t="s">
        <v>67</v>
      </c>
      <c r="C547" s="52" t="s">
        <v>151</v>
      </c>
      <c r="D547" s="22" t="s">
        <v>79</v>
      </c>
      <c r="E547" s="22" t="s">
        <v>121</v>
      </c>
      <c r="F547" s="13">
        <v>1920206590</v>
      </c>
      <c r="G547" s="3"/>
      <c r="H547" s="2">
        <f>SUM(H548:H550)</f>
        <v>15961.6</v>
      </c>
    </row>
    <row r="548" spans="2:8" ht="48" thickBot="1" x14ac:dyDescent="0.25">
      <c r="B548" s="14" t="s">
        <v>59</v>
      </c>
      <c r="C548" s="52" t="s">
        <v>151</v>
      </c>
      <c r="D548" s="22" t="s">
        <v>79</v>
      </c>
      <c r="E548" s="22" t="s">
        <v>121</v>
      </c>
      <c r="F548" s="10">
        <v>1920206590</v>
      </c>
      <c r="G548" s="10">
        <v>111</v>
      </c>
      <c r="H548" s="2">
        <v>11961</v>
      </c>
    </row>
    <row r="549" spans="2:8" ht="63.75" thickBot="1" x14ac:dyDescent="0.25">
      <c r="B549" s="82" t="s">
        <v>10</v>
      </c>
      <c r="C549" s="52" t="s">
        <v>151</v>
      </c>
      <c r="D549" s="22" t="s">
        <v>79</v>
      </c>
      <c r="E549" s="22" t="s">
        <v>121</v>
      </c>
      <c r="F549" s="10">
        <v>1920206590</v>
      </c>
      <c r="G549" s="10">
        <v>119</v>
      </c>
      <c r="H549" s="2">
        <v>3612</v>
      </c>
    </row>
    <row r="550" spans="2:8" ht="32.25" thickBot="1" x14ac:dyDescent="0.25">
      <c r="B550" s="82" t="s">
        <v>13</v>
      </c>
      <c r="C550" s="52" t="s">
        <v>151</v>
      </c>
      <c r="D550" s="22" t="s">
        <v>79</v>
      </c>
      <c r="E550" s="22" t="s">
        <v>121</v>
      </c>
      <c r="F550" s="10">
        <v>1920206590</v>
      </c>
      <c r="G550" s="10">
        <v>244</v>
      </c>
      <c r="H550" s="2">
        <v>388.6</v>
      </c>
    </row>
    <row r="551" spans="2:8" ht="48" thickBot="1" x14ac:dyDescent="0.25">
      <c r="B551" s="111" t="s">
        <v>70</v>
      </c>
      <c r="C551" s="52" t="s">
        <v>151</v>
      </c>
      <c r="D551" s="22" t="s">
        <v>79</v>
      </c>
      <c r="E551" s="22" t="s">
        <v>121</v>
      </c>
      <c r="F551" s="10">
        <v>1920207591</v>
      </c>
      <c r="G551" s="10"/>
      <c r="H551" s="2">
        <v>376</v>
      </c>
    </row>
    <row r="552" spans="2:8" ht="32.25" thickBot="1" x14ac:dyDescent="0.25">
      <c r="B552" s="82" t="s">
        <v>13</v>
      </c>
      <c r="C552" s="52" t="s">
        <v>151</v>
      </c>
      <c r="D552" s="22" t="s">
        <v>79</v>
      </c>
      <c r="E552" s="22" t="s">
        <v>121</v>
      </c>
      <c r="F552" s="10">
        <v>1920207591</v>
      </c>
      <c r="G552" s="10">
        <v>244</v>
      </c>
      <c r="H552" s="2">
        <v>376</v>
      </c>
    </row>
    <row r="553" spans="2:8" ht="16.5" thickBot="1" x14ac:dyDescent="0.25">
      <c r="B553" s="54" t="s">
        <v>152</v>
      </c>
      <c r="C553" s="55" t="s">
        <v>153</v>
      </c>
      <c r="D553" s="55" t="s">
        <v>79</v>
      </c>
      <c r="E553" s="55" t="s">
        <v>121</v>
      </c>
      <c r="F553" s="55"/>
      <c r="G553" s="55"/>
      <c r="H553" s="65">
        <f>SUM(H561+H557+H554)</f>
        <v>9556.6</v>
      </c>
    </row>
    <row r="554" spans="2:8" ht="16.5" thickBot="1" x14ac:dyDescent="0.25">
      <c r="B554" s="66"/>
      <c r="C554" s="52" t="s">
        <v>153</v>
      </c>
      <c r="D554" s="36" t="s">
        <v>79</v>
      </c>
      <c r="E554" s="36" t="s">
        <v>121</v>
      </c>
      <c r="F554" s="67">
        <v>1920202590</v>
      </c>
      <c r="G554" s="53"/>
      <c r="H554" s="68">
        <f>SUM(H555:H556)</f>
        <v>318</v>
      </c>
    </row>
    <row r="555" spans="2:8" ht="32.25" thickBot="1" x14ac:dyDescent="0.25">
      <c r="B555" s="82" t="s">
        <v>13</v>
      </c>
      <c r="C555" s="52" t="s">
        <v>153</v>
      </c>
      <c r="D555" s="22" t="s">
        <v>79</v>
      </c>
      <c r="E555" s="22" t="s">
        <v>121</v>
      </c>
      <c r="F555" s="13">
        <v>1920202590</v>
      </c>
      <c r="G555" s="22" t="s">
        <v>126</v>
      </c>
      <c r="H555" s="2">
        <v>298</v>
      </c>
    </row>
    <row r="556" spans="2:8" ht="16.5" thickBot="1" x14ac:dyDescent="0.25">
      <c r="B556" s="110" t="s">
        <v>51</v>
      </c>
      <c r="C556" s="52" t="s">
        <v>153</v>
      </c>
      <c r="D556" s="22" t="s">
        <v>79</v>
      </c>
      <c r="E556" s="22" t="s">
        <v>121</v>
      </c>
      <c r="F556" s="13">
        <v>1920202590</v>
      </c>
      <c r="G556" s="22" t="s">
        <v>125</v>
      </c>
      <c r="H556" s="2">
        <v>20</v>
      </c>
    </row>
    <row r="557" spans="2:8" ht="126.75" thickBot="1" x14ac:dyDescent="0.25">
      <c r="B557" s="111" t="s">
        <v>67</v>
      </c>
      <c r="C557" s="52" t="s">
        <v>153</v>
      </c>
      <c r="D557" s="22" t="s">
        <v>79</v>
      </c>
      <c r="E557" s="22" t="s">
        <v>121</v>
      </c>
      <c r="F557" s="13">
        <v>1920206590</v>
      </c>
      <c r="G557" s="3"/>
      <c r="H557" s="2">
        <f>SUM(H558:H560)</f>
        <v>9132.6</v>
      </c>
    </row>
    <row r="558" spans="2:8" ht="48" thickBot="1" x14ac:dyDescent="0.25">
      <c r="B558" s="14" t="s">
        <v>59</v>
      </c>
      <c r="C558" s="52" t="s">
        <v>153</v>
      </c>
      <c r="D558" s="22" t="s">
        <v>79</v>
      </c>
      <c r="E558" s="22" t="s">
        <v>121</v>
      </c>
      <c r="F558" s="10">
        <v>1920206590</v>
      </c>
      <c r="G558" s="10">
        <v>111</v>
      </c>
      <c r="H558" s="2">
        <v>6927</v>
      </c>
    </row>
    <row r="559" spans="2:8" ht="63.75" thickBot="1" x14ac:dyDescent="0.25">
      <c r="B559" s="82" t="s">
        <v>10</v>
      </c>
      <c r="C559" s="52" t="s">
        <v>153</v>
      </c>
      <c r="D559" s="22" t="s">
        <v>79</v>
      </c>
      <c r="E559" s="22" t="s">
        <v>121</v>
      </c>
      <c r="F559" s="10">
        <v>1920206590</v>
      </c>
      <c r="G559" s="10">
        <v>119</v>
      </c>
      <c r="H559" s="2">
        <v>2092</v>
      </c>
    </row>
    <row r="560" spans="2:8" ht="32.25" thickBot="1" x14ac:dyDescent="0.25">
      <c r="B560" s="82" t="s">
        <v>13</v>
      </c>
      <c r="C560" s="52" t="s">
        <v>153</v>
      </c>
      <c r="D560" s="22" t="s">
        <v>79</v>
      </c>
      <c r="E560" s="22" t="s">
        <v>121</v>
      </c>
      <c r="F560" s="10">
        <v>1920206590</v>
      </c>
      <c r="G560" s="10">
        <v>244</v>
      </c>
      <c r="H560" s="2">
        <v>113.6</v>
      </c>
    </row>
    <row r="561" spans="2:8" ht="48" thickBot="1" x14ac:dyDescent="0.25">
      <c r="B561" s="111" t="s">
        <v>70</v>
      </c>
      <c r="C561" s="52" t="s">
        <v>153</v>
      </c>
      <c r="D561" s="22" t="s">
        <v>79</v>
      </c>
      <c r="E561" s="22" t="s">
        <v>121</v>
      </c>
      <c r="F561" s="10">
        <v>1920207591</v>
      </c>
      <c r="G561" s="10"/>
      <c r="H561" s="2">
        <v>106</v>
      </c>
    </row>
    <row r="562" spans="2:8" ht="32.25" thickBot="1" x14ac:dyDescent="0.25">
      <c r="B562" s="82" t="s">
        <v>13</v>
      </c>
      <c r="C562" s="52" t="s">
        <v>153</v>
      </c>
      <c r="D562" s="22" t="s">
        <v>79</v>
      </c>
      <c r="E562" s="22" t="s">
        <v>121</v>
      </c>
      <c r="F562" s="10">
        <v>1920207591</v>
      </c>
      <c r="G562" s="10">
        <v>244</v>
      </c>
      <c r="H562" s="2">
        <v>106</v>
      </c>
    </row>
    <row r="563" spans="2:8" ht="48" thickBot="1" x14ac:dyDescent="0.25">
      <c r="B563" s="54" t="s">
        <v>154</v>
      </c>
      <c r="C563" s="55" t="s">
        <v>155</v>
      </c>
      <c r="D563" s="55" t="s">
        <v>79</v>
      </c>
      <c r="E563" s="55" t="s">
        <v>121</v>
      </c>
      <c r="F563" s="55"/>
      <c r="G563" s="55"/>
      <c r="H563" s="65">
        <f>SUM(H571+H567+H564)</f>
        <v>9219.7999999999993</v>
      </c>
    </row>
    <row r="564" spans="2:8" ht="16.5" thickBot="1" x14ac:dyDescent="0.25">
      <c r="B564" s="66"/>
      <c r="C564" s="52" t="s">
        <v>155</v>
      </c>
      <c r="D564" s="36" t="s">
        <v>79</v>
      </c>
      <c r="E564" s="36" t="s">
        <v>121</v>
      </c>
      <c r="F564" s="67">
        <v>1920202590</v>
      </c>
      <c r="G564" s="53"/>
      <c r="H564" s="68">
        <f>SUM(H565:H566)</f>
        <v>422</v>
      </c>
    </row>
    <row r="565" spans="2:8" ht="32.25" thickBot="1" x14ac:dyDescent="0.25">
      <c r="B565" s="82" t="s">
        <v>13</v>
      </c>
      <c r="C565" s="52" t="s">
        <v>155</v>
      </c>
      <c r="D565" s="22" t="s">
        <v>79</v>
      </c>
      <c r="E565" s="22" t="s">
        <v>121</v>
      </c>
      <c r="F565" s="13">
        <v>1920202590</v>
      </c>
      <c r="G565" s="22" t="s">
        <v>126</v>
      </c>
      <c r="H565" s="2">
        <v>363</v>
      </c>
    </row>
    <row r="566" spans="2:8" ht="16.5" thickBot="1" x14ac:dyDescent="0.25">
      <c r="B566" s="110" t="s">
        <v>51</v>
      </c>
      <c r="C566" s="52" t="s">
        <v>155</v>
      </c>
      <c r="D566" s="22" t="s">
        <v>79</v>
      </c>
      <c r="E566" s="22" t="s">
        <v>121</v>
      </c>
      <c r="F566" s="13">
        <v>1920202590</v>
      </c>
      <c r="G566" s="22" t="s">
        <v>125</v>
      </c>
      <c r="H566" s="2">
        <v>59</v>
      </c>
    </row>
    <row r="567" spans="2:8" ht="126.75" thickBot="1" x14ac:dyDescent="0.25">
      <c r="B567" s="111" t="s">
        <v>67</v>
      </c>
      <c r="C567" s="52" t="s">
        <v>155</v>
      </c>
      <c r="D567" s="22" t="s">
        <v>79</v>
      </c>
      <c r="E567" s="22" t="s">
        <v>121</v>
      </c>
      <c r="F567" s="13">
        <v>1920206590</v>
      </c>
      <c r="G567" s="3"/>
      <c r="H567" s="2">
        <f>SUM(H568:H570)</f>
        <v>8721.7999999999993</v>
      </c>
    </row>
    <row r="568" spans="2:8" ht="48" thickBot="1" x14ac:dyDescent="0.25">
      <c r="B568" s="14" t="s">
        <v>59</v>
      </c>
      <c r="C568" s="52" t="s">
        <v>155</v>
      </c>
      <c r="D568" s="22" t="s">
        <v>79</v>
      </c>
      <c r="E568" s="22" t="s">
        <v>121</v>
      </c>
      <c r="F568" s="10">
        <v>1920206590</v>
      </c>
      <c r="G568" s="10">
        <v>111</v>
      </c>
      <c r="H568" s="2">
        <v>6641</v>
      </c>
    </row>
    <row r="569" spans="2:8" ht="63.75" thickBot="1" x14ac:dyDescent="0.25">
      <c r="B569" s="82" t="s">
        <v>10</v>
      </c>
      <c r="C569" s="52" t="s">
        <v>155</v>
      </c>
      <c r="D569" s="22" t="s">
        <v>79</v>
      </c>
      <c r="E569" s="22" t="s">
        <v>121</v>
      </c>
      <c r="F569" s="10">
        <v>1920206590</v>
      </c>
      <c r="G569" s="10">
        <v>119</v>
      </c>
      <c r="H569" s="2">
        <v>2004</v>
      </c>
    </row>
    <row r="570" spans="2:8" ht="32.25" thickBot="1" x14ac:dyDescent="0.25">
      <c r="B570" s="82" t="s">
        <v>13</v>
      </c>
      <c r="C570" s="52" t="s">
        <v>155</v>
      </c>
      <c r="D570" s="22" t="s">
        <v>79</v>
      </c>
      <c r="E570" s="22" t="s">
        <v>121</v>
      </c>
      <c r="F570" s="10">
        <v>1920206590</v>
      </c>
      <c r="G570" s="10">
        <v>244</v>
      </c>
      <c r="H570" s="2">
        <v>76.8</v>
      </c>
    </row>
    <row r="571" spans="2:8" ht="48" thickBot="1" x14ac:dyDescent="0.25">
      <c r="B571" s="111" t="s">
        <v>70</v>
      </c>
      <c r="C571" s="52" t="s">
        <v>155</v>
      </c>
      <c r="D571" s="22" t="s">
        <v>79</v>
      </c>
      <c r="E571" s="22" t="s">
        <v>121</v>
      </c>
      <c r="F571" s="10">
        <v>1920207591</v>
      </c>
      <c r="G571" s="10"/>
      <c r="H571" s="2">
        <v>76</v>
      </c>
    </row>
    <row r="572" spans="2:8" ht="32.25" thickBot="1" x14ac:dyDescent="0.25">
      <c r="B572" s="82" t="s">
        <v>13</v>
      </c>
      <c r="C572" s="52" t="s">
        <v>155</v>
      </c>
      <c r="D572" s="22" t="s">
        <v>79</v>
      </c>
      <c r="E572" s="22" t="s">
        <v>121</v>
      </c>
      <c r="F572" s="10">
        <v>1920207591</v>
      </c>
      <c r="G572" s="10">
        <v>244</v>
      </c>
      <c r="H572" s="2">
        <v>76</v>
      </c>
    </row>
    <row r="573" spans="2:8" ht="16.5" thickBot="1" x14ac:dyDescent="0.25">
      <c r="B573" s="54" t="s">
        <v>156</v>
      </c>
      <c r="C573" s="55" t="s">
        <v>157</v>
      </c>
      <c r="D573" s="55" t="s">
        <v>79</v>
      </c>
      <c r="E573" s="55" t="s">
        <v>121</v>
      </c>
      <c r="F573" s="55"/>
      <c r="G573" s="55"/>
      <c r="H573" s="65">
        <f>SUM(H582+H578+H574)</f>
        <v>14138.8</v>
      </c>
    </row>
    <row r="574" spans="2:8" ht="16.5" thickBot="1" x14ac:dyDescent="0.25">
      <c r="B574" s="66"/>
      <c r="C574" s="52" t="s">
        <v>157</v>
      </c>
      <c r="D574" s="36" t="s">
        <v>79</v>
      </c>
      <c r="E574" s="36" t="s">
        <v>121</v>
      </c>
      <c r="F574" s="67">
        <v>1920202590</v>
      </c>
      <c r="G574" s="53"/>
      <c r="H574" s="68">
        <f>SUM(H575:H577)</f>
        <v>1449</v>
      </c>
    </row>
    <row r="575" spans="2:8" ht="48" thickBot="1" x14ac:dyDescent="0.25">
      <c r="B575" s="148" t="s">
        <v>328</v>
      </c>
      <c r="C575" s="60" t="s">
        <v>157</v>
      </c>
      <c r="D575" s="21" t="s">
        <v>79</v>
      </c>
      <c r="E575" s="21" t="s">
        <v>121</v>
      </c>
      <c r="F575" s="78">
        <v>1920202590</v>
      </c>
      <c r="G575" s="21" t="s">
        <v>358</v>
      </c>
      <c r="H575" s="158">
        <v>1000</v>
      </c>
    </row>
    <row r="576" spans="2:8" ht="32.25" thickBot="1" x14ac:dyDescent="0.25">
      <c r="B576" s="82" t="s">
        <v>13</v>
      </c>
      <c r="C576" s="60" t="s">
        <v>157</v>
      </c>
      <c r="D576" s="21" t="s">
        <v>79</v>
      </c>
      <c r="E576" s="21" t="s">
        <v>121</v>
      </c>
      <c r="F576" s="78">
        <v>1920202590</v>
      </c>
      <c r="G576" s="21" t="s">
        <v>126</v>
      </c>
      <c r="H576" s="10">
        <v>370</v>
      </c>
    </row>
    <row r="577" spans="2:8" ht="16.5" thickBot="1" x14ac:dyDescent="0.25">
      <c r="B577" s="110" t="s">
        <v>51</v>
      </c>
      <c r="C577" s="60" t="s">
        <v>157</v>
      </c>
      <c r="D577" s="21" t="s">
        <v>79</v>
      </c>
      <c r="E577" s="21" t="s">
        <v>121</v>
      </c>
      <c r="F577" s="78">
        <v>1920202590</v>
      </c>
      <c r="G577" s="21" t="s">
        <v>125</v>
      </c>
      <c r="H577" s="10">
        <v>79</v>
      </c>
    </row>
    <row r="578" spans="2:8" ht="126.75" thickBot="1" x14ac:dyDescent="0.25">
      <c r="B578" s="111" t="s">
        <v>67</v>
      </c>
      <c r="C578" s="52" t="s">
        <v>157</v>
      </c>
      <c r="D578" s="22" t="s">
        <v>79</v>
      </c>
      <c r="E578" s="22" t="s">
        <v>121</v>
      </c>
      <c r="F578" s="13">
        <v>1920206590</v>
      </c>
      <c r="G578" s="3"/>
      <c r="H578" s="2">
        <f>SUM(H579:H581)</f>
        <v>12428.8</v>
      </c>
    </row>
    <row r="579" spans="2:8" ht="48" thickBot="1" x14ac:dyDescent="0.25">
      <c r="B579" s="14" t="s">
        <v>59</v>
      </c>
      <c r="C579" s="52" t="s">
        <v>157</v>
      </c>
      <c r="D579" s="22" t="s">
        <v>79</v>
      </c>
      <c r="E579" s="22" t="s">
        <v>121</v>
      </c>
      <c r="F579" s="10">
        <v>1920206590</v>
      </c>
      <c r="G579" s="10">
        <v>111</v>
      </c>
      <c r="H579" s="2">
        <v>9314</v>
      </c>
    </row>
    <row r="580" spans="2:8" ht="63.75" thickBot="1" x14ac:dyDescent="0.25">
      <c r="B580" s="82" t="s">
        <v>10</v>
      </c>
      <c r="C580" s="52" t="s">
        <v>157</v>
      </c>
      <c r="D580" s="22" t="s">
        <v>79</v>
      </c>
      <c r="E580" s="22" t="s">
        <v>121</v>
      </c>
      <c r="F580" s="10">
        <v>1920206590</v>
      </c>
      <c r="G580" s="10">
        <v>119</v>
      </c>
      <c r="H580" s="2">
        <v>2813</v>
      </c>
    </row>
    <row r="581" spans="2:8" ht="32.25" thickBot="1" x14ac:dyDescent="0.25">
      <c r="B581" s="82" t="s">
        <v>13</v>
      </c>
      <c r="C581" s="52" t="s">
        <v>157</v>
      </c>
      <c r="D581" s="22" t="s">
        <v>79</v>
      </c>
      <c r="E581" s="22" t="s">
        <v>121</v>
      </c>
      <c r="F581" s="10">
        <v>1920206590</v>
      </c>
      <c r="G581" s="10">
        <v>244</v>
      </c>
      <c r="H581" s="2">
        <v>301.8</v>
      </c>
    </row>
    <row r="582" spans="2:8" ht="48" thickBot="1" x14ac:dyDescent="0.25">
      <c r="B582" s="111" t="s">
        <v>70</v>
      </c>
      <c r="C582" s="52" t="s">
        <v>157</v>
      </c>
      <c r="D582" s="22" t="s">
        <v>79</v>
      </c>
      <c r="E582" s="22" t="s">
        <v>121</v>
      </c>
      <c r="F582" s="10">
        <v>1920207591</v>
      </c>
      <c r="G582" s="10"/>
      <c r="H582" s="2">
        <v>261</v>
      </c>
    </row>
    <row r="583" spans="2:8" ht="32.25" thickBot="1" x14ac:dyDescent="0.25">
      <c r="B583" s="82" t="s">
        <v>13</v>
      </c>
      <c r="C583" s="52" t="s">
        <v>157</v>
      </c>
      <c r="D583" s="22" t="s">
        <v>79</v>
      </c>
      <c r="E583" s="22" t="s">
        <v>121</v>
      </c>
      <c r="F583" s="10">
        <v>1920207591</v>
      </c>
      <c r="G583" s="10">
        <v>244</v>
      </c>
      <c r="H583" s="2">
        <v>261</v>
      </c>
    </row>
    <row r="584" spans="2:8" ht="16.5" thickBot="1" x14ac:dyDescent="0.25">
      <c r="B584" s="54" t="s">
        <v>158</v>
      </c>
      <c r="C584" s="55" t="s">
        <v>159</v>
      </c>
      <c r="D584" s="55" t="s">
        <v>79</v>
      </c>
      <c r="E584" s="55" t="s">
        <v>121</v>
      </c>
      <c r="F584" s="55"/>
      <c r="G584" s="55"/>
      <c r="H584" s="65">
        <f>SUM(H592+H588+H585)</f>
        <v>8405.7999999999993</v>
      </c>
    </row>
    <row r="585" spans="2:8" ht="16.5" thickBot="1" x14ac:dyDescent="0.25">
      <c r="B585" s="66"/>
      <c r="C585" s="52" t="s">
        <v>159</v>
      </c>
      <c r="D585" s="36" t="s">
        <v>79</v>
      </c>
      <c r="E585" s="36" t="s">
        <v>121</v>
      </c>
      <c r="F585" s="67">
        <v>1920202590</v>
      </c>
      <c r="G585" s="53"/>
      <c r="H585" s="68">
        <f>SUM(H586:H587)</f>
        <v>305</v>
      </c>
    </row>
    <row r="586" spans="2:8" ht="32.25" thickBot="1" x14ac:dyDescent="0.25">
      <c r="B586" s="82" t="s">
        <v>13</v>
      </c>
      <c r="C586" s="52" t="s">
        <v>159</v>
      </c>
      <c r="D586" s="22" t="s">
        <v>79</v>
      </c>
      <c r="E586" s="22" t="s">
        <v>121</v>
      </c>
      <c r="F586" s="13">
        <v>1920202590</v>
      </c>
      <c r="G586" s="22" t="s">
        <v>126</v>
      </c>
      <c r="H586" s="2">
        <v>290</v>
      </c>
    </row>
    <row r="587" spans="2:8" ht="16.5" thickBot="1" x14ac:dyDescent="0.25">
      <c r="B587" s="110" t="s">
        <v>51</v>
      </c>
      <c r="C587" s="52" t="s">
        <v>159</v>
      </c>
      <c r="D587" s="22" t="s">
        <v>79</v>
      </c>
      <c r="E587" s="22" t="s">
        <v>121</v>
      </c>
      <c r="F587" s="13">
        <v>1920202590</v>
      </c>
      <c r="G587" s="22" t="s">
        <v>125</v>
      </c>
      <c r="H587" s="2">
        <v>15</v>
      </c>
    </row>
    <row r="588" spans="2:8" ht="126.75" thickBot="1" x14ac:dyDescent="0.25">
      <c r="B588" s="111" t="s">
        <v>67</v>
      </c>
      <c r="C588" s="52" t="s">
        <v>159</v>
      </c>
      <c r="D588" s="22" t="s">
        <v>79</v>
      </c>
      <c r="E588" s="22" t="s">
        <v>121</v>
      </c>
      <c r="F588" s="13">
        <v>1920206590</v>
      </c>
      <c r="G588" s="3"/>
      <c r="H588" s="2">
        <f>SUM(H589:H591)</f>
        <v>8064.8</v>
      </c>
    </row>
    <row r="589" spans="2:8" ht="48" thickBot="1" x14ac:dyDescent="0.25">
      <c r="B589" s="14" t="s">
        <v>59</v>
      </c>
      <c r="C589" s="52" t="s">
        <v>159</v>
      </c>
      <c r="D589" s="22" t="s">
        <v>79</v>
      </c>
      <c r="E589" s="22" t="s">
        <v>121</v>
      </c>
      <c r="F589" s="10">
        <v>1920206590</v>
      </c>
      <c r="G589" s="10">
        <v>111</v>
      </c>
      <c r="H589" s="2">
        <v>6158</v>
      </c>
    </row>
    <row r="590" spans="2:8" ht="63.75" thickBot="1" x14ac:dyDescent="0.25">
      <c r="B590" s="82" t="s">
        <v>10</v>
      </c>
      <c r="C590" s="52" t="s">
        <v>159</v>
      </c>
      <c r="D590" s="22" t="s">
        <v>79</v>
      </c>
      <c r="E590" s="22" t="s">
        <v>121</v>
      </c>
      <c r="F590" s="10">
        <v>1920206590</v>
      </c>
      <c r="G590" s="10">
        <v>119</v>
      </c>
      <c r="H590" s="2">
        <v>1859</v>
      </c>
    </row>
    <row r="591" spans="2:8" ht="32.25" thickBot="1" x14ac:dyDescent="0.25">
      <c r="B591" s="82" t="s">
        <v>13</v>
      </c>
      <c r="C591" s="52" t="s">
        <v>159</v>
      </c>
      <c r="D591" s="22" t="s">
        <v>79</v>
      </c>
      <c r="E591" s="22" t="s">
        <v>121</v>
      </c>
      <c r="F591" s="10">
        <v>1920206590</v>
      </c>
      <c r="G591" s="10">
        <v>244</v>
      </c>
      <c r="H591" s="2">
        <v>47.8</v>
      </c>
    </row>
    <row r="592" spans="2:8" ht="48" thickBot="1" x14ac:dyDescent="0.25">
      <c r="B592" s="111" t="s">
        <v>70</v>
      </c>
      <c r="C592" s="52" t="s">
        <v>159</v>
      </c>
      <c r="D592" s="22" t="s">
        <v>79</v>
      </c>
      <c r="E592" s="22" t="s">
        <v>121</v>
      </c>
      <c r="F592" s="10">
        <v>1920207591</v>
      </c>
      <c r="G592" s="10"/>
      <c r="H592" s="2">
        <v>36</v>
      </c>
    </row>
    <row r="593" spans="2:8" ht="32.25" thickBot="1" x14ac:dyDescent="0.25">
      <c r="B593" s="82" t="s">
        <v>13</v>
      </c>
      <c r="C593" s="52" t="s">
        <v>159</v>
      </c>
      <c r="D593" s="22" t="s">
        <v>79</v>
      </c>
      <c r="E593" s="22" t="s">
        <v>121</v>
      </c>
      <c r="F593" s="10">
        <v>1920207591</v>
      </c>
      <c r="G593" s="10">
        <v>244</v>
      </c>
      <c r="H593" s="2">
        <v>36</v>
      </c>
    </row>
    <row r="594" spans="2:8" ht="16.5" thickBot="1" x14ac:dyDescent="0.25">
      <c r="B594" s="54" t="s">
        <v>160</v>
      </c>
      <c r="C594" s="55" t="s">
        <v>161</v>
      </c>
      <c r="D594" s="55" t="s">
        <v>79</v>
      </c>
      <c r="E594" s="55" t="s">
        <v>121</v>
      </c>
      <c r="F594" s="55"/>
      <c r="G594" s="55"/>
      <c r="H594" s="65">
        <f>SUM(H602+H598+H595)</f>
        <v>12433.7</v>
      </c>
    </row>
    <row r="595" spans="2:8" ht="16.5" thickBot="1" x14ac:dyDescent="0.25">
      <c r="B595" s="66"/>
      <c r="C595" s="52" t="s">
        <v>161</v>
      </c>
      <c r="D595" s="36" t="s">
        <v>79</v>
      </c>
      <c r="E595" s="36" t="s">
        <v>121</v>
      </c>
      <c r="F595" s="67">
        <v>1920202590</v>
      </c>
      <c r="G595" s="53"/>
      <c r="H595" s="68">
        <f>SUM(H596:H597)</f>
        <v>566</v>
      </c>
    </row>
    <row r="596" spans="2:8" ht="32.25" thickBot="1" x14ac:dyDescent="0.25">
      <c r="B596" s="82" t="s">
        <v>13</v>
      </c>
      <c r="C596" s="52" t="s">
        <v>161</v>
      </c>
      <c r="D596" s="22" t="s">
        <v>79</v>
      </c>
      <c r="E596" s="22" t="s">
        <v>121</v>
      </c>
      <c r="F596" s="13">
        <v>1920202590</v>
      </c>
      <c r="G596" s="22" t="s">
        <v>126</v>
      </c>
      <c r="H596" s="2">
        <v>499</v>
      </c>
    </row>
    <row r="597" spans="2:8" ht="16.5" thickBot="1" x14ac:dyDescent="0.25">
      <c r="B597" s="110" t="s">
        <v>51</v>
      </c>
      <c r="C597" s="52" t="s">
        <v>161</v>
      </c>
      <c r="D597" s="22" t="s">
        <v>79</v>
      </c>
      <c r="E597" s="22" t="s">
        <v>121</v>
      </c>
      <c r="F597" s="13">
        <v>1920202590</v>
      </c>
      <c r="G597" s="22" t="s">
        <v>125</v>
      </c>
      <c r="H597" s="2">
        <v>67</v>
      </c>
    </row>
    <row r="598" spans="2:8" ht="126.75" thickBot="1" x14ac:dyDescent="0.25">
      <c r="B598" s="111" t="s">
        <v>67</v>
      </c>
      <c r="C598" s="52" t="s">
        <v>161</v>
      </c>
      <c r="D598" s="22" t="s">
        <v>79</v>
      </c>
      <c r="E598" s="22" t="s">
        <v>121</v>
      </c>
      <c r="F598" s="13">
        <v>1920206590</v>
      </c>
      <c r="G598" s="3"/>
      <c r="H598" s="2">
        <f>SUM(H599:H601)</f>
        <v>11633.7</v>
      </c>
    </row>
    <row r="599" spans="2:8" ht="48" thickBot="1" x14ac:dyDescent="0.25">
      <c r="B599" s="14" t="s">
        <v>59</v>
      </c>
      <c r="C599" s="52" t="s">
        <v>161</v>
      </c>
      <c r="D599" s="22" t="s">
        <v>79</v>
      </c>
      <c r="E599" s="22" t="s">
        <v>121</v>
      </c>
      <c r="F599" s="10">
        <v>1920206590</v>
      </c>
      <c r="G599" s="10">
        <v>111</v>
      </c>
      <c r="H599" s="2">
        <v>8764</v>
      </c>
    </row>
    <row r="600" spans="2:8" ht="63.75" thickBot="1" x14ac:dyDescent="0.25">
      <c r="B600" s="82" t="s">
        <v>10</v>
      </c>
      <c r="C600" s="52" t="s">
        <v>161</v>
      </c>
      <c r="D600" s="22" t="s">
        <v>79</v>
      </c>
      <c r="E600" s="22" t="s">
        <v>121</v>
      </c>
      <c r="F600" s="10">
        <v>1920206590</v>
      </c>
      <c r="G600" s="10">
        <v>119</v>
      </c>
      <c r="H600" s="2">
        <v>2647</v>
      </c>
    </row>
    <row r="601" spans="2:8" ht="32.25" thickBot="1" x14ac:dyDescent="0.25">
      <c r="B601" s="82" t="s">
        <v>13</v>
      </c>
      <c r="C601" s="52" t="s">
        <v>161</v>
      </c>
      <c r="D601" s="22" t="s">
        <v>79</v>
      </c>
      <c r="E601" s="22" t="s">
        <v>121</v>
      </c>
      <c r="F601" s="10">
        <v>1920206590</v>
      </c>
      <c r="G601" s="10">
        <v>244</v>
      </c>
      <c r="H601" s="2">
        <v>222.7</v>
      </c>
    </row>
    <row r="602" spans="2:8" ht="48" thickBot="1" x14ac:dyDescent="0.25">
      <c r="B602" s="111" t="s">
        <v>70</v>
      </c>
      <c r="C602" s="52" t="s">
        <v>161</v>
      </c>
      <c r="D602" s="22" t="s">
        <v>79</v>
      </c>
      <c r="E602" s="22" t="s">
        <v>121</v>
      </c>
      <c r="F602" s="10">
        <v>1920207591</v>
      </c>
      <c r="G602" s="10"/>
      <c r="H602" s="2">
        <v>234</v>
      </c>
    </row>
    <row r="603" spans="2:8" ht="32.25" thickBot="1" x14ac:dyDescent="0.25">
      <c r="B603" s="82" t="s">
        <v>13</v>
      </c>
      <c r="C603" s="52" t="s">
        <v>161</v>
      </c>
      <c r="D603" s="22" t="s">
        <v>79</v>
      </c>
      <c r="E603" s="22" t="s">
        <v>121</v>
      </c>
      <c r="F603" s="10">
        <v>1920207591</v>
      </c>
      <c r="G603" s="10">
        <v>244</v>
      </c>
      <c r="H603" s="2">
        <v>234</v>
      </c>
    </row>
    <row r="604" spans="2:8" ht="16.5" thickBot="1" x14ac:dyDescent="0.25">
      <c r="B604" s="54" t="s">
        <v>162</v>
      </c>
      <c r="C604" s="55" t="s">
        <v>163</v>
      </c>
      <c r="D604" s="55" t="s">
        <v>79</v>
      </c>
      <c r="E604" s="55" t="s">
        <v>121</v>
      </c>
      <c r="F604" s="55"/>
      <c r="G604" s="55"/>
      <c r="H604" s="65">
        <f>SUM(H612+H608+H605)</f>
        <v>11087.6</v>
      </c>
    </row>
    <row r="605" spans="2:8" ht="16.5" thickBot="1" x14ac:dyDescent="0.25">
      <c r="B605" s="66"/>
      <c r="C605" s="52" t="s">
        <v>163</v>
      </c>
      <c r="D605" s="36" t="s">
        <v>79</v>
      </c>
      <c r="E605" s="36" t="s">
        <v>121</v>
      </c>
      <c r="F605" s="67">
        <v>1920202590</v>
      </c>
      <c r="G605" s="53"/>
      <c r="H605" s="68">
        <f>SUM(H606:H607)</f>
        <v>534</v>
      </c>
    </row>
    <row r="606" spans="2:8" ht="32.25" thickBot="1" x14ac:dyDescent="0.25">
      <c r="B606" s="82" t="s">
        <v>13</v>
      </c>
      <c r="C606" s="52" t="s">
        <v>163</v>
      </c>
      <c r="D606" s="22" t="s">
        <v>79</v>
      </c>
      <c r="E606" s="22" t="s">
        <v>121</v>
      </c>
      <c r="F606" s="13">
        <v>1920202590</v>
      </c>
      <c r="G606" s="22" t="s">
        <v>126</v>
      </c>
      <c r="H606" s="2">
        <v>510</v>
      </c>
    </row>
    <row r="607" spans="2:8" ht="16.5" thickBot="1" x14ac:dyDescent="0.25">
      <c r="B607" s="110" t="s">
        <v>51</v>
      </c>
      <c r="C607" s="52" t="s">
        <v>163</v>
      </c>
      <c r="D607" s="22" t="s">
        <v>79</v>
      </c>
      <c r="E607" s="22" t="s">
        <v>121</v>
      </c>
      <c r="F607" s="13">
        <v>1920202590</v>
      </c>
      <c r="G607" s="22" t="s">
        <v>125</v>
      </c>
      <c r="H607" s="2">
        <v>24</v>
      </c>
    </row>
    <row r="608" spans="2:8" ht="126.75" thickBot="1" x14ac:dyDescent="0.25">
      <c r="B608" s="111" t="s">
        <v>67</v>
      </c>
      <c r="C608" s="52" t="s">
        <v>163</v>
      </c>
      <c r="D608" s="22" t="s">
        <v>79</v>
      </c>
      <c r="E608" s="22" t="s">
        <v>121</v>
      </c>
      <c r="F608" s="13">
        <v>1920206590</v>
      </c>
      <c r="G608" s="3"/>
      <c r="H608" s="2">
        <f>SUM(H609:H611)</f>
        <v>10408.6</v>
      </c>
    </row>
    <row r="609" spans="2:8" ht="48" thickBot="1" x14ac:dyDescent="0.25">
      <c r="B609" s="14" t="s">
        <v>59</v>
      </c>
      <c r="C609" s="52" t="s">
        <v>163</v>
      </c>
      <c r="D609" s="22" t="s">
        <v>79</v>
      </c>
      <c r="E609" s="22" t="s">
        <v>121</v>
      </c>
      <c r="F609" s="10">
        <v>1920206590</v>
      </c>
      <c r="G609" s="10">
        <v>111</v>
      </c>
      <c r="H609" s="2">
        <v>7899</v>
      </c>
    </row>
    <row r="610" spans="2:8" ht="63.75" thickBot="1" x14ac:dyDescent="0.25">
      <c r="B610" s="82" t="s">
        <v>10</v>
      </c>
      <c r="C610" s="52" t="s">
        <v>163</v>
      </c>
      <c r="D610" s="22" t="s">
        <v>79</v>
      </c>
      <c r="E610" s="22" t="s">
        <v>121</v>
      </c>
      <c r="F610" s="10">
        <v>1920206590</v>
      </c>
      <c r="G610" s="10">
        <v>119</v>
      </c>
      <c r="H610" s="2">
        <v>2386</v>
      </c>
    </row>
    <row r="611" spans="2:8" ht="32.25" thickBot="1" x14ac:dyDescent="0.25">
      <c r="B611" s="82" t="s">
        <v>13</v>
      </c>
      <c r="C611" s="52" t="s">
        <v>163</v>
      </c>
      <c r="D611" s="22" t="s">
        <v>79</v>
      </c>
      <c r="E611" s="22" t="s">
        <v>121</v>
      </c>
      <c r="F611" s="10">
        <v>1920206590</v>
      </c>
      <c r="G611" s="10">
        <v>244</v>
      </c>
      <c r="H611" s="2">
        <v>123.6</v>
      </c>
    </row>
    <row r="612" spans="2:8" ht="48" thickBot="1" x14ac:dyDescent="0.25">
      <c r="B612" s="111" t="s">
        <v>70</v>
      </c>
      <c r="C612" s="52" t="s">
        <v>163</v>
      </c>
      <c r="D612" s="22" t="s">
        <v>79</v>
      </c>
      <c r="E612" s="22" t="s">
        <v>121</v>
      </c>
      <c r="F612" s="10">
        <v>1920207591</v>
      </c>
      <c r="G612" s="10"/>
      <c r="H612" s="2">
        <v>145</v>
      </c>
    </row>
    <row r="613" spans="2:8" ht="32.25" thickBot="1" x14ac:dyDescent="0.25">
      <c r="B613" s="82" t="s">
        <v>13</v>
      </c>
      <c r="C613" s="52" t="s">
        <v>163</v>
      </c>
      <c r="D613" s="22" t="s">
        <v>79</v>
      </c>
      <c r="E613" s="22" t="s">
        <v>121</v>
      </c>
      <c r="F613" s="10">
        <v>1920207591</v>
      </c>
      <c r="G613" s="10">
        <v>244</v>
      </c>
      <c r="H613" s="2">
        <v>145</v>
      </c>
    </row>
    <row r="614" spans="2:8" ht="16.5" thickBot="1" x14ac:dyDescent="0.25">
      <c r="B614" s="54" t="s">
        <v>164</v>
      </c>
      <c r="C614" s="55" t="s">
        <v>165</v>
      </c>
      <c r="D614" s="55" t="s">
        <v>79</v>
      </c>
      <c r="E614" s="55" t="s">
        <v>121</v>
      </c>
      <c r="F614" s="55"/>
      <c r="G614" s="55"/>
      <c r="H614" s="65">
        <f>SUM(H622+H618+H615)</f>
        <v>11492</v>
      </c>
    </row>
    <row r="615" spans="2:8" ht="16.5" thickBot="1" x14ac:dyDescent="0.25">
      <c r="B615" s="66"/>
      <c r="C615" s="52" t="s">
        <v>165</v>
      </c>
      <c r="D615" s="22" t="s">
        <v>79</v>
      </c>
      <c r="E615" s="22" t="s">
        <v>121</v>
      </c>
      <c r="F615" s="13">
        <v>1920202590</v>
      </c>
      <c r="G615" s="53"/>
      <c r="H615" s="68">
        <f>SUM(H616:H617)</f>
        <v>566</v>
      </c>
    </row>
    <row r="616" spans="2:8" ht="32.25" thickBot="1" x14ac:dyDescent="0.25">
      <c r="B616" s="82" t="s">
        <v>13</v>
      </c>
      <c r="C616" s="52" t="s">
        <v>165</v>
      </c>
      <c r="D616" s="22" t="s">
        <v>79</v>
      </c>
      <c r="E616" s="22" t="s">
        <v>121</v>
      </c>
      <c r="F616" s="13">
        <v>1920202590</v>
      </c>
      <c r="G616" s="22" t="s">
        <v>126</v>
      </c>
      <c r="H616" s="2">
        <v>494</v>
      </c>
    </row>
    <row r="617" spans="2:8" ht="16.5" thickBot="1" x14ac:dyDescent="0.25">
      <c r="B617" s="110" t="s">
        <v>51</v>
      </c>
      <c r="C617" s="52" t="s">
        <v>165</v>
      </c>
      <c r="D617" s="22" t="s">
        <v>79</v>
      </c>
      <c r="E617" s="22" t="s">
        <v>121</v>
      </c>
      <c r="F617" s="13">
        <v>1920202590</v>
      </c>
      <c r="G617" s="22" t="s">
        <v>125</v>
      </c>
      <c r="H617" s="2">
        <v>72</v>
      </c>
    </row>
    <row r="618" spans="2:8" ht="126.75" thickBot="1" x14ac:dyDescent="0.25">
      <c r="B618" s="111" t="s">
        <v>67</v>
      </c>
      <c r="C618" s="52" t="s">
        <v>165</v>
      </c>
      <c r="D618" s="22" t="s">
        <v>79</v>
      </c>
      <c r="E618" s="22" t="s">
        <v>121</v>
      </c>
      <c r="F618" s="13">
        <v>1920206590</v>
      </c>
      <c r="G618" s="3"/>
      <c r="H618" s="2">
        <f>SUM(H619:H621)</f>
        <v>10829</v>
      </c>
    </row>
    <row r="619" spans="2:8" ht="48" thickBot="1" x14ac:dyDescent="0.25">
      <c r="B619" s="14" t="s">
        <v>59</v>
      </c>
      <c r="C619" s="52" t="s">
        <v>165</v>
      </c>
      <c r="D619" s="22" t="s">
        <v>79</v>
      </c>
      <c r="E619" s="22" t="s">
        <v>121</v>
      </c>
      <c r="F619" s="10">
        <v>1920206590</v>
      </c>
      <c r="G619" s="10">
        <v>111</v>
      </c>
      <c r="H619" s="2">
        <v>8227</v>
      </c>
    </row>
    <row r="620" spans="2:8" ht="63.75" thickBot="1" x14ac:dyDescent="0.25">
      <c r="B620" s="82" t="s">
        <v>10</v>
      </c>
      <c r="C620" s="52" t="s">
        <v>165</v>
      </c>
      <c r="D620" s="22" t="s">
        <v>79</v>
      </c>
      <c r="E620" s="22" t="s">
        <v>121</v>
      </c>
      <c r="F620" s="10">
        <v>1920206590</v>
      </c>
      <c r="G620" s="10">
        <v>119</v>
      </c>
      <c r="H620" s="2">
        <v>2484</v>
      </c>
    </row>
    <row r="621" spans="2:8" ht="32.25" thickBot="1" x14ac:dyDescent="0.25">
      <c r="B621" s="82" t="s">
        <v>13</v>
      </c>
      <c r="C621" s="52" t="s">
        <v>165</v>
      </c>
      <c r="D621" s="22" t="s">
        <v>79</v>
      </c>
      <c r="E621" s="22" t="s">
        <v>121</v>
      </c>
      <c r="F621" s="10">
        <v>1920206590</v>
      </c>
      <c r="G621" s="10">
        <v>244</v>
      </c>
      <c r="H621" s="2">
        <v>118</v>
      </c>
    </row>
    <row r="622" spans="2:8" ht="48" thickBot="1" x14ac:dyDescent="0.25">
      <c r="B622" s="111" t="s">
        <v>70</v>
      </c>
      <c r="C622" s="52" t="s">
        <v>165</v>
      </c>
      <c r="D622" s="22" t="s">
        <v>79</v>
      </c>
      <c r="E622" s="22" t="s">
        <v>121</v>
      </c>
      <c r="F622" s="10">
        <v>1920207591</v>
      </c>
      <c r="G622" s="10"/>
      <c r="H622" s="2">
        <v>97</v>
      </c>
    </row>
    <row r="623" spans="2:8" ht="32.25" thickBot="1" x14ac:dyDescent="0.25">
      <c r="B623" s="82" t="s">
        <v>13</v>
      </c>
      <c r="C623" s="52" t="s">
        <v>165</v>
      </c>
      <c r="D623" s="22" t="s">
        <v>79</v>
      </c>
      <c r="E623" s="22" t="s">
        <v>121</v>
      </c>
      <c r="F623" s="10">
        <v>1920207591</v>
      </c>
      <c r="G623" s="10">
        <v>244</v>
      </c>
      <c r="H623" s="2">
        <v>97</v>
      </c>
    </row>
    <row r="624" spans="2:8" ht="16.5" thickBot="1" x14ac:dyDescent="0.25">
      <c r="B624" s="54" t="s">
        <v>166</v>
      </c>
      <c r="C624" s="55" t="s">
        <v>167</v>
      </c>
      <c r="D624" s="55" t="s">
        <v>79</v>
      </c>
      <c r="E624" s="55" t="s">
        <v>121</v>
      </c>
      <c r="F624" s="55"/>
      <c r="G624" s="55"/>
      <c r="H624" s="65">
        <f>SUM(H625+H628+H632)</f>
        <v>10694.1</v>
      </c>
    </row>
    <row r="625" spans="2:8" ht="16.5" thickBot="1" x14ac:dyDescent="0.25">
      <c r="B625" s="66"/>
      <c r="C625" s="52" t="s">
        <v>167</v>
      </c>
      <c r="D625" s="36" t="s">
        <v>79</v>
      </c>
      <c r="E625" s="36" t="s">
        <v>121</v>
      </c>
      <c r="F625" s="67">
        <v>1920202590</v>
      </c>
      <c r="G625" s="53"/>
      <c r="H625" s="68">
        <f>SUM(H626:H627)</f>
        <v>609</v>
      </c>
    </row>
    <row r="626" spans="2:8" ht="32.25" thickBot="1" x14ac:dyDescent="0.25">
      <c r="B626" s="82" t="s">
        <v>13</v>
      </c>
      <c r="C626" s="52" t="s">
        <v>167</v>
      </c>
      <c r="D626" s="22" t="s">
        <v>79</v>
      </c>
      <c r="E626" s="22" t="s">
        <v>121</v>
      </c>
      <c r="F626" s="13">
        <v>1920202590</v>
      </c>
      <c r="G626" s="22" t="s">
        <v>126</v>
      </c>
      <c r="H626" s="2">
        <v>535</v>
      </c>
    </row>
    <row r="627" spans="2:8" ht="16.5" thickBot="1" x14ac:dyDescent="0.25">
      <c r="B627" s="110" t="s">
        <v>51</v>
      </c>
      <c r="C627" s="52" t="s">
        <v>167</v>
      </c>
      <c r="D627" s="22" t="s">
        <v>79</v>
      </c>
      <c r="E627" s="22" t="s">
        <v>121</v>
      </c>
      <c r="F627" s="13">
        <v>1920202590</v>
      </c>
      <c r="G627" s="22" t="s">
        <v>125</v>
      </c>
      <c r="H627" s="2">
        <v>74</v>
      </c>
    </row>
    <row r="628" spans="2:8" ht="126.75" thickBot="1" x14ac:dyDescent="0.25">
      <c r="B628" s="111" t="s">
        <v>67</v>
      </c>
      <c r="C628" s="52" t="s">
        <v>167</v>
      </c>
      <c r="D628" s="22" t="s">
        <v>79</v>
      </c>
      <c r="E628" s="22" t="s">
        <v>121</v>
      </c>
      <c r="F628" s="13">
        <v>1920206590</v>
      </c>
      <c r="G628" s="3"/>
      <c r="H628" s="2">
        <f>SUM(H629:H631)</f>
        <v>9941.1</v>
      </c>
    </row>
    <row r="629" spans="2:8" ht="48" thickBot="1" x14ac:dyDescent="0.25">
      <c r="B629" s="14" t="s">
        <v>59</v>
      </c>
      <c r="C629" s="52" t="s">
        <v>167</v>
      </c>
      <c r="D629" s="22" t="s">
        <v>79</v>
      </c>
      <c r="E629" s="22" t="s">
        <v>121</v>
      </c>
      <c r="F629" s="10">
        <v>1920206590</v>
      </c>
      <c r="G629" s="10">
        <v>111</v>
      </c>
      <c r="H629" s="2">
        <v>7537</v>
      </c>
    </row>
    <row r="630" spans="2:8" ht="63.75" thickBot="1" x14ac:dyDescent="0.25">
      <c r="B630" s="82" t="s">
        <v>10</v>
      </c>
      <c r="C630" s="52" t="s">
        <v>167</v>
      </c>
      <c r="D630" s="22" t="s">
        <v>79</v>
      </c>
      <c r="E630" s="22" t="s">
        <v>121</v>
      </c>
      <c r="F630" s="10">
        <v>1920206590</v>
      </c>
      <c r="G630" s="10">
        <v>119</v>
      </c>
      <c r="H630" s="2">
        <v>2276</v>
      </c>
    </row>
    <row r="631" spans="2:8" ht="32.25" thickBot="1" x14ac:dyDescent="0.25">
      <c r="B631" s="82" t="s">
        <v>13</v>
      </c>
      <c r="C631" s="52" t="s">
        <v>167</v>
      </c>
      <c r="D631" s="22" t="s">
        <v>79</v>
      </c>
      <c r="E631" s="22" t="s">
        <v>121</v>
      </c>
      <c r="F631" s="10">
        <v>1920206590</v>
      </c>
      <c r="G631" s="10">
        <v>244</v>
      </c>
      <c r="H631" s="2">
        <v>128.1</v>
      </c>
    </row>
    <row r="632" spans="2:8" ht="48" thickBot="1" x14ac:dyDescent="0.25">
      <c r="B632" s="111" t="s">
        <v>70</v>
      </c>
      <c r="C632" s="52" t="s">
        <v>167</v>
      </c>
      <c r="D632" s="22" t="s">
        <v>79</v>
      </c>
      <c r="E632" s="22" t="s">
        <v>121</v>
      </c>
      <c r="F632" s="10">
        <v>1920207591</v>
      </c>
      <c r="G632" s="10"/>
      <c r="H632" s="2">
        <v>144</v>
      </c>
    </row>
    <row r="633" spans="2:8" ht="32.25" thickBot="1" x14ac:dyDescent="0.25">
      <c r="B633" s="82" t="s">
        <v>13</v>
      </c>
      <c r="C633" s="52" t="s">
        <v>167</v>
      </c>
      <c r="D633" s="22" t="s">
        <v>79</v>
      </c>
      <c r="E633" s="22" t="s">
        <v>121</v>
      </c>
      <c r="F633" s="10">
        <v>1920207591</v>
      </c>
      <c r="G633" s="10">
        <v>244</v>
      </c>
      <c r="H633" s="2">
        <v>144</v>
      </c>
    </row>
    <row r="634" spans="2:8" ht="16.5" thickBot="1" x14ac:dyDescent="0.25">
      <c r="B634" s="54" t="s">
        <v>168</v>
      </c>
      <c r="C634" s="55" t="s">
        <v>170</v>
      </c>
      <c r="D634" s="55" t="s">
        <v>79</v>
      </c>
      <c r="E634" s="55" t="s">
        <v>121</v>
      </c>
      <c r="F634" s="55"/>
      <c r="G634" s="55"/>
      <c r="H634" s="65">
        <f>SUM(H642+H638+H635)</f>
        <v>11228.4</v>
      </c>
    </row>
    <row r="635" spans="2:8" ht="16.5" thickBot="1" x14ac:dyDescent="0.25">
      <c r="B635" s="66"/>
      <c r="C635" s="52" t="s">
        <v>170</v>
      </c>
      <c r="D635" s="36" t="s">
        <v>79</v>
      </c>
      <c r="E635" s="36" t="s">
        <v>121</v>
      </c>
      <c r="F635" s="67">
        <v>1920202590</v>
      </c>
      <c r="G635" s="53"/>
      <c r="H635" s="68">
        <f>SUM(H636:H637)</f>
        <v>295</v>
      </c>
    </row>
    <row r="636" spans="2:8" ht="32.25" thickBot="1" x14ac:dyDescent="0.25">
      <c r="B636" s="82" t="s">
        <v>13</v>
      </c>
      <c r="C636" s="52" t="s">
        <v>170</v>
      </c>
      <c r="D636" s="22" t="s">
        <v>79</v>
      </c>
      <c r="E636" s="22" t="s">
        <v>121</v>
      </c>
      <c r="F636" s="13">
        <v>1920202590</v>
      </c>
      <c r="G636" s="22" t="s">
        <v>126</v>
      </c>
      <c r="H636" s="2">
        <v>265</v>
      </c>
    </row>
    <row r="637" spans="2:8" ht="16.5" thickBot="1" x14ac:dyDescent="0.25">
      <c r="B637" s="110" t="s">
        <v>51</v>
      </c>
      <c r="C637" s="52" t="s">
        <v>170</v>
      </c>
      <c r="D637" s="22" t="s">
        <v>79</v>
      </c>
      <c r="E637" s="22" t="s">
        <v>121</v>
      </c>
      <c r="F637" s="13">
        <v>1920202590</v>
      </c>
      <c r="G637" s="22" t="s">
        <v>125</v>
      </c>
      <c r="H637" s="2">
        <v>30</v>
      </c>
    </row>
    <row r="638" spans="2:8" ht="126.75" thickBot="1" x14ac:dyDescent="0.25">
      <c r="B638" s="111" t="s">
        <v>67</v>
      </c>
      <c r="C638" s="52" t="s">
        <v>170</v>
      </c>
      <c r="D638" s="22" t="s">
        <v>79</v>
      </c>
      <c r="E638" s="22" t="s">
        <v>121</v>
      </c>
      <c r="F638" s="13">
        <v>1920206590</v>
      </c>
      <c r="G638" s="3"/>
      <c r="H638" s="2">
        <f>SUM(H639:H641)</f>
        <v>10778.4</v>
      </c>
    </row>
    <row r="639" spans="2:8" ht="48" thickBot="1" x14ac:dyDescent="0.25">
      <c r="B639" s="14" t="s">
        <v>59</v>
      </c>
      <c r="C639" s="52" t="s">
        <v>170</v>
      </c>
      <c r="D639" s="22" t="s">
        <v>79</v>
      </c>
      <c r="E639" s="22" t="s">
        <v>121</v>
      </c>
      <c r="F639" s="10">
        <v>1920206590</v>
      </c>
      <c r="G639" s="10">
        <v>111</v>
      </c>
      <c r="H639" s="2">
        <v>8148</v>
      </c>
    </row>
    <row r="640" spans="2:8" ht="63.75" thickBot="1" x14ac:dyDescent="0.25">
      <c r="B640" s="82" t="s">
        <v>10</v>
      </c>
      <c r="C640" s="52" t="s">
        <v>170</v>
      </c>
      <c r="D640" s="22" t="s">
        <v>79</v>
      </c>
      <c r="E640" s="22" t="s">
        <v>121</v>
      </c>
      <c r="F640" s="10">
        <v>1920206590</v>
      </c>
      <c r="G640" s="10">
        <v>119</v>
      </c>
      <c r="H640" s="2">
        <v>2460</v>
      </c>
    </row>
    <row r="641" spans="2:8" ht="32.25" thickBot="1" x14ac:dyDescent="0.25">
      <c r="B641" s="82" t="s">
        <v>13</v>
      </c>
      <c r="C641" s="52" t="s">
        <v>170</v>
      </c>
      <c r="D641" s="22" t="s">
        <v>79</v>
      </c>
      <c r="E641" s="22" t="s">
        <v>121</v>
      </c>
      <c r="F641" s="10">
        <v>1920206590</v>
      </c>
      <c r="G641" s="10">
        <v>244</v>
      </c>
      <c r="H641" s="2">
        <v>170.4</v>
      </c>
    </row>
    <row r="642" spans="2:8" ht="48" thickBot="1" x14ac:dyDescent="0.25">
      <c r="B642" s="111" t="s">
        <v>70</v>
      </c>
      <c r="C642" s="52" t="s">
        <v>170</v>
      </c>
      <c r="D642" s="22" t="s">
        <v>79</v>
      </c>
      <c r="E642" s="22" t="s">
        <v>121</v>
      </c>
      <c r="F642" s="10">
        <v>1920207591</v>
      </c>
      <c r="G642" s="10"/>
      <c r="H642" s="2">
        <v>155</v>
      </c>
    </row>
    <row r="643" spans="2:8" ht="32.25" thickBot="1" x14ac:dyDescent="0.25">
      <c r="B643" s="82" t="s">
        <v>13</v>
      </c>
      <c r="C643" s="52" t="s">
        <v>170</v>
      </c>
      <c r="D643" s="22" t="s">
        <v>79</v>
      </c>
      <c r="E643" s="22" t="s">
        <v>121</v>
      </c>
      <c r="F643" s="10">
        <v>1920207591</v>
      </c>
      <c r="G643" s="10">
        <v>244</v>
      </c>
      <c r="H643" s="2">
        <v>155</v>
      </c>
    </row>
    <row r="644" spans="2:8" ht="32.25" thickBot="1" x14ac:dyDescent="0.25">
      <c r="B644" s="49" t="s">
        <v>69</v>
      </c>
      <c r="C644" s="63"/>
      <c r="D644" s="50" t="s">
        <v>79</v>
      </c>
      <c r="E644" s="50" t="s">
        <v>115</v>
      </c>
      <c r="F644" s="64">
        <v>1930606590</v>
      </c>
      <c r="G644" s="64"/>
      <c r="H644" s="51">
        <f>SUM(H662+H656+H651+H645)</f>
        <v>29196.5</v>
      </c>
    </row>
    <row r="645" spans="2:8" ht="32.25" thickBot="1" x14ac:dyDescent="0.25">
      <c r="B645" s="54" t="s">
        <v>169</v>
      </c>
      <c r="C645" s="55" t="s">
        <v>171</v>
      </c>
      <c r="D645" s="55" t="s">
        <v>79</v>
      </c>
      <c r="E645" s="55" t="s">
        <v>115</v>
      </c>
      <c r="F645" s="59"/>
      <c r="G645" s="59"/>
      <c r="H645" s="56">
        <f>SUM(H646:H650)</f>
        <v>11426</v>
      </c>
    </row>
    <row r="646" spans="2:8" ht="48" thickBot="1" x14ac:dyDescent="0.25">
      <c r="B646" s="14" t="s">
        <v>59</v>
      </c>
      <c r="C646" s="52" t="s">
        <v>171</v>
      </c>
      <c r="D646" s="22" t="s">
        <v>79</v>
      </c>
      <c r="E646" s="22" t="s">
        <v>115</v>
      </c>
      <c r="F646" s="10">
        <v>1930606590</v>
      </c>
      <c r="G646" s="10">
        <v>111</v>
      </c>
      <c r="H646" s="2">
        <v>7166</v>
      </c>
    </row>
    <row r="647" spans="2:8" ht="32.25" thickBot="1" x14ac:dyDescent="0.25">
      <c r="B647" s="14" t="s">
        <v>50</v>
      </c>
      <c r="C647" s="52" t="s">
        <v>171</v>
      </c>
      <c r="D647" s="22" t="s">
        <v>79</v>
      </c>
      <c r="E647" s="22" t="s">
        <v>115</v>
      </c>
      <c r="F647" s="10">
        <v>1930606590</v>
      </c>
      <c r="G647" s="10">
        <v>112</v>
      </c>
      <c r="H647" s="2">
        <v>123</v>
      </c>
    </row>
    <row r="648" spans="2:8" ht="63.75" thickBot="1" x14ac:dyDescent="0.25">
      <c r="B648" s="82" t="s">
        <v>10</v>
      </c>
      <c r="C648" s="52" t="s">
        <v>171</v>
      </c>
      <c r="D648" s="22" t="s">
        <v>79</v>
      </c>
      <c r="E648" s="22" t="s">
        <v>115</v>
      </c>
      <c r="F648" s="10">
        <v>1930606590</v>
      </c>
      <c r="G648" s="10">
        <v>119</v>
      </c>
      <c r="H648" s="2">
        <v>2165</v>
      </c>
    </row>
    <row r="649" spans="2:8" ht="32.25" thickBot="1" x14ac:dyDescent="0.25">
      <c r="B649" s="82" t="s">
        <v>13</v>
      </c>
      <c r="C649" s="52" t="s">
        <v>171</v>
      </c>
      <c r="D649" s="22" t="s">
        <v>79</v>
      </c>
      <c r="E649" s="22" t="s">
        <v>115</v>
      </c>
      <c r="F649" s="10">
        <v>1930606590</v>
      </c>
      <c r="G649" s="10">
        <v>244</v>
      </c>
      <c r="H649" s="2">
        <v>1842</v>
      </c>
    </row>
    <row r="650" spans="2:8" ht="16.5" thickBot="1" x14ac:dyDescent="0.25">
      <c r="B650" s="110" t="s">
        <v>51</v>
      </c>
      <c r="C650" s="52" t="s">
        <v>171</v>
      </c>
      <c r="D650" s="22" t="s">
        <v>79</v>
      </c>
      <c r="E650" s="22" t="s">
        <v>115</v>
      </c>
      <c r="F650" s="10">
        <v>1930606590</v>
      </c>
      <c r="G650" s="10">
        <v>850</v>
      </c>
      <c r="H650" s="2">
        <v>130</v>
      </c>
    </row>
    <row r="651" spans="2:8" ht="16.5" thickBot="1" x14ac:dyDescent="0.25">
      <c r="B651" s="54" t="s">
        <v>173</v>
      </c>
      <c r="C651" s="55" t="s">
        <v>172</v>
      </c>
      <c r="D651" s="55" t="s">
        <v>79</v>
      </c>
      <c r="E651" s="55" t="s">
        <v>115</v>
      </c>
      <c r="F651" s="59"/>
      <c r="G651" s="59"/>
      <c r="H651" s="31">
        <f>SUM(H652:H655)</f>
        <v>6051</v>
      </c>
    </row>
    <row r="652" spans="2:8" ht="48" thickBot="1" x14ac:dyDescent="0.25">
      <c r="B652" s="14" t="s">
        <v>59</v>
      </c>
      <c r="C652" s="52" t="s">
        <v>172</v>
      </c>
      <c r="D652" s="22" t="s">
        <v>79</v>
      </c>
      <c r="E652" s="22" t="s">
        <v>115</v>
      </c>
      <c r="F652" s="10">
        <v>1930606590</v>
      </c>
      <c r="G652" s="10">
        <v>111</v>
      </c>
      <c r="H652" s="2">
        <v>3652</v>
      </c>
    </row>
    <row r="653" spans="2:8" ht="63.75" thickBot="1" x14ac:dyDescent="0.25">
      <c r="B653" s="82" t="s">
        <v>10</v>
      </c>
      <c r="C653" s="52" t="s">
        <v>172</v>
      </c>
      <c r="D653" s="22" t="s">
        <v>79</v>
      </c>
      <c r="E653" s="22" t="s">
        <v>115</v>
      </c>
      <c r="F653" s="10">
        <v>1930606590</v>
      </c>
      <c r="G653" s="10">
        <v>119</v>
      </c>
      <c r="H653" s="2">
        <v>1102</v>
      </c>
    </row>
    <row r="654" spans="2:8" ht="32.25" thickBot="1" x14ac:dyDescent="0.25">
      <c r="B654" s="82" t="s">
        <v>13</v>
      </c>
      <c r="C654" s="52" t="s">
        <v>172</v>
      </c>
      <c r="D654" s="22" t="s">
        <v>79</v>
      </c>
      <c r="E654" s="22" t="s">
        <v>115</v>
      </c>
      <c r="F654" s="10">
        <v>1930606590</v>
      </c>
      <c r="G654" s="10">
        <v>244</v>
      </c>
      <c r="H654" s="2">
        <v>514</v>
      </c>
    </row>
    <row r="655" spans="2:8" ht="16.5" thickBot="1" x14ac:dyDescent="0.25">
      <c r="B655" s="110" t="s">
        <v>51</v>
      </c>
      <c r="C655" s="52" t="s">
        <v>172</v>
      </c>
      <c r="D655" s="22" t="s">
        <v>79</v>
      </c>
      <c r="E655" s="22" t="s">
        <v>115</v>
      </c>
      <c r="F655" s="10">
        <v>1930606590</v>
      </c>
      <c r="G655" s="10">
        <v>850</v>
      </c>
      <c r="H655" s="2">
        <v>783</v>
      </c>
    </row>
    <row r="656" spans="2:8" ht="16.5" thickBot="1" x14ac:dyDescent="0.25">
      <c r="B656" s="54" t="s">
        <v>175</v>
      </c>
      <c r="C656" s="55" t="s">
        <v>174</v>
      </c>
      <c r="D656" s="55" t="s">
        <v>79</v>
      </c>
      <c r="E656" s="55" t="s">
        <v>115</v>
      </c>
      <c r="F656" s="59"/>
      <c r="G656" s="59"/>
      <c r="H656" s="56">
        <f>SUM(H657:H661)</f>
        <v>7032.5</v>
      </c>
    </row>
    <row r="657" spans="2:8" ht="48" thickBot="1" x14ac:dyDescent="0.25">
      <c r="B657" s="14" t="s">
        <v>59</v>
      </c>
      <c r="C657" s="60" t="s">
        <v>174</v>
      </c>
      <c r="D657" s="21" t="s">
        <v>79</v>
      </c>
      <c r="E657" s="21" t="s">
        <v>115</v>
      </c>
      <c r="F657" s="10">
        <v>1930606590</v>
      </c>
      <c r="G657" s="10">
        <v>111</v>
      </c>
      <c r="H657" s="10">
        <v>4946</v>
      </c>
    </row>
    <row r="658" spans="2:8" ht="63.75" thickBot="1" x14ac:dyDescent="0.25">
      <c r="B658" s="82" t="s">
        <v>10</v>
      </c>
      <c r="C658" s="60" t="s">
        <v>174</v>
      </c>
      <c r="D658" s="21" t="s">
        <v>79</v>
      </c>
      <c r="E658" s="21" t="s">
        <v>115</v>
      </c>
      <c r="F658" s="10">
        <v>1930606590</v>
      </c>
      <c r="G658" s="10">
        <v>119</v>
      </c>
      <c r="H658" s="10">
        <v>1493</v>
      </c>
    </row>
    <row r="659" spans="2:8" ht="32.25" thickBot="1" x14ac:dyDescent="0.25">
      <c r="B659" s="82" t="s">
        <v>13</v>
      </c>
      <c r="C659" s="60" t="s">
        <v>174</v>
      </c>
      <c r="D659" s="21" t="s">
        <v>79</v>
      </c>
      <c r="E659" s="21" t="s">
        <v>115</v>
      </c>
      <c r="F659" s="10">
        <v>1930606590</v>
      </c>
      <c r="G659" s="10">
        <v>244</v>
      </c>
      <c r="H659" s="10">
        <v>538</v>
      </c>
    </row>
    <row r="660" spans="2:8" ht="16.5" thickBot="1" x14ac:dyDescent="0.25">
      <c r="B660" s="110" t="s">
        <v>51</v>
      </c>
      <c r="C660" s="60" t="s">
        <v>174</v>
      </c>
      <c r="D660" s="21" t="s">
        <v>79</v>
      </c>
      <c r="E660" s="21" t="s">
        <v>115</v>
      </c>
      <c r="F660" s="10">
        <v>1930606590</v>
      </c>
      <c r="G660" s="10">
        <v>850</v>
      </c>
      <c r="H660" s="10">
        <v>5</v>
      </c>
    </row>
    <row r="661" spans="2:8" ht="16.5" thickBot="1" x14ac:dyDescent="0.25">
      <c r="B661" s="150" t="s">
        <v>295</v>
      </c>
      <c r="C661" s="60" t="s">
        <v>174</v>
      </c>
      <c r="D661" s="93" t="s">
        <v>79</v>
      </c>
      <c r="E661" s="93" t="s">
        <v>115</v>
      </c>
      <c r="F661" s="76" t="s">
        <v>337</v>
      </c>
      <c r="G661" s="76">
        <v>112</v>
      </c>
      <c r="H661" s="10">
        <v>50.5</v>
      </c>
    </row>
    <row r="662" spans="2:8" ht="32.25" thickBot="1" x14ac:dyDescent="0.25">
      <c r="B662" s="54" t="s">
        <v>176</v>
      </c>
      <c r="C662" s="55" t="s">
        <v>177</v>
      </c>
      <c r="D662" s="55" t="s">
        <v>79</v>
      </c>
      <c r="E662" s="55" t="s">
        <v>115</v>
      </c>
      <c r="F662" s="59"/>
      <c r="G662" s="59"/>
      <c r="H662" s="56">
        <f>SUM(H663:H666)</f>
        <v>4687</v>
      </c>
    </row>
    <row r="663" spans="2:8" ht="48" thickBot="1" x14ac:dyDescent="0.25">
      <c r="B663" s="14" t="s">
        <v>59</v>
      </c>
      <c r="C663" s="60" t="s">
        <v>177</v>
      </c>
      <c r="D663" s="21" t="s">
        <v>79</v>
      </c>
      <c r="E663" s="21" t="s">
        <v>115</v>
      </c>
      <c r="F663" s="10">
        <v>1930606590</v>
      </c>
      <c r="G663" s="10">
        <v>111</v>
      </c>
      <c r="H663" s="10">
        <v>3328</v>
      </c>
    </row>
    <row r="664" spans="2:8" ht="63.75" thickBot="1" x14ac:dyDescent="0.25">
      <c r="B664" s="82" t="s">
        <v>10</v>
      </c>
      <c r="C664" s="60" t="s">
        <v>177</v>
      </c>
      <c r="D664" s="21" t="s">
        <v>79</v>
      </c>
      <c r="E664" s="21" t="s">
        <v>115</v>
      </c>
      <c r="F664" s="10">
        <v>1930606590</v>
      </c>
      <c r="G664" s="10">
        <v>119</v>
      </c>
      <c r="H664" s="10">
        <v>1005</v>
      </c>
    </row>
    <row r="665" spans="2:8" ht="32.25" thickBot="1" x14ac:dyDescent="0.25">
      <c r="B665" s="82" t="s">
        <v>13</v>
      </c>
      <c r="C665" s="60" t="s">
        <v>177</v>
      </c>
      <c r="D665" s="21" t="s">
        <v>79</v>
      </c>
      <c r="E665" s="21" t="s">
        <v>115</v>
      </c>
      <c r="F665" s="10">
        <v>1930606590</v>
      </c>
      <c r="G665" s="10">
        <v>244</v>
      </c>
      <c r="H665" s="10">
        <v>344</v>
      </c>
    </row>
    <row r="666" spans="2:8" ht="16.5" thickBot="1" x14ac:dyDescent="0.25">
      <c r="B666" s="110" t="s">
        <v>51</v>
      </c>
      <c r="C666" s="60" t="s">
        <v>177</v>
      </c>
      <c r="D666" s="21" t="s">
        <v>79</v>
      </c>
      <c r="E666" s="21" t="s">
        <v>115</v>
      </c>
      <c r="F666" s="10">
        <v>1930606590</v>
      </c>
      <c r="G666" s="10">
        <v>850</v>
      </c>
      <c r="H666" s="10">
        <v>10</v>
      </c>
    </row>
    <row r="667" spans="2:8" ht="16.5" thickBot="1" x14ac:dyDescent="0.25">
      <c r="B667" s="47" t="s">
        <v>31</v>
      </c>
      <c r="C667" s="31">
        <v>101</v>
      </c>
      <c r="D667" s="57" t="s">
        <v>79</v>
      </c>
      <c r="E667" s="57" t="s">
        <v>116</v>
      </c>
      <c r="F667" s="58"/>
      <c r="G667" s="58"/>
      <c r="H667" s="2">
        <f>SUM(H669+H670+H671+H672)</f>
        <v>6334</v>
      </c>
    </row>
    <row r="668" spans="2:8" ht="16.5" thickBot="1" x14ac:dyDescent="0.25">
      <c r="B668" s="111" t="s">
        <v>179</v>
      </c>
      <c r="C668" s="2">
        <v>101</v>
      </c>
      <c r="D668" s="22" t="s">
        <v>79</v>
      </c>
      <c r="E668" s="22" t="s">
        <v>116</v>
      </c>
      <c r="F668" s="2">
        <v>1921110590</v>
      </c>
      <c r="G668" s="3"/>
      <c r="H668" s="2">
        <f>SUM(H669:H672)</f>
        <v>6334</v>
      </c>
    </row>
    <row r="669" spans="2:8" ht="48" thickBot="1" x14ac:dyDescent="0.25">
      <c r="B669" s="14" t="s">
        <v>59</v>
      </c>
      <c r="C669" s="10">
        <v>101</v>
      </c>
      <c r="D669" s="21" t="s">
        <v>79</v>
      </c>
      <c r="E669" s="21" t="s">
        <v>116</v>
      </c>
      <c r="F669" s="10">
        <v>1921110590</v>
      </c>
      <c r="G669" s="10">
        <v>111</v>
      </c>
      <c r="H669" s="10">
        <v>3798</v>
      </c>
    </row>
    <row r="670" spans="2:8" ht="63.75" thickBot="1" x14ac:dyDescent="0.25">
      <c r="B670" s="82" t="s">
        <v>10</v>
      </c>
      <c r="C670" s="10">
        <v>101</v>
      </c>
      <c r="D670" s="21" t="s">
        <v>79</v>
      </c>
      <c r="E670" s="21" t="s">
        <v>116</v>
      </c>
      <c r="F670" s="10">
        <v>1921110590</v>
      </c>
      <c r="G670" s="10">
        <v>119</v>
      </c>
      <c r="H670" s="10">
        <v>1147</v>
      </c>
    </row>
    <row r="671" spans="2:8" ht="32.25" thickBot="1" x14ac:dyDescent="0.25">
      <c r="B671" s="82" t="s">
        <v>13</v>
      </c>
      <c r="C671" s="10">
        <v>101</v>
      </c>
      <c r="D671" s="21" t="s">
        <v>79</v>
      </c>
      <c r="E671" s="21" t="s">
        <v>116</v>
      </c>
      <c r="F671" s="10">
        <v>1921110590</v>
      </c>
      <c r="G671" s="10">
        <v>244</v>
      </c>
      <c r="H671" s="10">
        <v>1379</v>
      </c>
    </row>
    <row r="672" spans="2:8" ht="16.5" thickBot="1" x14ac:dyDescent="0.25">
      <c r="B672" s="110" t="s">
        <v>51</v>
      </c>
      <c r="C672" s="60" t="s">
        <v>178</v>
      </c>
      <c r="D672" s="21" t="s">
        <v>79</v>
      </c>
      <c r="E672" s="21" t="s">
        <v>116</v>
      </c>
      <c r="F672" s="10">
        <v>1921110590</v>
      </c>
      <c r="G672" s="10">
        <v>850</v>
      </c>
      <c r="H672" s="10">
        <v>10</v>
      </c>
    </row>
    <row r="673" spans="2:8" ht="16.5" thickBot="1" x14ac:dyDescent="0.25">
      <c r="B673" s="32" t="s">
        <v>64</v>
      </c>
      <c r="C673" s="62"/>
      <c r="D673" s="27" t="s">
        <v>180</v>
      </c>
      <c r="E673" s="27"/>
      <c r="F673" s="42"/>
      <c r="G673" s="42"/>
      <c r="H673" s="28">
        <f>SUM(H674+H681+H688)</f>
        <v>37502.904450000002</v>
      </c>
    </row>
    <row r="674" spans="2:8" ht="22.5" customHeight="1" thickBot="1" x14ac:dyDescent="0.25">
      <c r="B674" s="32" t="s">
        <v>275</v>
      </c>
      <c r="C674" s="62" t="s">
        <v>181</v>
      </c>
      <c r="D674" s="27" t="s">
        <v>180</v>
      </c>
      <c r="E674" s="27" t="s">
        <v>80</v>
      </c>
      <c r="F674" s="42"/>
      <c r="G674" s="42"/>
      <c r="H674" s="28">
        <f>SUM(H675:H680)</f>
        <v>24101.5</v>
      </c>
    </row>
    <row r="675" spans="2:8" ht="48" thickBot="1" x14ac:dyDescent="0.25">
      <c r="B675" s="14" t="s">
        <v>33</v>
      </c>
      <c r="C675" s="60" t="s">
        <v>181</v>
      </c>
      <c r="D675" s="21" t="s">
        <v>180</v>
      </c>
      <c r="E675" s="21" t="s">
        <v>80</v>
      </c>
      <c r="F675" s="10">
        <v>2020100590</v>
      </c>
      <c r="G675" s="10">
        <v>111</v>
      </c>
      <c r="H675" s="10">
        <v>9277</v>
      </c>
    </row>
    <row r="676" spans="2:8" ht="63.75" thickBot="1" x14ac:dyDescent="0.25">
      <c r="B676" s="82" t="s">
        <v>10</v>
      </c>
      <c r="C676" s="60" t="s">
        <v>181</v>
      </c>
      <c r="D676" s="21" t="s">
        <v>180</v>
      </c>
      <c r="E676" s="21" t="s">
        <v>80</v>
      </c>
      <c r="F676" s="10">
        <v>2020100590</v>
      </c>
      <c r="G676" s="10">
        <v>119</v>
      </c>
      <c r="H676" s="10">
        <v>2802</v>
      </c>
    </row>
    <row r="677" spans="2:8" ht="32.25" thickBot="1" x14ac:dyDescent="0.25">
      <c r="B677" s="82" t="s">
        <v>13</v>
      </c>
      <c r="C677" s="60" t="s">
        <v>181</v>
      </c>
      <c r="D677" s="21" t="s">
        <v>180</v>
      </c>
      <c r="E677" s="21" t="s">
        <v>80</v>
      </c>
      <c r="F677" s="10">
        <v>2020100590</v>
      </c>
      <c r="G677" s="10">
        <v>244</v>
      </c>
      <c r="H677" s="10">
        <v>1194.5</v>
      </c>
    </row>
    <row r="678" spans="2:8" ht="32.25" thickBot="1" x14ac:dyDescent="0.25">
      <c r="B678" s="82" t="s">
        <v>13</v>
      </c>
      <c r="C678" s="60" t="s">
        <v>181</v>
      </c>
      <c r="D678" s="21" t="s">
        <v>180</v>
      </c>
      <c r="E678" s="21" t="s">
        <v>80</v>
      </c>
      <c r="F678" s="10" t="s">
        <v>361</v>
      </c>
      <c r="G678" s="10">
        <v>244</v>
      </c>
      <c r="H678" s="10">
        <v>101</v>
      </c>
    </row>
    <row r="679" spans="2:8" ht="16.5" thickBot="1" x14ac:dyDescent="0.25">
      <c r="B679" s="110" t="s">
        <v>51</v>
      </c>
      <c r="C679" s="60" t="s">
        <v>181</v>
      </c>
      <c r="D679" s="21" t="s">
        <v>180</v>
      </c>
      <c r="E679" s="21" t="s">
        <v>80</v>
      </c>
      <c r="F679" s="10">
        <v>2020100590</v>
      </c>
      <c r="G679" s="10">
        <v>850</v>
      </c>
      <c r="H679" s="10">
        <v>17</v>
      </c>
    </row>
    <row r="680" spans="2:8" ht="48" thickBot="1" x14ac:dyDescent="0.25">
      <c r="B680" s="148" t="s">
        <v>328</v>
      </c>
      <c r="C680" s="60" t="s">
        <v>181</v>
      </c>
      <c r="D680" s="93" t="s">
        <v>180</v>
      </c>
      <c r="E680" s="93" t="s">
        <v>80</v>
      </c>
      <c r="F680" s="76" t="s">
        <v>338</v>
      </c>
      <c r="G680" s="76">
        <v>243</v>
      </c>
      <c r="H680" s="10">
        <v>10710</v>
      </c>
    </row>
    <row r="681" spans="2:8" ht="16.5" thickBot="1" x14ac:dyDescent="0.25">
      <c r="B681" s="32" t="s">
        <v>182</v>
      </c>
      <c r="C681" s="62" t="s">
        <v>183</v>
      </c>
      <c r="D681" s="27" t="s">
        <v>180</v>
      </c>
      <c r="E681" s="27" t="s">
        <v>80</v>
      </c>
      <c r="F681" s="42"/>
      <c r="G681" s="42"/>
      <c r="H681" s="28">
        <f>SUM(H682:H687)</f>
        <v>8937.40445</v>
      </c>
    </row>
    <row r="682" spans="2:8" ht="48" thickBot="1" x14ac:dyDescent="0.25">
      <c r="B682" s="14" t="s">
        <v>33</v>
      </c>
      <c r="C682" s="60" t="s">
        <v>183</v>
      </c>
      <c r="D682" s="21" t="s">
        <v>180</v>
      </c>
      <c r="E682" s="21" t="s">
        <v>80</v>
      </c>
      <c r="F682" s="10">
        <v>2020500590</v>
      </c>
      <c r="G682" s="10">
        <v>111</v>
      </c>
      <c r="H682" s="10">
        <v>6276</v>
      </c>
    </row>
    <row r="683" spans="2:8" ht="63.75" thickBot="1" x14ac:dyDescent="0.25">
      <c r="B683" s="82" t="s">
        <v>10</v>
      </c>
      <c r="C683" s="60" t="s">
        <v>183</v>
      </c>
      <c r="D683" s="21" t="s">
        <v>180</v>
      </c>
      <c r="E683" s="21" t="s">
        <v>80</v>
      </c>
      <c r="F683" s="10">
        <v>2020500590</v>
      </c>
      <c r="G683" s="10">
        <v>119</v>
      </c>
      <c r="H683" s="10">
        <v>1895</v>
      </c>
    </row>
    <row r="684" spans="2:8" ht="32.25" thickBot="1" x14ac:dyDescent="0.25">
      <c r="B684" s="82" t="s">
        <v>13</v>
      </c>
      <c r="C684" s="60" t="s">
        <v>183</v>
      </c>
      <c r="D684" s="21" t="s">
        <v>180</v>
      </c>
      <c r="E684" s="21" t="s">
        <v>80</v>
      </c>
      <c r="F684" s="10">
        <v>2020500590</v>
      </c>
      <c r="G684" s="10">
        <v>244</v>
      </c>
      <c r="H684" s="10">
        <v>607</v>
      </c>
    </row>
    <row r="685" spans="2:8" ht="16.5" thickBot="1" x14ac:dyDescent="0.25">
      <c r="B685" s="110" t="s">
        <v>51</v>
      </c>
      <c r="C685" s="60" t="s">
        <v>183</v>
      </c>
      <c r="D685" s="21" t="s">
        <v>180</v>
      </c>
      <c r="E685" s="21" t="s">
        <v>80</v>
      </c>
      <c r="F685" s="10">
        <v>2020500590</v>
      </c>
      <c r="G685" s="10">
        <v>850</v>
      </c>
      <c r="H685" s="10">
        <v>9</v>
      </c>
    </row>
    <row r="686" spans="2:8" ht="16.5" thickBot="1" x14ac:dyDescent="0.25">
      <c r="B686" s="150" t="s">
        <v>295</v>
      </c>
      <c r="C686" s="60" t="s">
        <v>183</v>
      </c>
      <c r="D686" s="93" t="s">
        <v>180</v>
      </c>
      <c r="E686" s="93" t="s">
        <v>80</v>
      </c>
      <c r="F686" s="76" t="s">
        <v>337</v>
      </c>
      <c r="G686" s="76">
        <v>112</v>
      </c>
      <c r="H686" s="10">
        <v>50.5</v>
      </c>
    </row>
    <row r="687" spans="2:8" ht="48" thickBot="1" x14ac:dyDescent="0.25">
      <c r="B687" s="148" t="s">
        <v>328</v>
      </c>
      <c r="C687" s="60" t="s">
        <v>183</v>
      </c>
      <c r="D687" s="93" t="s">
        <v>180</v>
      </c>
      <c r="E687" s="93" t="s">
        <v>80</v>
      </c>
      <c r="F687" s="76" t="s">
        <v>335</v>
      </c>
      <c r="G687" s="76">
        <v>243</v>
      </c>
      <c r="H687" s="91">
        <v>99.904449999999997</v>
      </c>
    </row>
    <row r="688" spans="2:8" ht="16.5" thickBot="1" x14ac:dyDescent="0.25">
      <c r="B688" s="61" t="s">
        <v>184</v>
      </c>
      <c r="C688" s="62" t="s">
        <v>185</v>
      </c>
      <c r="D688" s="27" t="s">
        <v>180</v>
      </c>
      <c r="E688" s="27" t="s">
        <v>77</v>
      </c>
      <c r="F688" s="42"/>
      <c r="G688" s="42"/>
      <c r="H688" s="28">
        <f>SUM(H689:H693)</f>
        <v>4464</v>
      </c>
    </row>
    <row r="689" spans="2:8" ht="48" thickBot="1" x14ac:dyDescent="0.25">
      <c r="B689" s="14" t="s">
        <v>33</v>
      </c>
      <c r="C689" s="60" t="s">
        <v>185</v>
      </c>
      <c r="D689" s="21" t="s">
        <v>180</v>
      </c>
      <c r="E689" s="21" t="s">
        <v>77</v>
      </c>
      <c r="F689" s="10">
        <v>2030120000</v>
      </c>
      <c r="G689" s="10">
        <v>111</v>
      </c>
      <c r="H689" s="2">
        <v>3267</v>
      </c>
    </row>
    <row r="690" spans="2:8" ht="32.25" thickBot="1" x14ac:dyDescent="0.25">
      <c r="B690" s="14" t="s">
        <v>50</v>
      </c>
      <c r="C690" s="60" t="s">
        <v>185</v>
      </c>
      <c r="D690" s="21" t="s">
        <v>180</v>
      </c>
      <c r="E690" s="21" t="s">
        <v>77</v>
      </c>
      <c r="F690" s="10">
        <v>2030120000</v>
      </c>
      <c r="G690" s="10">
        <v>112</v>
      </c>
      <c r="H690" s="2">
        <v>28.8</v>
      </c>
    </row>
    <row r="691" spans="2:8" ht="63.75" thickBot="1" x14ac:dyDescent="0.25">
      <c r="B691" s="82" t="s">
        <v>10</v>
      </c>
      <c r="C691" s="60" t="s">
        <v>185</v>
      </c>
      <c r="D691" s="21" t="s">
        <v>180</v>
      </c>
      <c r="E691" s="21" t="s">
        <v>77</v>
      </c>
      <c r="F691" s="10">
        <v>2030120000</v>
      </c>
      <c r="G691" s="10">
        <v>119</v>
      </c>
      <c r="H691" s="2">
        <v>987</v>
      </c>
    </row>
    <row r="692" spans="2:8" ht="32.25" thickBot="1" x14ac:dyDescent="0.25">
      <c r="B692" s="82" t="s">
        <v>13</v>
      </c>
      <c r="C692" s="60" t="s">
        <v>185</v>
      </c>
      <c r="D692" s="21" t="s">
        <v>180</v>
      </c>
      <c r="E692" s="21" t="s">
        <v>77</v>
      </c>
      <c r="F692" s="10">
        <v>2030120000</v>
      </c>
      <c r="G692" s="10">
        <v>244</v>
      </c>
      <c r="H692" s="2">
        <v>176.2</v>
      </c>
    </row>
    <row r="693" spans="2:8" ht="16.5" thickBot="1" x14ac:dyDescent="0.25">
      <c r="B693" s="110" t="s">
        <v>51</v>
      </c>
      <c r="C693" s="60" t="s">
        <v>185</v>
      </c>
      <c r="D693" s="21" t="s">
        <v>180</v>
      </c>
      <c r="E693" s="21" t="s">
        <v>77</v>
      </c>
      <c r="F693" s="10">
        <v>2030120000</v>
      </c>
      <c r="G693" s="10">
        <v>850</v>
      </c>
      <c r="H693" s="2">
        <v>5</v>
      </c>
    </row>
    <row r="694" spans="2:8" ht="16.5" thickBot="1" x14ac:dyDescent="0.25">
      <c r="B694" s="15" t="s">
        <v>71</v>
      </c>
      <c r="C694" s="6"/>
      <c r="D694" s="6"/>
      <c r="E694" s="6"/>
      <c r="F694" s="5"/>
      <c r="G694" s="6"/>
      <c r="H694" s="163">
        <f>SUM(H12+H111+H117+H122+H129+H673)</f>
        <v>646704.17244999995</v>
      </c>
    </row>
    <row r="695" spans="2:8" ht="16.5" thickBot="1" x14ac:dyDescent="0.25">
      <c r="B695" s="111" t="s">
        <v>72</v>
      </c>
      <c r="C695" s="22" t="s">
        <v>120</v>
      </c>
      <c r="D695" s="22">
        <v>14</v>
      </c>
      <c r="E695" s="22" t="s">
        <v>80</v>
      </c>
      <c r="F695" s="2">
        <v>2620160030</v>
      </c>
      <c r="G695" s="2">
        <v>511</v>
      </c>
      <c r="H695" s="2">
        <v>33943</v>
      </c>
    </row>
    <row r="696" spans="2:8" ht="16.5" thickBot="1" x14ac:dyDescent="0.25">
      <c r="B696" s="128" t="s">
        <v>282</v>
      </c>
      <c r="C696" s="22" t="s">
        <v>120</v>
      </c>
      <c r="D696" s="22" t="s">
        <v>299</v>
      </c>
      <c r="E696" s="22" t="s">
        <v>115</v>
      </c>
      <c r="F696" s="2">
        <v>2610160040</v>
      </c>
      <c r="G696" s="2">
        <v>521</v>
      </c>
      <c r="H696" s="2">
        <v>2762.8</v>
      </c>
    </row>
    <row r="697" spans="2:8" ht="17.25" customHeight="1" thickBot="1" x14ac:dyDescent="0.25">
      <c r="B697" s="15" t="s">
        <v>74</v>
      </c>
      <c r="C697" s="6"/>
      <c r="D697" s="6"/>
      <c r="E697" s="6"/>
      <c r="F697" s="6"/>
      <c r="G697" s="6"/>
      <c r="H697" s="163">
        <f>SUM(H694+H695+H696)</f>
        <v>683409.97245</v>
      </c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ageMargins left="0.31496062992125984" right="0.11811023622047245" top="0.55118110236220474" bottom="0" header="0.31496062992125984" footer="0.31496062992125984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4"/>
  <sheetViews>
    <sheetView tabSelected="1" workbookViewId="0">
      <selection activeCell="A8" sqref="A8:F8"/>
    </sheetView>
  </sheetViews>
  <sheetFormatPr defaultRowHeight="12.75" x14ac:dyDescent="0.2"/>
  <cols>
    <col min="1" max="1" width="46" customWidth="1"/>
    <col min="3" max="3" width="7.85546875" customWidth="1"/>
    <col min="4" max="4" width="15.42578125" customWidth="1"/>
    <col min="6" max="6" width="17.140625" customWidth="1"/>
  </cols>
  <sheetData>
    <row r="2" spans="1:6" ht="18.75" x14ac:dyDescent="0.2">
      <c r="A2" s="172" t="s">
        <v>285</v>
      </c>
      <c r="B2" s="172"/>
      <c r="C2" s="172"/>
      <c r="D2" s="172"/>
      <c r="E2" s="172"/>
      <c r="F2" s="172"/>
    </row>
    <row r="3" spans="1:6" ht="15.75" x14ac:dyDescent="0.2">
      <c r="A3" s="173" t="s">
        <v>187</v>
      </c>
      <c r="B3" s="173"/>
      <c r="C3" s="173"/>
      <c r="D3" s="173"/>
      <c r="E3" s="173"/>
      <c r="F3" s="173"/>
    </row>
    <row r="4" spans="1:6" ht="15.75" x14ac:dyDescent="0.2">
      <c r="A4" s="173" t="s">
        <v>188</v>
      </c>
      <c r="B4" s="173"/>
      <c r="C4" s="173"/>
      <c r="D4" s="173"/>
      <c r="E4" s="173"/>
      <c r="F4" s="173"/>
    </row>
    <row r="5" spans="1:6" ht="15.75" x14ac:dyDescent="0.2">
      <c r="A5" s="173" t="s">
        <v>367</v>
      </c>
      <c r="B5" s="173"/>
      <c r="C5" s="173"/>
      <c r="D5" s="173"/>
      <c r="E5" s="173"/>
      <c r="F5" s="173"/>
    </row>
    <row r="6" spans="1:6" ht="15.75" x14ac:dyDescent="0.2">
      <c r="A6" s="75"/>
    </row>
    <row r="7" spans="1:6" ht="18" x14ac:dyDescent="0.2">
      <c r="A7" s="170" t="s">
        <v>189</v>
      </c>
      <c r="B7" s="170"/>
      <c r="C7" s="170"/>
      <c r="D7" s="170"/>
      <c r="E7" s="170"/>
      <c r="F7" s="170"/>
    </row>
    <row r="8" spans="1:6" ht="68.25" customHeight="1" x14ac:dyDescent="0.2">
      <c r="A8" s="171" t="s">
        <v>293</v>
      </c>
      <c r="B8" s="171"/>
      <c r="C8" s="171"/>
      <c r="D8" s="171"/>
      <c r="E8" s="171"/>
      <c r="F8" s="171"/>
    </row>
    <row r="9" spans="1:6" ht="15.75" x14ac:dyDescent="0.2">
      <c r="A9" s="173"/>
      <c r="B9" s="173"/>
      <c r="C9" s="173"/>
      <c r="D9" s="173"/>
      <c r="E9" s="173"/>
      <c r="F9" s="173"/>
    </row>
    <row r="10" spans="1:6" ht="23.25" customHeight="1" thickBot="1" x14ac:dyDescent="0.25">
      <c r="A10" s="191" t="s">
        <v>190</v>
      </c>
      <c r="B10" s="191"/>
      <c r="C10" s="191"/>
      <c r="D10" s="191"/>
      <c r="E10" s="191"/>
      <c r="F10" s="191"/>
    </row>
    <row r="11" spans="1:6" ht="15.75" x14ac:dyDescent="0.2">
      <c r="A11" s="73" t="s">
        <v>191</v>
      </c>
      <c r="B11" s="174" t="s">
        <v>1</v>
      </c>
      <c r="C11" s="174" t="s">
        <v>2</v>
      </c>
      <c r="D11" s="174" t="s">
        <v>3</v>
      </c>
      <c r="E11" s="174" t="s">
        <v>4</v>
      </c>
      <c r="F11" s="174" t="s">
        <v>276</v>
      </c>
    </row>
    <row r="12" spans="1:6" ht="16.5" thickBot="1" x14ac:dyDescent="0.25">
      <c r="A12" s="74" t="s">
        <v>192</v>
      </c>
      <c r="B12" s="175"/>
      <c r="C12" s="175"/>
      <c r="D12" s="175"/>
      <c r="E12" s="175"/>
      <c r="F12" s="175"/>
    </row>
    <row r="13" spans="1:6" ht="28.5" customHeight="1" thickBot="1" x14ac:dyDescent="0.25">
      <c r="A13" s="74">
        <v>1</v>
      </c>
      <c r="B13" s="2">
        <v>2</v>
      </c>
      <c r="C13" s="2">
        <v>3</v>
      </c>
      <c r="D13" s="2">
        <v>4</v>
      </c>
      <c r="E13" s="2">
        <v>5</v>
      </c>
      <c r="F13" s="2">
        <v>8</v>
      </c>
    </row>
    <row r="14" spans="1:6" ht="32.25" thickBot="1" x14ac:dyDescent="0.25">
      <c r="A14" s="80" t="s">
        <v>6</v>
      </c>
      <c r="B14" s="97" t="s">
        <v>80</v>
      </c>
      <c r="C14" s="94"/>
      <c r="D14" s="95"/>
      <c r="E14" s="95"/>
      <c r="F14" s="142">
        <f>SUM(F15+F21+F44+F57+F40)</f>
        <v>20809.5</v>
      </c>
    </row>
    <row r="15" spans="1:6" ht="48" thickBot="1" x14ac:dyDescent="0.25">
      <c r="A15" s="74" t="s">
        <v>193</v>
      </c>
      <c r="B15" s="97" t="s">
        <v>80</v>
      </c>
      <c r="C15" s="25" t="s">
        <v>121</v>
      </c>
      <c r="D15" s="95"/>
      <c r="E15" s="95"/>
      <c r="F15" s="2">
        <v>1490</v>
      </c>
    </row>
    <row r="16" spans="1:6" ht="39" customHeight="1" thickBot="1" x14ac:dyDescent="0.25">
      <c r="A16" s="82" t="s">
        <v>194</v>
      </c>
      <c r="B16" s="97" t="s">
        <v>80</v>
      </c>
      <c r="C16" s="25" t="s">
        <v>121</v>
      </c>
      <c r="D16" s="76">
        <v>88</v>
      </c>
      <c r="E16" s="95"/>
      <c r="F16" s="10">
        <v>1490</v>
      </c>
    </row>
    <row r="17" spans="1:6" ht="36.75" customHeight="1" thickBot="1" x14ac:dyDescent="0.25">
      <c r="A17" s="74" t="s">
        <v>8</v>
      </c>
      <c r="B17" s="97" t="s">
        <v>80</v>
      </c>
      <c r="C17" s="25" t="s">
        <v>121</v>
      </c>
      <c r="D17" s="76" t="s">
        <v>195</v>
      </c>
      <c r="E17" s="95"/>
      <c r="F17" s="10">
        <v>1490</v>
      </c>
    </row>
    <row r="18" spans="1:6" ht="48" customHeight="1" thickBot="1" x14ac:dyDescent="0.25">
      <c r="A18" s="82" t="s">
        <v>196</v>
      </c>
      <c r="B18" s="97" t="s">
        <v>80</v>
      </c>
      <c r="C18" s="25" t="s">
        <v>121</v>
      </c>
      <c r="D18" s="76" t="s">
        <v>197</v>
      </c>
      <c r="E18" s="95"/>
      <c r="F18" s="10">
        <v>1490</v>
      </c>
    </row>
    <row r="19" spans="1:6" ht="48" thickBot="1" x14ac:dyDescent="0.25">
      <c r="A19" s="83" t="s">
        <v>9</v>
      </c>
      <c r="B19" s="97" t="s">
        <v>80</v>
      </c>
      <c r="C19" s="25" t="s">
        <v>121</v>
      </c>
      <c r="D19" s="76" t="s">
        <v>197</v>
      </c>
      <c r="E19" s="76">
        <v>121</v>
      </c>
      <c r="F19" s="10">
        <v>1144</v>
      </c>
    </row>
    <row r="20" spans="1:6" ht="63.75" thickBot="1" x14ac:dyDescent="0.25">
      <c r="A20" s="82" t="s">
        <v>10</v>
      </c>
      <c r="B20" s="97" t="s">
        <v>80</v>
      </c>
      <c r="C20" s="25" t="s">
        <v>121</v>
      </c>
      <c r="D20" s="76" t="s">
        <v>197</v>
      </c>
      <c r="E20" s="76">
        <v>129</v>
      </c>
      <c r="F20" s="10">
        <v>346</v>
      </c>
    </row>
    <row r="21" spans="1:6" ht="34.5" customHeight="1" thickBot="1" x14ac:dyDescent="0.25">
      <c r="A21" s="74" t="s">
        <v>11</v>
      </c>
      <c r="B21" s="97" t="s">
        <v>80</v>
      </c>
      <c r="C21" s="97" t="s">
        <v>77</v>
      </c>
      <c r="D21" s="95"/>
      <c r="E21" s="95"/>
      <c r="F21" s="10">
        <f>SUM(F22+F30)</f>
        <v>14271</v>
      </c>
    </row>
    <row r="22" spans="1:6" ht="38.25" customHeight="1" thickBot="1" x14ac:dyDescent="0.25">
      <c r="A22" s="82" t="s">
        <v>198</v>
      </c>
      <c r="B22" s="97" t="s">
        <v>80</v>
      </c>
      <c r="C22" s="97" t="s">
        <v>77</v>
      </c>
      <c r="D22" s="76" t="s">
        <v>199</v>
      </c>
      <c r="E22" s="95"/>
      <c r="F22" s="10">
        <f>SUM(F24:F29)</f>
        <v>13549</v>
      </c>
    </row>
    <row r="23" spans="1:6" ht="39.75" customHeight="1" thickBot="1" x14ac:dyDescent="0.25">
      <c r="A23" s="82" t="s">
        <v>196</v>
      </c>
      <c r="B23" s="97" t="s">
        <v>80</v>
      </c>
      <c r="C23" s="97" t="s">
        <v>77</v>
      </c>
      <c r="D23" s="76" t="s">
        <v>200</v>
      </c>
      <c r="E23" s="95"/>
      <c r="F23" s="10">
        <f>SUM(F24:F29)</f>
        <v>13549</v>
      </c>
    </row>
    <row r="24" spans="1:6" ht="48" thickBot="1" x14ac:dyDescent="0.25">
      <c r="A24" s="82" t="s">
        <v>201</v>
      </c>
      <c r="B24" s="97" t="s">
        <v>80</v>
      </c>
      <c r="C24" s="97" t="s">
        <v>77</v>
      </c>
      <c r="D24" s="76" t="s">
        <v>200</v>
      </c>
      <c r="E24" s="76">
        <v>121</v>
      </c>
      <c r="F24" s="10">
        <v>7753</v>
      </c>
    </row>
    <row r="25" spans="1:6" ht="41.25" customHeight="1" thickBot="1" x14ac:dyDescent="0.25">
      <c r="A25" s="14" t="s">
        <v>214</v>
      </c>
      <c r="B25" s="97" t="s">
        <v>80</v>
      </c>
      <c r="C25" s="97" t="s">
        <v>77</v>
      </c>
      <c r="D25" s="76" t="s">
        <v>200</v>
      </c>
      <c r="E25" s="76">
        <v>122</v>
      </c>
      <c r="F25" s="10">
        <v>332</v>
      </c>
    </row>
    <row r="26" spans="1:6" ht="63.75" thickBot="1" x14ac:dyDescent="0.25">
      <c r="A26" s="82" t="s">
        <v>10</v>
      </c>
      <c r="B26" s="97" t="s">
        <v>80</v>
      </c>
      <c r="C26" s="97" t="s">
        <v>77</v>
      </c>
      <c r="D26" s="76" t="s">
        <v>200</v>
      </c>
      <c r="E26" s="76">
        <v>129</v>
      </c>
      <c r="F26" s="10">
        <v>2342</v>
      </c>
    </row>
    <row r="27" spans="1:6" ht="48" thickBot="1" x14ac:dyDescent="0.25">
      <c r="A27" s="164" t="s">
        <v>328</v>
      </c>
      <c r="B27" s="97" t="s">
        <v>80</v>
      </c>
      <c r="C27" s="97" t="s">
        <v>77</v>
      </c>
      <c r="D27" s="76" t="s">
        <v>200</v>
      </c>
      <c r="E27" s="76">
        <v>243</v>
      </c>
      <c r="F27" s="10">
        <v>600</v>
      </c>
    </row>
    <row r="28" spans="1:6" ht="32.25" thickBot="1" x14ac:dyDescent="0.25">
      <c r="A28" s="82" t="s">
        <v>13</v>
      </c>
      <c r="B28" s="97" t="s">
        <v>80</v>
      </c>
      <c r="C28" s="97" t="s">
        <v>77</v>
      </c>
      <c r="D28" s="76" t="s">
        <v>200</v>
      </c>
      <c r="E28" s="76">
        <v>244</v>
      </c>
      <c r="F28" s="10">
        <v>2125</v>
      </c>
    </row>
    <row r="29" spans="1:6" ht="16.5" thickBot="1" x14ac:dyDescent="0.25">
      <c r="A29" s="110" t="s">
        <v>51</v>
      </c>
      <c r="B29" s="97" t="s">
        <v>80</v>
      </c>
      <c r="C29" s="97" t="s">
        <v>77</v>
      </c>
      <c r="D29" s="76" t="s">
        <v>200</v>
      </c>
      <c r="E29" s="76">
        <v>850</v>
      </c>
      <c r="F29" s="10">
        <v>397</v>
      </c>
    </row>
    <row r="30" spans="1:6" ht="48" thickBot="1" x14ac:dyDescent="0.25">
      <c r="A30" s="80" t="s">
        <v>202</v>
      </c>
      <c r="B30" s="97" t="s">
        <v>80</v>
      </c>
      <c r="C30" s="97" t="s">
        <v>77</v>
      </c>
      <c r="D30" s="76">
        <v>99</v>
      </c>
      <c r="E30" s="95"/>
      <c r="F30" s="10">
        <f>SUM(F31+F35)</f>
        <v>722</v>
      </c>
    </row>
    <row r="31" spans="1:6" ht="79.5" thickBot="1" x14ac:dyDescent="0.25">
      <c r="A31" s="80" t="s">
        <v>203</v>
      </c>
      <c r="B31" s="97" t="s">
        <v>80</v>
      </c>
      <c r="C31" s="97" t="s">
        <v>77</v>
      </c>
      <c r="D31" s="96" t="s">
        <v>204</v>
      </c>
      <c r="E31" s="95"/>
      <c r="F31" s="2">
        <f>SUM(F32:F34)</f>
        <v>361</v>
      </c>
    </row>
    <row r="32" spans="1:6" ht="48" thickBot="1" x14ac:dyDescent="0.25">
      <c r="A32" s="82" t="s">
        <v>15</v>
      </c>
      <c r="B32" s="97" t="s">
        <v>80</v>
      </c>
      <c r="C32" s="97" t="s">
        <v>77</v>
      </c>
      <c r="D32" s="76" t="s">
        <v>204</v>
      </c>
      <c r="E32" s="76">
        <v>121</v>
      </c>
      <c r="F32" s="10">
        <v>274</v>
      </c>
    </row>
    <row r="33" spans="1:6" ht="63.75" thickBot="1" x14ac:dyDescent="0.25">
      <c r="A33" s="82" t="s">
        <v>10</v>
      </c>
      <c r="B33" s="97" t="s">
        <v>80</v>
      </c>
      <c r="C33" s="97" t="s">
        <v>77</v>
      </c>
      <c r="D33" s="76" t="s">
        <v>204</v>
      </c>
      <c r="E33" s="76">
        <v>129</v>
      </c>
      <c r="F33" s="10">
        <v>82</v>
      </c>
    </row>
    <row r="34" spans="1:6" ht="32.25" thickBot="1" x14ac:dyDescent="0.25">
      <c r="A34" s="82" t="s">
        <v>13</v>
      </c>
      <c r="B34" s="97" t="s">
        <v>80</v>
      </c>
      <c r="C34" s="97" t="s">
        <v>77</v>
      </c>
      <c r="D34" s="76" t="s">
        <v>204</v>
      </c>
      <c r="E34" s="76">
        <v>244</v>
      </c>
      <c r="F34" s="10">
        <v>5</v>
      </c>
    </row>
    <row r="35" spans="1:6" ht="78.75" x14ac:dyDescent="0.2">
      <c r="A35" s="77" t="s">
        <v>277</v>
      </c>
      <c r="B35" s="183" t="s">
        <v>80</v>
      </c>
      <c r="C35" s="183" t="s">
        <v>77</v>
      </c>
      <c r="D35" s="185" t="s">
        <v>205</v>
      </c>
      <c r="E35" s="187"/>
      <c r="F35" s="189">
        <f>SUM(F37:F39)</f>
        <v>361</v>
      </c>
    </row>
    <row r="36" spans="1:6" ht="16.5" thickBot="1" x14ac:dyDescent="0.25">
      <c r="A36" s="80" t="s">
        <v>278</v>
      </c>
      <c r="B36" s="184"/>
      <c r="C36" s="184"/>
      <c r="D36" s="186"/>
      <c r="E36" s="188"/>
      <c r="F36" s="190"/>
    </row>
    <row r="37" spans="1:6" ht="48" thickBot="1" x14ac:dyDescent="0.25">
      <c r="A37" s="82" t="s">
        <v>15</v>
      </c>
      <c r="B37" s="97" t="s">
        <v>80</v>
      </c>
      <c r="C37" s="97" t="s">
        <v>77</v>
      </c>
      <c r="D37" s="76" t="s">
        <v>205</v>
      </c>
      <c r="E37" s="76">
        <v>121</v>
      </c>
      <c r="F37" s="78">
        <v>274</v>
      </c>
    </row>
    <row r="38" spans="1:6" ht="63.75" thickBot="1" x14ac:dyDescent="0.25">
      <c r="A38" s="82" t="s">
        <v>10</v>
      </c>
      <c r="B38" s="97" t="s">
        <v>80</v>
      </c>
      <c r="C38" s="97" t="s">
        <v>77</v>
      </c>
      <c r="D38" s="76" t="s">
        <v>205</v>
      </c>
      <c r="E38" s="76">
        <v>129</v>
      </c>
      <c r="F38" s="78">
        <v>82</v>
      </c>
    </row>
    <row r="39" spans="1:6" ht="32.25" thickBot="1" x14ac:dyDescent="0.25">
      <c r="A39" s="82" t="s">
        <v>13</v>
      </c>
      <c r="B39" s="97" t="s">
        <v>80</v>
      </c>
      <c r="C39" s="97" t="s">
        <v>77</v>
      </c>
      <c r="D39" s="76" t="s">
        <v>205</v>
      </c>
      <c r="E39" s="76">
        <v>244</v>
      </c>
      <c r="F39" s="78">
        <v>5</v>
      </c>
    </row>
    <row r="40" spans="1:6" ht="16.5" thickBot="1" x14ac:dyDescent="0.3">
      <c r="A40" s="122" t="s">
        <v>296</v>
      </c>
      <c r="B40" s="97" t="s">
        <v>80</v>
      </c>
      <c r="C40" s="97" t="s">
        <v>78</v>
      </c>
      <c r="D40" s="76"/>
      <c r="E40" s="76"/>
      <c r="F40" s="78">
        <v>10.5</v>
      </c>
    </row>
    <row r="41" spans="1:6" ht="48" thickBot="1" x14ac:dyDescent="0.3">
      <c r="A41" s="98" t="s">
        <v>202</v>
      </c>
      <c r="B41" s="97" t="s">
        <v>80</v>
      </c>
      <c r="C41" s="97" t="s">
        <v>78</v>
      </c>
      <c r="D41" s="76">
        <v>99</v>
      </c>
      <c r="E41" s="76"/>
      <c r="F41" s="78">
        <v>10.5</v>
      </c>
    </row>
    <row r="42" spans="1:6" ht="94.5" customHeight="1" thickBot="1" x14ac:dyDescent="0.3">
      <c r="A42" s="121" t="s">
        <v>297</v>
      </c>
      <c r="B42" s="97" t="s">
        <v>80</v>
      </c>
      <c r="C42" s="97" t="s">
        <v>78</v>
      </c>
      <c r="D42" s="76" t="s">
        <v>298</v>
      </c>
      <c r="E42" s="76"/>
      <c r="F42" s="78">
        <v>10.5</v>
      </c>
    </row>
    <row r="43" spans="1:6" ht="32.25" thickBot="1" x14ac:dyDescent="0.3">
      <c r="A43" s="98" t="s">
        <v>13</v>
      </c>
      <c r="B43" s="97" t="s">
        <v>80</v>
      </c>
      <c r="C43" s="97" t="s">
        <v>78</v>
      </c>
      <c r="D43" s="76" t="s">
        <v>298</v>
      </c>
      <c r="E43" s="76">
        <v>244</v>
      </c>
      <c r="F43" s="78">
        <v>10.5</v>
      </c>
    </row>
    <row r="44" spans="1:6" ht="32.25" thickBot="1" x14ac:dyDescent="0.25">
      <c r="A44" s="80" t="s">
        <v>206</v>
      </c>
      <c r="B44" s="97" t="s">
        <v>80</v>
      </c>
      <c r="C44" s="97" t="s">
        <v>118</v>
      </c>
      <c r="D44" s="95"/>
      <c r="E44" s="95"/>
      <c r="F44" s="13">
        <f>SUM(F45+F50)</f>
        <v>4822</v>
      </c>
    </row>
    <row r="45" spans="1:6" ht="32.25" thickBot="1" x14ac:dyDescent="0.25">
      <c r="A45" s="80" t="s">
        <v>18</v>
      </c>
      <c r="B45" s="97" t="s">
        <v>80</v>
      </c>
      <c r="C45" s="97" t="s">
        <v>118</v>
      </c>
      <c r="D45" s="76">
        <v>93</v>
      </c>
      <c r="E45" s="95"/>
      <c r="F45" s="10">
        <f>SUM(F48:F49)</f>
        <v>586</v>
      </c>
    </row>
    <row r="46" spans="1:6" ht="16.5" thickBot="1" x14ac:dyDescent="0.25">
      <c r="A46" s="84" t="s">
        <v>207</v>
      </c>
      <c r="B46" s="97" t="s">
        <v>80</v>
      </c>
      <c r="C46" s="97" t="s">
        <v>118</v>
      </c>
      <c r="D46" s="76" t="s">
        <v>208</v>
      </c>
      <c r="E46" s="95"/>
      <c r="F46" s="10">
        <v>586</v>
      </c>
    </row>
    <row r="47" spans="1:6" ht="32.25" thickBot="1" x14ac:dyDescent="0.25">
      <c r="A47" s="82" t="s">
        <v>196</v>
      </c>
      <c r="B47" s="97" t="s">
        <v>80</v>
      </c>
      <c r="C47" s="97" t="s">
        <v>118</v>
      </c>
      <c r="D47" s="76" t="s">
        <v>209</v>
      </c>
      <c r="E47" s="95"/>
      <c r="F47" s="10">
        <v>586</v>
      </c>
    </row>
    <row r="48" spans="1:6" ht="48" thickBot="1" x14ac:dyDescent="0.25">
      <c r="A48" s="82" t="s">
        <v>9</v>
      </c>
      <c r="B48" s="97" t="s">
        <v>80</v>
      </c>
      <c r="C48" s="97" t="s">
        <v>118</v>
      </c>
      <c r="D48" s="76" t="s">
        <v>209</v>
      </c>
      <c r="E48" s="76">
        <v>121</v>
      </c>
      <c r="F48" s="10">
        <v>450</v>
      </c>
    </row>
    <row r="49" spans="1:6" ht="63.75" thickBot="1" x14ac:dyDescent="0.25">
      <c r="A49" s="82" t="s">
        <v>10</v>
      </c>
      <c r="B49" s="97" t="s">
        <v>80</v>
      </c>
      <c r="C49" s="97" t="s">
        <v>118</v>
      </c>
      <c r="D49" s="76" t="s">
        <v>209</v>
      </c>
      <c r="E49" s="76">
        <v>129</v>
      </c>
      <c r="F49" s="10">
        <v>136</v>
      </c>
    </row>
    <row r="50" spans="1:6" ht="32.25" thickBot="1" x14ac:dyDescent="0.25">
      <c r="A50" s="80" t="s">
        <v>210</v>
      </c>
      <c r="B50" s="97" t="s">
        <v>80</v>
      </c>
      <c r="C50" s="97" t="s">
        <v>118</v>
      </c>
      <c r="D50" s="96">
        <v>99</v>
      </c>
      <c r="E50" s="95"/>
      <c r="F50" s="2">
        <f>SUM(F52:F56)</f>
        <v>4236</v>
      </c>
    </row>
    <row r="51" spans="1:6" ht="32.25" thickBot="1" x14ac:dyDescent="0.25">
      <c r="A51" s="82" t="s">
        <v>211</v>
      </c>
      <c r="B51" s="97" t="s">
        <v>80</v>
      </c>
      <c r="C51" s="97" t="s">
        <v>118</v>
      </c>
      <c r="D51" s="76" t="s">
        <v>212</v>
      </c>
      <c r="E51" s="95"/>
      <c r="F51" s="10">
        <v>4236</v>
      </c>
    </row>
    <row r="52" spans="1:6" ht="48" thickBot="1" x14ac:dyDescent="0.25">
      <c r="A52" s="82" t="s">
        <v>9</v>
      </c>
      <c r="B52" s="97" t="s">
        <v>80</v>
      </c>
      <c r="C52" s="97" t="s">
        <v>118</v>
      </c>
      <c r="D52" s="76" t="s">
        <v>213</v>
      </c>
      <c r="E52" s="76">
        <v>121</v>
      </c>
      <c r="F52" s="10">
        <v>2800</v>
      </c>
    </row>
    <row r="53" spans="1:6" ht="32.25" thickBot="1" x14ac:dyDescent="0.25">
      <c r="A53" s="14" t="s">
        <v>214</v>
      </c>
      <c r="B53" s="97" t="s">
        <v>80</v>
      </c>
      <c r="C53" s="97" t="s">
        <v>118</v>
      </c>
      <c r="D53" s="76" t="s">
        <v>213</v>
      </c>
      <c r="E53" s="76">
        <v>122</v>
      </c>
      <c r="F53" s="10">
        <v>29</v>
      </c>
    </row>
    <row r="54" spans="1:6" ht="63.75" thickBot="1" x14ac:dyDescent="0.25">
      <c r="A54" s="82" t="s">
        <v>10</v>
      </c>
      <c r="B54" s="97" t="s">
        <v>80</v>
      </c>
      <c r="C54" s="97" t="s">
        <v>118</v>
      </c>
      <c r="D54" s="76" t="s">
        <v>213</v>
      </c>
      <c r="E54" s="76">
        <v>129</v>
      </c>
      <c r="F54" s="10">
        <v>846</v>
      </c>
    </row>
    <row r="55" spans="1:6" ht="32.25" thickBot="1" x14ac:dyDescent="0.25">
      <c r="A55" s="82" t="s">
        <v>215</v>
      </c>
      <c r="B55" s="97" t="s">
        <v>80</v>
      </c>
      <c r="C55" s="97" t="s">
        <v>118</v>
      </c>
      <c r="D55" s="76" t="s">
        <v>213</v>
      </c>
      <c r="E55" s="76">
        <v>244</v>
      </c>
      <c r="F55" s="10">
        <v>521</v>
      </c>
    </row>
    <row r="56" spans="1:6" ht="16.5" thickBot="1" x14ac:dyDescent="0.25">
      <c r="A56" s="84" t="s">
        <v>51</v>
      </c>
      <c r="B56" s="97" t="s">
        <v>80</v>
      </c>
      <c r="C56" s="97" t="s">
        <v>118</v>
      </c>
      <c r="D56" s="76" t="s">
        <v>213</v>
      </c>
      <c r="E56" s="76">
        <v>850</v>
      </c>
      <c r="F56" s="10">
        <v>40</v>
      </c>
    </row>
    <row r="57" spans="1:6" ht="16.5" thickBot="1" x14ac:dyDescent="0.25">
      <c r="A57" s="162" t="s">
        <v>19</v>
      </c>
      <c r="B57" s="97" t="s">
        <v>80</v>
      </c>
      <c r="C57" s="97">
        <v>13</v>
      </c>
      <c r="D57" s="95"/>
      <c r="E57" s="95"/>
      <c r="F57" s="13">
        <f>SUM(F58+F62)</f>
        <v>216</v>
      </c>
    </row>
    <row r="58" spans="1:6" ht="63.75" thickBot="1" x14ac:dyDescent="0.25">
      <c r="A58" s="35" t="s">
        <v>308</v>
      </c>
      <c r="B58" s="97" t="s">
        <v>80</v>
      </c>
      <c r="C58" s="97">
        <v>13</v>
      </c>
      <c r="D58" s="10">
        <v>42</v>
      </c>
      <c r="E58" s="95"/>
      <c r="F58" s="13">
        <v>25</v>
      </c>
    </row>
    <row r="59" spans="1:6" ht="32.25" thickBot="1" x14ac:dyDescent="0.25">
      <c r="A59" s="101" t="s">
        <v>309</v>
      </c>
      <c r="B59" s="97" t="s">
        <v>80</v>
      </c>
      <c r="C59" s="97">
        <v>13</v>
      </c>
      <c r="D59" s="10" t="s">
        <v>313</v>
      </c>
      <c r="E59" s="95"/>
      <c r="F59" s="10">
        <v>25</v>
      </c>
    </row>
    <row r="60" spans="1:6" ht="48" thickBot="1" x14ac:dyDescent="0.25">
      <c r="A60" s="101" t="s">
        <v>310</v>
      </c>
      <c r="B60" s="97" t="s">
        <v>80</v>
      </c>
      <c r="C60" s="97">
        <v>13</v>
      </c>
      <c r="D60" s="10" t="s">
        <v>312</v>
      </c>
      <c r="E60" s="95"/>
      <c r="F60" s="10">
        <v>25</v>
      </c>
    </row>
    <row r="61" spans="1:6" ht="32.25" thickBot="1" x14ac:dyDescent="0.25">
      <c r="A61" s="101" t="s">
        <v>13</v>
      </c>
      <c r="B61" s="97" t="s">
        <v>80</v>
      </c>
      <c r="C61" s="97">
        <v>13</v>
      </c>
      <c r="D61" s="10" t="s">
        <v>312</v>
      </c>
      <c r="E61" s="10">
        <v>244</v>
      </c>
      <c r="F61" s="10">
        <v>25</v>
      </c>
    </row>
    <row r="62" spans="1:6" ht="16.5" thickBot="1" x14ac:dyDescent="0.25">
      <c r="A62" s="79" t="s">
        <v>20</v>
      </c>
      <c r="B62" s="97" t="s">
        <v>80</v>
      </c>
      <c r="C62" s="93">
        <v>13</v>
      </c>
      <c r="D62" s="76">
        <v>99</v>
      </c>
      <c r="E62" s="95"/>
      <c r="F62" s="13">
        <v>191</v>
      </c>
    </row>
    <row r="63" spans="1:6" ht="126.75" thickBot="1" x14ac:dyDescent="0.25">
      <c r="A63" s="80" t="s">
        <v>21</v>
      </c>
      <c r="B63" s="97" t="s">
        <v>80</v>
      </c>
      <c r="C63" s="93">
        <v>13</v>
      </c>
      <c r="D63" s="76" t="s">
        <v>216</v>
      </c>
      <c r="E63" s="95"/>
      <c r="F63" s="13">
        <v>191</v>
      </c>
    </row>
    <row r="64" spans="1:6" ht="32.25" thickBot="1" x14ac:dyDescent="0.25">
      <c r="A64" s="82" t="s">
        <v>215</v>
      </c>
      <c r="B64" s="97" t="s">
        <v>80</v>
      </c>
      <c r="C64" s="93">
        <v>13</v>
      </c>
      <c r="D64" s="76" t="s">
        <v>216</v>
      </c>
      <c r="E64" s="76">
        <v>244</v>
      </c>
      <c r="F64" s="13">
        <v>191</v>
      </c>
    </row>
    <row r="65" spans="1:6" ht="16.5" thickBot="1" x14ac:dyDescent="0.25">
      <c r="A65" s="117" t="s">
        <v>288</v>
      </c>
      <c r="B65" s="97" t="s">
        <v>121</v>
      </c>
      <c r="C65" s="93"/>
      <c r="D65" s="76"/>
      <c r="E65" s="76"/>
      <c r="F65" s="13">
        <v>976</v>
      </c>
    </row>
    <row r="66" spans="1:6" ht="32.25" thickBot="1" x14ac:dyDescent="0.25">
      <c r="A66" s="82" t="s">
        <v>289</v>
      </c>
      <c r="B66" s="97" t="s">
        <v>121</v>
      </c>
      <c r="C66" s="93" t="s">
        <v>115</v>
      </c>
      <c r="D66" s="76"/>
      <c r="E66" s="76"/>
      <c r="F66" s="13">
        <v>976</v>
      </c>
    </row>
    <row r="67" spans="1:6" ht="48" thickBot="1" x14ac:dyDescent="0.25">
      <c r="A67" s="82" t="s">
        <v>73</v>
      </c>
      <c r="B67" s="97" t="s">
        <v>121</v>
      </c>
      <c r="C67" s="93" t="s">
        <v>115</v>
      </c>
      <c r="D67" s="76" t="s">
        <v>271</v>
      </c>
      <c r="E67" s="76"/>
      <c r="F67" s="13">
        <v>976</v>
      </c>
    </row>
    <row r="68" spans="1:6" ht="16.5" thickBot="1" x14ac:dyDescent="0.25">
      <c r="A68" s="82" t="s">
        <v>287</v>
      </c>
      <c r="B68" s="97" t="s">
        <v>121</v>
      </c>
      <c r="C68" s="93" t="s">
        <v>115</v>
      </c>
      <c r="D68" s="76" t="s">
        <v>271</v>
      </c>
      <c r="E68" s="76">
        <v>530</v>
      </c>
      <c r="F68" s="13">
        <v>976</v>
      </c>
    </row>
    <row r="69" spans="1:6" ht="48" thickBot="1" x14ac:dyDescent="0.25">
      <c r="A69" s="80" t="s">
        <v>22</v>
      </c>
      <c r="B69" s="102" t="s">
        <v>115</v>
      </c>
      <c r="C69" s="94"/>
      <c r="D69" s="95"/>
      <c r="E69" s="95"/>
      <c r="F69" s="13">
        <f>SUM(F70+F76+F80)</f>
        <v>4680.09</v>
      </c>
    </row>
    <row r="70" spans="1:6" ht="16.5" thickBot="1" x14ac:dyDescent="0.25">
      <c r="A70" s="74" t="s">
        <v>23</v>
      </c>
      <c r="B70" s="97" t="s">
        <v>115</v>
      </c>
      <c r="C70" s="97" t="s">
        <v>77</v>
      </c>
      <c r="D70" s="95"/>
      <c r="E70" s="95"/>
      <c r="F70" s="2">
        <v>1259.0899999999999</v>
      </c>
    </row>
    <row r="71" spans="1:6" ht="32.25" thickBot="1" x14ac:dyDescent="0.25">
      <c r="A71" s="80" t="s">
        <v>211</v>
      </c>
      <c r="B71" s="97" t="s">
        <v>115</v>
      </c>
      <c r="C71" s="97" t="s">
        <v>77</v>
      </c>
      <c r="D71" s="76">
        <v>99</v>
      </c>
      <c r="E71" s="95"/>
      <c r="F71" s="10">
        <v>1259.0899999999999</v>
      </c>
    </row>
    <row r="72" spans="1:6" ht="142.5" thickBot="1" x14ac:dyDescent="0.25">
      <c r="A72" s="80" t="s">
        <v>217</v>
      </c>
      <c r="B72" s="97" t="s">
        <v>115</v>
      </c>
      <c r="C72" s="97" t="s">
        <v>77</v>
      </c>
      <c r="D72" s="76" t="s">
        <v>218</v>
      </c>
      <c r="E72" s="95"/>
      <c r="F72" s="10">
        <f>SUM(F73:F75)</f>
        <v>1259.0900000000001</v>
      </c>
    </row>
    <row r="73" spans="1:6" ht="48" thickBot="1" x14ac:dyDescent="0.25">
      <c r="A73" s="82" t="s">
        <v>201</v>
      </c>
      <c r="B73" s="97" t="s">
        <v>115</v>
      </c>
      <c r="C73" s="97" t="s">
        <v>77</v>
      </c>
      <c r="D73" s="76" t="s">
        <v>218</v>
      </c>
      <c r="E73" s="76">
        <v>121</v>
      </c>
      <c r="F73" s="78">
        <v>429</v>
      </c>
    </row>
    <row r="74" spans="1:6" ht="63.75" thickBot="1" x14ac:dyDescent="0.25">
      <c r="A74" s="82" t="s">
        <v>10</v>
      </c>
      <c r="B74" s="97" t="s">
        <v>115</v>
      </c>
      <c r="C74" s="97" t="s">
        <v>77</v>
      </c>
      <c r="D74" s="76" t="s">
        <v>218</v>
      </c>
      <c r="E74" s="76">
        <v>129</v>
      </c>
      <c r="F74" s="78">
        <v>130</v>
      </c>
    </row>
    <row r="75" spans="1:6" ht="32.25" thickBot="1" x14ac:dyDescent="0.25">
      <c r="A75" s="82" t="s">
        <v>215</v>
      </c>
      <c r="B75" s="97" t="s">
        <v>115</v>
      </c>
      <c r="C75" s="97" t="s">
        <v>77</v>
      </c>
      <c r="D75" s="76" t="s">
        <v>218</v>
      </c>
      <c r="E75" s="76">
        <v>244</v>
      </c>
      <c r="F75" s="78">
        <v>700.09</v>
      </c>
    </row>
    <row r="76" spans="1:6" ht="63.75" thickBot="1" x14ac:dyDescent="0.25">
      <c r="A76" s="80" t="s">
        <v>52</v>
      </c>
      <c r="B76" s="97" t="s">
        <v>115</v>
      </c>
      <c r="C76" s="97" t="s">
        <v>116</v>
      </c>
      <c r="D76" s="95"/>
      <c r="E76" s="95"/>
      <c r="F76" s="13">
        <f>SUM(F77:F79)</f>
        <v>3321</v>
      </c>
    </row>
    <row r="77" spans="1:6" ht="48" thickBot="1" x14ac:dyDescent="0.25">
      <c r="A77" s="82" t="s">
        <v>33</v>
      </c>
      <c r="B77" s="97" t="s">
        <v>115</v>
      </c>
      <c r="C77" s="97" t="s">
        <v>116</v>
      </c>
      <c r="D77" s="76" t="s">
        <v>219</v>
      </c>
      <c r="E77" s="76">
        <v>111</v>
      </c>
      <c r="F77" s="10">
        <v>2042</v>
      </c>
    </row>
    <row r="78" spans="1:6" ht="63.75" thickBot="1" x14ac:dyDescent="0.25">
      <c r="A78" s="82" t="s">
        <v>10</v>
      </c>
      <c r="B78" s="97" t="s">
        <v>115</v>
      </c>
      <c r="C78" s="97" t="s">
        <v>116</v>
      </c>
      <c r="D78" s="76" t="s">
        <v>219</v>
      </c>
      <c r="E78" s="76">
        <v>119</v>
      </c>
      <c r="F78" s="10">
        <v>616</v>
      </c>
    </row>
    <row r="79" spans="1:6" ht="32.25" thickBot="1" x14ac:dyDescent="0.25">
      <c r="A79" s="82" t="s">
        <v>215</v>
      </c>
      <c r="B79" s="97" t="s">
        <v>115</v>
      </c>
      <c r="C79" s="97" t="s">
        <v>116</v>
      </c>
      <c r="D79" s="76" t="s">
        <v>219</v>
      </c>
      <c r="E79" s="76">
        <v>244</v>
      </c>
      <c r="F79" s="10">
        <v>663</v>
      </c>
    </row>
    <row r="80" spans="1:6" ht="48" thickBot="1" x14ac:dyDescent="0.25">
      <c r="A80" s="82" t="s">
        <v>314</v>
      </c>
      <c r="B80" s="97" t="s">
        <v>115</v>
      </c>
      <c r="C80" s="97" t="s">
        <v>299</v>
      </c>
      <c r="D80" s="76"/>
      <c r="E80" s="76"/>
      <c r="F80" s="10">
        <v>100</v>
      </c>
    </row>
    <row r="81" spans="1:6" ht="63.75" thickBot="1" x14ac:dyDescent="0.25">
      <c r="A81" s="82" t="s">
        <v>319</v>
      </c>
      <c r="B81" s="97" t="s">
        <v>115</v>
      </c>
      <c r="C81" s="97" t="s">
        <v>299</v>
      </c>
      <c r="D81" s="93" t="s">
        <v>118</v>
      </c>
      <c r="E81" s="76"/>
      <c r="F81" s="10">
        <v>100</v>
      </c>
    </row>
    <row r="82" spans="1:6" ht="63.75" thickBot="1" x14ac:dyDescent="0.25">
      <c r="A82" s="82" t="s">
        <v>315</v>
      </c>
      <c r="B82" s="97" t="s">
        <v>115</v>
      </c>
      <c r="C82" s="97" t="s">
        <v>299</v>
      </c>
      <c r="D82" s="93" t="s">
        <v>316</v>
      </c>
      <c r="E82" s="76"/>
      <c r="F82" s="10">
        <v>100</v>
      </c>
    </row>
    <row r="83" spans="1:6" ht="48" thickBot="1" x14ac:dyDescent="0.25">
      <c r="A83" s="82" t="s">
        <v>310</v>
      </c>
      <c r="B83" s="97" t="s">
        <v>115</v>
      </c>
      <c r="C83" s="97" t="s">
        <v>299</v>
      </c>
      <c r="D83" s="93" t="s">
        <v>317</v>
      </c>
      <c r="E83" s="76"/>
      <c r="F83" s="10">
        <v>100</v>
      </c>
    </row>
    <row r="84" spans="1:6" ht="32.25" thickBot="1" x14ac:dyDescent="0.25">
      <c r="A84" s="82" t="s">
        <v>318</v>
      </c>
      <c r="B84" s="97" t="s">
        <v>115</v>
      </c>
      <c r="C84" s="97" t="s">
        <v>299</v>
      </c>
      <c r="D84" s="93" t="s">
        <v>317</v>
      </c>
      <c r="E84" s="76">
        <v>244</v>
      </c>
      <c r="F84" s="10">
        <v>100</v>
      </c>
    </row>
    <row r="85" spans="1:6" ht="16.5" thickBot="1" x14ac:dyDescent="0.25">
      <c r="A85" s="80" t="s">
        <v>25</v>
      </c>
      <c r="B85" s="97" t="s">
        <v>77</v>
      </c>
      <c r="C85" s="94"/>
      <c r="D85" s="95"/>
      <c r="E85" s="95"/>
      <c r="F85" s="13">
        <f>SUM(F86+F92)</f>
        <v>18751</v>
      </c>
    </row>
    <row r="86" spans="1:6" ht="16.5" thickBot="1" x14ac:dyDescent="0.25">
      <c r="A86" s="74" t="s">
        <v>53</v>
      </c>
      <c r="B86" s="25" t="s">
        <v>77</v>
      </c>
      <c r="C86" s="25" t="s">
        <v>78</v>
      </c>
      <c r="D86" s="95"/>
      <c r="E86" s="95"/>
      <c r="F86" s="2">
        <v>1751</v>
      </c>
    </row>
    <row r="87" spans="1:6" ht="48" thickBot="1" x14ac:dyDescent="0.25">
      <c r="A87" s="82" t="s">
        <v>220</v>
      </c>
      <c r="B87" s="93" t="s">
        <v>77</v>
      </c>
      <c r="C87" s="93" t="s">
        <v>78</v>
      </c>
      <c r="D87" s="76" t="s">
        <v>221</v>
      </c>
      <c r="E87" s="95"/>
      <c r="F87" s="10">
        <f>SUM(F88:F91)</f>
        <v>1751</v>
      </c>
    </row>
    <row r="88" spans="1:6" ht="48" thickBot="1" x14ac:dyDescent="0.25">
      <c r="A88" s="82" t="s">
        <v>201</v>
      </c>
      <c r="B88" s="93" t="s">
        <v>77</v>
      </c>
      <c r="C88" s="93" t="s">
        <v>78</v>
      </c>
      <c r="D88" s="76" t="s">
        <v>221</v>
      </c>
      <c r="E88" s="76">
        <v>121</v>
      </c>
      <c r="F88" s="10">
        <v>1033</v>
      </c>
    </row>
    <row r="89" spans="1:6" ht="63.75" thickBot="1" x14ac:dyDescent="0.25">
      <c r="A89" s="82" t="s">
        <v>10</v>
      </c>
      <c r="B89" s="93" t="s">
        <v>77</v>
      </c>
      <c r="C89" s="93" t="s">
        <v>78</v>
      </c>
      <c r="D89" s="76" t="s">
        <v>221</v>
      </c>
      <c r="E89" s="76">
        <v>129</v>
      </c>
      <c r="F89" s="10">
        <v>312</v>
      </c>
    </row>
    <row r="90" spans="1:6" ht="55.5" customHeight="1" thickBot="1" x14ac:dyDescent="0.25">
      <c r="A90" s="81" t="s">
        <v>215</v>
      </c>
      <c r="B90" s="86" t="s">
        <v>77</v>
      </c>
      <c r="C90" s="86" t="s">
        <v>78</v>
      </c>
      <c r="D90" s="88" t="s">
        <v>221</v>
      </c>
      <c r="E90" s="88">
        <v>244</v>
      </c>
      <c r="F90" s="87">
        <v>403</v>
      </c>
    </row>
    <row r="91" spans="1:6" ht="37.5" customHeight="1" thickBot="1" x14ac:dyDescent="0.25">
      <c r="A91" s="91" t="s">
        <v>51</v>
      </c>
      <c r="B91" s="92" t="s">
        <v>77</v>
      </c>
      <c r="C91" s="92" t="s">
        <v>78</v>
      </c>
      <c r="D91" s="85" t="s">
        <v>221</v>
      </c>
      <c r="E91" s="85">
        <v>850</v>
      </c>
      <c r="F91" s="91">
        <v>3</v>
      </c>
    </row>
    <row r="92" spans="1:6" ht="31.5" customHeight="1" thickBot="1" x14ac:dyDescent="0.25">
      <c r="A92" s="117" t="s">
        <v>286</v>
      </c>
      <c r="B92" s="93" t="s">
        <v>77</v>
      </c>
      <c r="C92" s="93" t="s">
        <v>116</v>
      </c>
      <c r="D92" s="76"/>
      <c r="E92" s="76"/>
      <c r="F92" s="10">
        <v>17000</v>
      </c>
    </row>
    <row r="93" spans="1:6" ht="28.5" customHeight="1" thickBot="1" x14ac:dyDescent="0.25">
      <c r="A93" s="115" t="s">
        <v>287</v>
      </c>
      <c r="B93" s="93" t="s">
        <v>77</v>
      </c>
      <c r="C93" s="93" t="s">
        <v>116</v>
      </c>
      <c r="D93" s="76" t="s">
        <v>291</v>
      </c>
      <c r="E93" s="76"/>
      <c r="F93" s="10">
        <v>17000</v>
      </c>
    </row>
    <row r="94" spans="1:6" ht="24" customHeight="1" thickBot="1" x14ac:dyDescent="0.25">
      <c r="A94" s="169" t="s">
        <v>363</v>
      </c>
      <c r="B94" s="93" t="s">
        <v>77</v>
      </c>
      <c r="C94" s="93" t="s">
        <v>116</v>
      </c>
      <c r="D94" s="76" t="s">
        <v>291</v>
      </c>
      <c r="E94" s="76">
        <v>540</v>
      </c>
      <c r="F94" s="10">
        <v>17000</v>
      </c>
    </row>
    <row r="95" spans="1:6" ht="32.25" thickBot="1" x14ac:dyDescent="0.25">
      <c r="A95" s="80" t="s">
        <v>26</v>
      </c>
      <c r="B95" s="97" t="s">
        <v>78</v>
      </c>
      <c r="C95" s="94"/>
      <c r="D95" s="95"/>
      <c r="E95" s="95"/>
      <c r="F95" s="13">
        <f>SUM(F96+F98)</f>
        <v>18672.733</v>
      </c>
    </row>
    <row r="96" spans="1:6" ht="16.5" thickBot="1" x14ac:dyDescent="0.25">
      <c r="A96" s="74" t="s">
        <v>27</v>
      </c>
      <c r="B96" s="93" t="s">
        <v>78</v>
      </c>
      <c r="C96" s="93">
        <v>2</v>
      </c>
      <c r="D96" s="10" t="s">
        <v>222</v>
      </c>
      <c r="E96" s="95"/>
      <c r="F96" s="10">
        <v>18.5</v>
      </c>
    </row>
    <row r="97" spans="1:6" ht="32.25" thickBot="1" x14ac:dyDescent="0.25">
      <c r="A97" s="82" t="s">
        <v>215</v>
      </c>
      <c r="B97" s="93" t="s">
        <v>78</v>
      </c>
      <c r="C97" s="93">
        <v>2</v>
      </c>
      <c r="D97" s="10" t="s">
        <v>222</v>
      </c>
      <c r="E97" s="10">
        <v>244</v>
      </c>
      <c r="F97" s="10">
        <v>18.5</v>
      </c>
    </row>
    <row r="98" spans="1:6" ht="16.5" thickBot="1" x14ac:dyDescent="0.25">
      <c r="A98" s="116" t="s">
        <v>290</v>
      </c>
      <c r="B98" s="25" t="s">
        <v>78</v>
      </c>
      <c r="C98" s="25" t="s">
        <v>115</v>
      </c>
      <c r="D98" s="2"/>
      <c r="E98" s="2"/>
      <c r="F98" s="10">
        <f>SUM(F100+F101+F103)</f>
        <v>18654.233</v>
      </c>
    </row>
    <row r="99" spans="1:6" ht="28.5" customHeight="1" thickBot="1" x14ac:dyDescent="0.25">
      <c r="A99" s="146"/>
      <c r="B99" s="93" t="s">
        <v>78</v>
      </c>
      <c r="C99" s="93" t="s">
        <v>115</v>
      </c>
      <c r="D99" s="10" t="s">
        <v>222</v>
      </c>
      <c r="E99" s="10"/>
      <c r="F99" s="10">
        <v>343.43299999999999</v>
      </c>
    </row>
    <row r="100" spans="1:6" ht="32.25" thickBot="1" x14ac:dyDescent="0.25">
      <c r="A100" s="82" t="s">
        <v>215</v>
      </c>
      <c r="B100" s="93" t="s">
        <v>78</v>
      </c>
      <c r="C100" s="93" t="s">
        <v>115</v>
      </c>
      <c r="D100" s="10" t="s">
        <v>222</v>
      </c>
      <c r="E100" s="10">
        <v>244</v>
      </c>
      <c r="F100" s="10">
        <v>343.43299999999999</v>
      </c>
    </row>
    <row r="101" spans="1:6" ht="16.5" thickBot="1" x14ac:dyDescent="0.25">
      <c r="A101" s="115" t="s">
        <v>287</v>
      </c>
      <c r="B101" s="93" t="s">
        <v>78</v>
      </c>
      <c r="C101" s="93" t="s">
        <v>115</v>
      </c>
      <c r="D101" s="10" t="s">
        <v>222</v>
      </c>
      <c r="E101" s="10"/>
      <c r="F101" s="10">
        <v>8600</v>
      </c>
    </row>
    <row r="102" spans="1:6" ht="16.5" thickBot="1" x14ac:dyDescent="0.25">
      <c r="A102" s="169" t="s">
        <v>363</v>
      </c>
      <c r="B102" s="93" t="s">
        <v>78</v>
      </c>
      <c r="C102" s="93" t="s">
        <v>115</v>
      </c>
      <c r="D102" s="10" t="s">
        <v>222</v>
      </c>
      <c r="E102" s="10">
        <v>540</v>
      </c>
      <c r="F102" s="10">
        <v>8600</v>
      </c>
    </row>
    <row r="103" spans="1:6" ht="32.25" thickBot="1" x14ac:dyDescent="0.25">
      <c r="A103" s="145" t="s">
        <v>327</v>
      </c>
      <c r="B103" s="93" t="s">
        <v>78</v>
      </c>
      <c r="C103" s="93" t="s">
        <v>115</v>
      </c>
      <c r="D103" s="10" t="s">
        <v>326</v>
      </c>
      <c r="E103" s="10"/>
      <c r="F103" s="10">
        <v>9710.7999999999993</v>
      </c>
    </row>
    <row r="104" spans="1:6" ht="48" thickBot="1" x14ac:dyDescent="0.25">
      <c r="A104" s="145" t="s">
        <v>328</v>
      </c>
      <c r="B104" s="93" t="s">
        <v>78</v>
      </c>
      <c r="C104" s="93" t="s">
        <v>115</v>
      </c>
      <c r="D104" s="10" t="s">
        <v>326</v>
      </c>
      <c r="E104" s="10">
        <v>243</v>
      </c>
      <c r="F104" s="10">
        <v>9710.7999999999993</v>
      </c>
    </row>
    <row r="105" spans="1:6" ht="16.5" thickBot="1" x14ac:dyDescent="0.25">
      <c r="A105" s="80" t="s">
        <v>28</v>
      </c>
      <c r="B105" s="97" t="s">
        <v>79</v>
      </c>
      <c r="C105" s="94"/>
      <c r="D105" s="95"/>
      <c r="E105" s="95"/>
      <c r="F105" s="142">
        <f>SUM(F106+F123+F138+F148+F151)</f>
        <v>531505.09299999999</v>
      </c>
    </row>
    <row r="106" spans="1:6" ht="16.5" thickBot="1" x14ac:dyDescent="0.25">
      <c r="A106" s="79" t="s">
        <v>55</v>
      </c>
      <c r="B106" s="97" t="s">
        <v>79</v>
      </c>
      <c r="C106" s="97" t="s">
        <v>80</v>
      </c>
      <c r="D106" s="95"/>
      <c r="E106" s="95"/>
      <c r="F106" s="154">
        <f>SUM(F109+F114+F120)</f>
        <v>126435.247</v>
      </c>
    </row>
    <row r="107" spans="1:6" ht="48" thickBot="1" x14ac:dyDescent="0.25">
      <c r="A107" s="83" t="s">
        <v>223</v>
      </c>
      <c r="B107" s="25" t="s">
        <v>79</v>
      </c>
      <c r="C107" s="25" t="s">
        <v>80</v>
      </c>
      <c r="D107" s="96">
        <v>19</v>
      </c>
      <c r="E107" s="95"/>
      <c r="F107" s="10">
        <v>56482.400000000001</v>
      </c>
    </row>
    <row r="108" spans="1:6" ht="32.25" thickBot="1" x14ac:dyDescent="0.25">
      <c r="A108" s="83" t="s">
        <v>224</v>
      </c>
      <c r="B108" s="25" t="s">
        <v>79</v>
      </c>
      <c r="C108" s="25" t="s">
        <v>80</v>
      </c>
      <c r="D108" s="76" t="s">
        <v>225</v>
      </c>
      <c r="E108" s="95"/>
      <c r="F108" s="10">
        <v>56482.400000000001</v>
      </c>
    </row>
    <row r="109" spans="1:6" ht="158.25" thickBot="1" x14ac:dyDescent="0.25">
      <c r="A109" s="83" t="s">
        <v>226</v>
      </c>
      <c r="B109" s="25" t="s">
        <v>79</v>
      </c>
      <c r="C109" s="25" t="s">
        <v>80</v>
      </c>
      <c r="D109" s="76" t="s">
        <v>227</v>
      </c>
      <c r="E109" s="95"/>
      <c r="F109" s="10">
        <f>SUM(F110:F113)</f>
        <v>56482.399999999994</v>
      </c>
    </row>
    <row r="110" spans="1:6" ht="48" thickBot="1" x14ac:dyDescent="0.25">
      <c r="A110" s="82" t="s">
        <v>33</v>
      </c>
      <c r="B110" s="25" t="s">
        <v>79</v>
      </c>
      <c r="C110" s="25" t="s">
        <v>80</v>
      </c>
      <c r="D110" s="76" t="s">
        <v>227</v>
      </c>
      <c r="E110" s="76">
        <v>111</v>
      </c>
      <c r="F110" s="10">
        <v>41187</v>
      </c>
    </row>
    <row r="111" spans="1:6" ht="16.5" thickBot="1" x14ac:dyDescent="0.25">
      <c r="A111" s="14" t="s">
        <v>294</v>
      </c>
      <c r="B111" s="25" t="s">
        <v>79</v>
      </c>
      <c r="C111" s="25" t="s">
        <v>80</v>
      </c>
      <c r="D111" s="76" t="s">
        <v>227</v>
      </c>
      <c r="E111" s="76">
        <v>112</v>
      </c>
      <c r="F111" s="10">
        <v>376</v>
      </c>
    </row>
    <row r="112" spans="1:6" ht="63.75" thickBot="1" x14ac:dyDescent="0.25">
      <c r="A112" s="82" t="s">
        <v>10</v>
      </c>
      <c r="B112" s="25" t="s">
        <v>79</v>
      </c>
      <c r="C112" s="25" t="s">
        <v>80</v>
      </c>
      <c r="D112" s="76" t="s">
        <v>227</v>
      </c>
      <c r="E112" s="76">
        <v>119</v>
      </c>
      <c r="F112" s="10">
        <v>12722.7</v>
      </c>
    </row>
    <row r="113" spans="1:6" ht="32.25" thickBot="1" x14ac:dyDescent="0.25">
      <c r="A113" s="82" t="s">
        <v>13</v>
      </c>
      <c r="B113" s="25" t="s">
        <v>79</v>
      </c>
      <c r="C113" s="25" t="s">
        <v>80</v>
      </c>
      <c r="D113" s="76" t="s">
        <v>227</v>
      </c>
      <c r="E113" s="76">
        <v>244</v>
      </c>
      <c r="F113" s="10">
        <v>2196.6999999999998</v>
      </c>
    </row>
    <row r="114" spans="1:6" ht="48" thickBot="1" x14ac:dyDescent="0.25">
      <c r="A114" s="80" t="s">
        <v>228</v>
      </c>
      <c r="B114" s="25" t="s">
        <v>79</v>
      </c>
      <c r="C114" s="25" t="s">
        <v>80</v>
      </c>
      <c r="D114" s="96" t="s">
        <v>229</v>
      </c>
      <c r="E114" s="95"/>
      <c r="F114" s="2">
        <f>SUM(F115:F119)</f>
        <v>37435.800000000003</v>
      </c>
    </row>
    <row r="115" spans="1:6" ht="48" thickBot="1" x14ac:dyDescent="0.25">
      <c r="A115" s="82" t="s">
        <v>33</v>
      </c>
      <c r="B115" s="25" t="s">
        <v>79</v>
      </c>
      <c r="C115" s="25" t="s">
        <v>80</v>
      </c>
      <c r="D115" s="76" t="s">
        <v>229</v>
      </c>
      <c r="E115" s="76">
        <v>111</v>
      </c>
      <c r="F115" s="10">
        <v>13718.3</v>
      </c>
    </row>
    <row r="116" spans="1:6" ht="63.75" thickBot="1" x14ac:dyDescent="0.25">
      <c r="A116" s="82" t="s">
        <v>10</v>
      </c>
      <c r="B116" s="25" t="s">
        <v>79</v>
      </c>
      <c r="C116" s="25" t="s">
        <v>80</v>
      </c>
      <c r="D116" s="76" t="s">
        <v>229</v>
      </c>
      <c r="E116" s="76">
        <v>119</v>
      </c>
      <c r="F116" s="10">
        <v>4144.5</v>
      </c>
    </row>
    <row r="117" spans="1:6" ht="48" thickBot="1" x14ac:dyDescent="0.25">
      <c r="A117" s="167" t="s">
        <v>328</v>
      </c>
      <c r="B117" s="25" t="s">
        <v>79</v>
      </c>
      <c r="C117" s="25" t="s">
        <v>80</v>
      </c>
      <c r="D117" s="76" t="s">
        <v>229</v>
      </c>
      <c r="E117" s="76">
        <v>243</v>
      </c>
      <c r="F117" s="10">
        <v>42</v>
      </c>
    </row>
    <row r="118" spans="1:6" ht="32.25" thickBot="1" x14ac:dyDescent="0.25">
      <c r="A118" s="82" t="s">
        <v>13</v>
      </c>
      <c r="B118" s="25" t="s">
        <v>79</v>
      </c>
      <c r="C118" s="25" t="s">
        <v>80</v>
      </c>
      <c r="D118" s="76" t="s">
        <v>229</v>
      </c>
      <c r="E118" s="76">
        <v>244</v>
      </c>
      <c r="F118" s="10">
        <v>18763</v>
      </c>
    </row>
    <row r="119" spans="1:6" ht="16.5" thickBot="1" x14ac:dyDescent="0.25">
      <c r="A119" s="104" t="s">
        <v>51</v>
      </c>
      <c r="B119" s="25" t="s">
        <v>79</v>
      </c>
      <c r="C119" s="25" t="s">
        <v>80</v>
      </c>
      <c r="D119" s="76" t="s">
        <v>229</v>
      </c>
      <c r="E119" s="76">
        <v>850</v>
      </c>
      <c r="F119" s="10">
        <v>768</v>
      </c>
    </row>
    <row r="120" spans="1:6" ht="16.5" thickBot="1" x14ac:dyDescent="0.25">
      <c r="A120" s="144" t="s">
        <v>331</v>
      </c>
      <c r="B120" s="25" t="s">
        <v>79</v>
      </c>
      <c r="C120" s="25" t="s">
        <v>80</v>
      </c>
      <c r="D120" s="96" t="s">
        <v>333</v>
      </c>
      <c r="E120" s="76"/>
      <c r="F120" s="10">
        <v>32517.046999999999</v>
      </c>
    </row>
    <row r="121" spans="1:6" ht="63.75" thickBot="1" x14ac:dyDescent="0.25">
      <c r="A121" s="145" t="s">
        <v>332</v>
      </c>
      <c r="B121" s="25" t="s">
        <v>79</v>
      </c>
      <c r="C121" s="25" t="s">
        <v>80</v>
      </c>
      <c r="D121" s="76" t="s">
        <v>329</v>
      </c>
      <c r="E121" s="76"/>
      <c r="F121" s="10">
        <v>32517.046999999999</v>
      </c>
    </row>
    <row r="122" spans="1:6" ht="63.75" thickBot="1" x14ac:dyDescent="0.25">
      <c r="A122" s="145" t="s">
        <v>330</v>
      </c>
      <c r="B122" s="25" t="s">
        <v>79</v>
      </c>
      <c r="C122" s="25" t="s">
        <v>80</v>
      </c>
      <c r="D122" s="76" t="s">
        <v>329</v>
      </c>
      <c r="E122" s="76">
        <v>414</v>
      </c>
      <c r="F122" s="10">
        <v>32517.046999999999</v>
      </c>
    </row>
    <row r="123" spans="1:6" ht="16.5" thickBot="1" x14ac:dyDescent="0.25">
      <c r="A123" s="74" t="s">
        <v>66</v>
      </c>
      <c r="B123" s="93" t="s">
        <v>79</v>
      </c>
      <c r="C123" s="93" t="s">
        <v>121</v>
      </c>
      <c r="D123" s="95"/>
      <c r="E123" s="95"/>
      <c r="F123" s="2">
        <f>SUM(F124+F131+F135)</f>
        <v>314390.34599999996</v>
      </c>
    </row>
    <row r="124" spans="1:6" ht="48" thickBot="1" x14ac:dyDescent="0.25">
      <c r="A124" s="83" t="s">
        <v>223</v>
      </c>
      <c r="B124" s="93" t="s">
        <v>79</v>
      </c>
      <c r="C124" s="93" t="s">
        <v>121</v>
      </c>
      <c r="D124" s="10">
        <v>19</v>
      </c>
      <c r="E124" s="95"/>
      <c r="F124" s="10">
        <v>282191</v>
      </c>
    </row>
    <row r="125" spans="1:6" ht="32.25" thickBot="1" x14ac:dyDescent="0.25">
      <c r="A125" s="83" t="s">
        <v>230</v>
      </c>
      <c r="B125" s="93" t="s">
        <v>79</v>
      </c>
      <c r="C125" s="93" t="s">
        <v>121</v>
      </c>
      <c r="D125" s="10" t="s">
        <v>231</v>
      </c>
      <c r="E125" s="95"/>
      <c r="F125" s="10">
        <v>282191</v>
      </c>
    </row>
    <row r="126" spans="1:6" ht="48" thickBot="1" x14ac:dyDescent="0.25">
      <c r="A126" s="83" t="s">
        <v>232</v>
      </c>
      <c r="B126" s="93" t="s">
        <v>79</v>
      </c>
      <c r="C126" s="93" t="s">
        <v>121</v>
      </c>
      <c r="D126" s="10" t="s">
        <v>233</v>
      </c>
      <c r="E126" s="95"/>
      <c r="F126" s="10">
        <v>282191</v>
      </c>
    </row>
    <row r="127" spans="1:6" ht="288" customHeight="1" thickBot="1" x14ac:dyDescent="0.25">
      <c r="A127" s="83" t="s">
        <v>234</v>
      </c>
      <c r="B127" s="93" t="s">
        <v>79</v>
      </c>
      <c r="C127" s="93" t="s">
        <v>121</v>
      </c>
      <c r="D127" s="76" t="s">
        <v>235</v>
      </c>
      <c r="E127" s="95"/>
      <c r="F127" s="76">
        <f>SUM(F128:F130)</f>
        <v>282191</v>
      </c>
    </row>
    <row r="128" spans="1:6" ht="48.75" customHeight="1" thickBot="1" x14ac:dyDescent="0.25">
      <c r="A128" s="103" t="s">
        <v>33</v>
      </c>
      <c r="B128" s="93" t="s">
        <v>79</v>
      </c>
      <c r="C128" s="93" t="s">
        <v>121</v>
      </c>
      <c r="D128" s="76" t="s">
        <v>235</v>
      </c>
      <c r="E128" s="76">
        <v>111</v>
      </c>
      <c r="F128" s="76">
        <v>212751</v>
      </c>
    </row>
    <row r="129" spans="1:6" ht="63.75" thickBot="1" x14ac:dyDescent="0.25">
      <c r="A129" s="82" t="s">
        <v>10</v>
      </c>
      <c r="B129" s="93" t="s">
        <v>79</v>
      </c>
      <c r="C129" s="93" t="s">
        <v>121</v>
      </c>
      <c r="D129" s="76" t="s">
        <v>235</v>
      </c>
      <c r="E129" s="76">
        <v>119</v>
      </c>
      <c r="F129" s="76">
        <v>64244</v>
      </c>
    </row>
    <row r="130" spans="1:6" ht="32.25" thickBot="1" x14ac:dyDescent="0.25">
      <c r="A130" s="82" t="s">
        <v>13</v>
      </c>
      <c r="B130" s="93" t="s">
        <v>79</v>
      </c>
      <c r="C130" s="93" t="s">
        <v>121</v>
      </c>
      <c r="D130" s="76" t="s">
        <v>235</v>
      </c>
      <c r="E130" s="76">
        <v>244</v>
      </c>
      <c r="F130" s="76">
        <v>5196</v>
      </c>
    </row>
    <row r="131" spans="1:6" ht="32.25" thickBot="1" x14ac:dyDescent="0.25">
      <c r="A131" s="80" t="s">
        <v>68</v>
      </c>
      <c r="B131" s="93" t="s">
        <v>79</v>
      </c>
      <c r="C131" s="93" t="s">
        <v>121</v>
      </c>
      <c r="D131" s="76" t="s">
        <v>236</v>
      </c>
      <c r="E131" s="95"/>
      <c r="F131" s="2">
        <f>SUM(F132:F134)</f>
        <v>27136.85</v>
      </c>
    </row>
    <row r="132" spans="1:6" ht="48" thickBot="1" x14ac:dyDescent="0.25">
      <c r="A132" s="145" t="s">
        <v>328</v>
      </c>
      <c r="B132" s="93" t="s">
        <v>79</v>
      </c>
      <c r="C132" s="93" t="s">
        <v>121</v>
      </c>
      <c r="D132" s="76" t="s">
        <v>236</v>
      </c>
      <c r="E132" s="10">
        <v>243</v>
      </c>
      <c r="F132" s="2">
        <v>13495.85</v>
      </c>
    </row>
    <row r="133" spans="1:6" ht="48" thickBot="1" x14ac:dyDescent="0.25">
      <c r="A133" s="82" t="s">
        <v>237</v>
      </c>
      <c r="B133" s="93" t="s">
        <v>79</v>
      </c>
      <c r="C133" s="93" t="s">
        <v>121</v>
      </c>
      <c r="D133" s="76" t="s">
        <v>236</v>
      </c>
      <c r="E133" s="76">
        <v>244</v>
      </c>
      <c r="F133" s="10">
        <v>11308</v>
      </c>
    </row>
    <row r="134" spans="1:6" ht="16.5" thickBot="1" x14ac:dyDescent="0.25">
      <c r="A134" s="104" t="s">
        <v>51</v>
      </c>
      <c r="B134" s="93" t="s">
        <v>79</v>
      </c>
      <c r="C134" s="93" t="s">
        <v>121</v>
      </c>
      <c r="D134" s="76" t="s">
        <v>236</v>
      </c>
      <c r="E134" s="76">
        <v>850</v>
      </c>
      <c r="F134" s="10">
        <v>2333</v>
      </c>
    </row>
    <row r="135" spans="1:6" ht="16.5" thickBot="1" x14ac:dyDescent="0.25">
      <c r="A135" s="147" t="s">
        <v>241</v>
      </c>
      <c r="B135" s="93" t="s">
        <v>79</v>
      </c>
      <c r="C135" s="93" t="s">
        <v>121</v>
      </c>
      <c r="D135" s="13" t="s">
        <v>242</v>
      </c>
      <c r="E135" s="95"/>
      <c r="F135" s="13">
        <v>5062.4960000000001</v>
      </c>
    </row>
    <row r="136" spans="1:6" ht="48" thickBot="1" x14ac:dyDescent="0.25">
      <c r="A136" s="147" t="s">
        <v>70</v>
      </c>
      <c r="B136" s="93" t="s">
        <v>79</v>
      </c>
      <c r="C136" s="93" t="s">
        <v>121</v>
      </c>
      <c r="D136" s="13" t="s">
        <v>242</v>
      </c>
      <c r="E136" s="95"/>
      <c r="F136" s="13">
        <v>5062.4960000000001</v>
      </c>
    </row>
    <row r="137" spans="1:6" ht="32.25" thickBot="1" x14ac:dyDescent="0.25">
      <c r="A137" s="82" t="s">
        <v>13</v>
      </c>
      <c r="B137" s="93" t="s">
        <v>79</v>
      </c>
      <c r="C137" s="93" t="s">
        <v>121</v>
      </c>
      <c r="D137" s="76" t="s">
        <v>242</v>
      </c>
      <c r="E137" s="76">
        <v>244</v>
      </c>
      <c r="F137" s="2">
        <v>5062.4960000000001</v>
      </c>
    </row>
    <row r="138" spans="1:6" ht="32.25" thickBot="1" x14ac:dyDescent="0.25">
      <c r="A138" s="80" t="s">
        <v>69</v>
      </c>
      <c r="B138" s="93" t="s">
        <v>79</v>
      </c>
      <c r="C138" s="93" t="s">
        <v>115</v>
      </c>
      <c r="D138" s="76"/>
      <c r="E138" s="95"/>
      <c r="F138" s="2">
        <f>SUM(F139+F145)</f>
        <v>29196.5</v>
      </c>
    </row>
    <row r="139" spans="1:6" ht="32.25" thickBot="1" x14ac:dyDescent="0.25">
      <c r="A139" s="83" t="s">
        <v>239</v>
      </c>
      <c r="B139" s="93" t="s">
        <v>79</v>
      </c>
      <c r="C139" s="93" t="s">
        <v>115</v>
      </c>
      <c r="D139" s="76" t="s">
        <v>238</v>
      </c>
      <c r="E139" s="95"/>
      <c r="F139" s="10">
        <f>SUM(F140+F141+F142+F143+F144)</f>
        <v>29146</v>
      </c>
    </row>
    <row r="140" spans="1:6" ht="48" thickBot="1" x14ac:dyDescent="0.25">
      <c r="A140" s="82" t="s">
        <v>240</v>
      </c>
      <c r="B140" s="93" t="s">
        <v>79</v>
      </c>
      <c r="C140" s="93" t="s">
        <v>115</v>
      </c>
      <c r="D140" s="76" t="s">
        <v>238</v>
      </c>
      <c r="E140" s="76">
        <v>111</v>
      </c>
      <c r="F140" s="10">
        <v>19092</v>
      </c>
    </row>
    <row r="141" spans="1:6" ht="16.5" thickBot="1" x14ac:dyDescent="0.25">
      <c r="A141" s="82" t="s">
        <v>295</v>
      </c>
      <c r="B141" s="93" t="s">
        <v>79</v>
      </c>
      <c r="C141" s="93" t="s">
        <v>115</v>
      </c>
      <c r="D141" s="76" t="s">
        <v>238</v>
      </c>
      <c r="E141" s="76">
        <v>112</v>
      </c>
      <c r="F141" s="10">
        <v>123</v>
      </c>
    </row>
    <row r="142" spans="1:6" ht="63.75" thickBot="1" x14ac:dyDescent="0.25">
      <c r="A142" s="82" t="s">
        <v>10</v>
      </c>
      <c r="B142" s="93" t="s">
        <v>79</v>
      </c>
      <c r="C142" s="93" t="s">
        <v>115</v>
      </c>
      <c r="D142" s="76" t="s">
        <v>238</v>
      </c>
      <c r="E142" s="76">
        <v>119</v>
      </c>
      <c r="F142" s="10">
        <v>5765</v>
      </c>
    </row>
    <row r="143" spans="1:6" ht="32.25" thickBot="1" x14ac:dyDescent="0.25">
      <c r="A143" s="82" t="s">
        <v>13</v>
      </c>
      <c r="B143" s="93" t="s">
        <v>79</v>
      </c>
      <c r="C143" s="93" t="s">
        <v>115</v>
      </c>
      <c r="D143" s="76" t="s">
        <v>238</v>
      </c>
      <c r="E143" s="76">
        <v>244</v>
      </c>
      <c r="F143" s="10">
        <v>3238</v>
      </c>
    </row>
    <row r="144" spans="1:6" ht="16.5" thickBot="1" x14ac:dyDescent="0.25">
      <c r="A144" s="91" t="s">
        <v>51</v>
      </c>
      <c r="B144" s="93" t="s">
        <v>79</v>
      </c>
      <c r="C144" s="93" t="s">
        <v>115</v>
      </c>
      <c r="D144" s="76" t="s">
        <v>238</v>
      </c>
      <c r="E144" s="76">
        <v>850</v>
      </c>
      <c r="F144" s="10">
        <v>928</v>
      </c>
    </row>
    <row r="145" spans="1:6" ht="63.75" thickBot="1" x14ac:dyDescent="0.3">
      <c r="A145" s="151" t="s">
        <v>343</v>
      </c>
      <c r="B145" s="25" t="s">
        <v>79</v>
      </c>
      <c r="C145" s="25" t="s">
        <v>115</v>
      </c>
      <c r="D145" s="96" t="s">
        <v>344</v>
      </c>
      <c r="E145" s="76"/>
      <c r="F145" s="10">
        <v>50.5</v>
      </c>
    </row>
    <row r="146" spans="1:6" ht="79.5" thickBot="1" x14ac:dyDescent="0.3">
      <c r="A146" s="151" t="s">
        <v>342</v>
      </c>
      <c r="B146" s="25" t="s">
        <v>79</v>
      </c>
      <c r="C146" s="25" t="s">
        <v>115</v>
      </c>
      <c r="D146" s="96" t="s">
        <v>337</v>
      </c>
      <c r="E146" s="76"/>
      <c r="F146" s="10">
        <v>50.5</v>
      </c>
    </row>
    <row r="147" spans="1:6" ht="16.5" thickBot="1" x14ac:dyDescent="0.25">
      <c r="A147" s="150" t="s">
        <v>295</v>
      </c>
      <c r="B147" s="93" t="s">
        <v>79</v>
      </c>
      <c r="C147" s="93" t="s">
        <v>115</v>
      </c>
      <c r="D147" s="76" t="s">
        <v>337</v>
      </c>
      <c r="E147" s="76">
        <v>112</v>
      </c>
      <c r="F147" s="10">
        <v>50.5</v>
      </c>
    </row>
    <row r="148" spans="1:6" ht="32.25" thickBot="1" x14ac:dyDescent="0.25">
      <c r="A148" s="80" t="s">
        <v>29</v>
      </c>
      <c r="B148" s="97" t="s">
        <v>79</v>
      </c>
      <c r="C148" s="97" t="s">
        <v>79</v>
      </c>
      <c r="D148" s="95"/>
      <c r="E148" s="95"/>
      <c r="F148" s="13">
        <v>100</v>
      </c>
    </row>
    <row r="149" spans="1:6" ht="16.5" thickBot="1" x14ac:dyDescent="0.25">
      <c r="A149" s="82" t="s">
        <v>243</v>
      </c>
      <c r="B149" s="97" t="s">
        <v>79</v>
      </c>
      <c r="C149" s="97" t="s">
        <v>79</v>
      </c>
      <c r="D149" s="76" t="s">
        <v>244</v>
      </c>
      <c r="E149" s="95"/>
      <c r="F149" s="2">
        <v>100</v>
      </c>
    </row>
    <row r="150" spans="1:6" ht="32.25" thickBot="1" x14ac:dyDescent="0.25">
      <c r="A150" s="82" t="s">
        <v>13</v>
      </c>
      <c r="B150" s="97" t="s">
        <v>79</v>
      </c>
      <c r="C150" s="97" t="s">
        <v>79</v>
      </c>
      <c r="D150" s="76" t="s">
        <v>244</v>
      </c>
      <c r="E150" s="76">
        <v>244</v>
      </c>
      <c r="F150" s="2">
        <v>100</v>
      </c>
    </row>
    <row r="151" spans="1:6" ht="16.5" thickBot="1" x14ac:dyDescent="0.25">
      <c r="A151" s="80" t="s">
        <v>31</v>
      </c>
      <c r="B151" s="97" t="s">
        <v>79</v>
      </c>
      <c r="C151" s="97" t="s">
        <v>116</v>
      </c>
      <c r="D151" s="95"/>
      <c r="E151" s="95"/>
      <c r="F151" s="13">
        <f>SUM(F152+F156+F162)</f>
        <v>61383</v>
      </c>
    </row>
    <row r="152" spans="1:6" ht="79.5" thickBot="1" x14ac:dyDescent="0.25">
      <c r="A152" s="80" t="s">
        <v>245</v>
      </c>
      <c r="B152" s="93" t="s">
        <v>79</v>
      </c>
      <c r="C152" s="93" t="s">
        <v>116</v>
      </c>
      <c r="D152" s="76" t="s">
        <v>246</v>
      </c>
      <c r="E152" s="95"/>
      <c r="F152" s="13">
        <f>SUM(F153:F155)</f>
        <v>1049</v>
      </c>
    </row>
    <row r="153" spans="1:6" ht="48" thickBot="1" x14ac:dyDescent="0.25">
      <c r="A153" s="82" t="s">
        <v>201</v>
      </c>
      <c r="B153" s="93" t="s">
        <v>79</v>
      </c>
      <c r="C153" s="93" t="s">
        <v>116</v>
      </c>
      <c r="D153" s="76" t="s">
        <v>246</v>
      </c>
      <c r="E153" s="76">
        <v>121</v>
      </c>
      <c r="F153" s="13">
        <v>806</v>
      </c>
    </row>
    <row r="154" spans="1:6" ht="63.75" thickBot="1" x14ac:dyDescent="0.25">
      <c r="A154" s="82" t="s">
        <v>10</v>
      </c>
      <c r="B154" s="93" t="s">
        <v>79</v>
      </c>
      <c r="C154" s="93" t="s">
        <v>116</v>
      </c>
      <c r="D154" s="76" t="s">
        <v>246</v>
      </c>
      <c r="E154" s="76">
        <v>129</v>
      </c>
      <c r="F154" s="2">
        <v>243</v>
      </c>
    </row>
    <row r="155" spans="1:6" ht="32.25" thickBot="1" x14ac:dyDescent="0.25">
      <c r="A155" s="82" t="s">
        <v>13</v>
      </c>
      <c r="B155" s="93" t="s">
        <v>79</v>
      </c>
      <c r="C155" s="93" t="s">
        <v>116</v>
      </c>
      <c r="D155" s="76" t="s">
        <v>246</v>
      </c>
      <c r="E155" s="76">
        <v>244</v>
      </c>
      <c r="F155" s="2"/>
    </row>
    <row r="156" spans="1:6" ht="16.5" thickBot="1" x14ac:dyDescent="0.25">
      <c r="A156" s="80" t="s">
        <v>247</v>
      </c>
      <c r="B156" s="93" t="s">
        <v>79</v>
      </c>
      <c r="C156" s="93" t="s">
        <v>116</v>
      </c>
      <c r="D156" s="13" t="s">
        <v>248</v>
      </c>
      <c r="E156" s="95"/>
      <c r="F156" s="13">
        <v>6334</v>
      </c>
    </row>
    <row r="157" spans="1:6" ht="32.25" thickBot="1" x14ac:dyDescent="0.25">
      <c r="A157" s="83" t="s">
        <v>249</v>
      </c>
      <c r="B157" s="93" t="s">
        <v>79</v>
      </c>
      <c r="C157" s="93" t="s">
        <v>116</v>
      </c>
      <c r="D157" s="76" t="s">
        <v>248</v>
      </c>
      <c r="E157" s="95"/>
      <c r="F157" s="2">
        <f>SUM(F158:F161)</f>
        <v>6334</v>
      </c>
    </row>
    <row r="158" spans="1:6" ht="48" thickBot="1" x14ac:dyDescent="0.25">
      <c r="A158" s="82" t="s">
        <v>240</v>
      </c>
      <c r="B158" s="93" t="s">
        <v>79</v>
      </c>
      <c r="C158" s="93" t="s">
        <v>116</v>
      </c>
      <c r="D158" s="76" t="s">
        <v>248</v>
      </c>
      <c r="E158" s="76">
        <v>111</v>
      </c>
      <c r="F158" s="2">
        <v>3798</v>
      </c>
    </row>
    <row r="159" spans="1:6" ht="63.75" thickBot="1" x14ac:dyDescent="0.25">
      <c r="A159" s="82" t="s">
        <v>10</v>
      </c>
      <c r="B159" s="93" t="s">
        <v>79</v>
      </c>
      <c r="C159" s="93" t="s">
        <v>116</v>
      </c>
      <c r="D159" s="76" t="s">
        <v>248</v>
      </c>
      <c r="E159" s="76">
        <v>119</v>
      </c>
      <c r="F159" s="2">
        <v>1147</v>
      </c>
    </row>
    <row r="160" spans="1:6" ht="32.25" thickBot="1" x14ac:dyDescent="0.25">
      <c r="A160" s="82" t="s">
        <v>13</v>
      </c>
      <c r="B160" s="93" t="s">
        <v>79</v>
      </c>
      <c r="C160" s="93" t="s">
        <v>116</v>
      </c>
      <c r="D160" s="76" t="s">
        <v>248</v>
      </c>
      <c r="E160" s="76">
        <v>244</v>
      </c>
      <c r="F160" s="2">
        <v>1379</v>
      </c>
    </row>
    <row r="161" spans="1:6" ht="16.5" thickBot="1" x14ac:dyDescent="0.25">
      <c r="A161" s="84" t="s">
        <v>51</v>
      </c>
      <c r="B161" s="93" t="s">
        <v>79</v>
      </c>
      <c r="C161" s="93" t="s">
        <v>116</v>
      </c>
      <c r="D161" s="76" t="s">
        <v>248</v>
      </c>
      <c r="E161" s="76">
        <v>850</v>
      </c>
      <c r="F161" s="2">
        <v>10</v>
      </c>
    </row>
    <row r="162" spans="1:6" ht="16.5" thickBot="1" x14ac:dyDescent="0.25">
      <c r="A162" s="144" t="s">
        <v>331</v>
      </c>
      <c r="B162" s="25" t="s">
        <v>79</v>
      </c>
      <c r="C162" s="25" t="s">
        <v>116</v>
      </c>
      <c r="D162" s="96" t="s">
        <v>334</v>
      </c>
      <c r="E162" s="76"/>
      <c r="F162" s="2">
        <v>54000</v>
      </c>
    </row>
    <row r="163" spans="1:6" ht="63.75" thickBot="1" x14ac:dyDescent="0.25">
      <c r="A163" s="145" t="s">
        <v>332</v>
      </c>
      <c r="B163" s="93" t="s">
        <v>79</v>
      </c>
      <c r="C163" s="93" t="s">
        <v>116</v>
      </c>
      <c r="D163" s="76" t="s">
        <v>329</v>
      </c>
      <c r="E163" s="76"/>
      <c r="F163" s="2">
        <v>54000</v>
      </c>
    </row>
    <row r="164" spans="1:6" ht="63.75" thickBot="1" x14ac:dyDescent="0.25">
      <c r="A164" s="145" t="s">
        <v>362</v>
      </c>
      <c r="B164" s="93" t="s">
        <v>79</v>
      </c>
      <c r="C164" s="93" t="s">
        <v>116</v>
      </c>
      <c r="D164" s="76" t="s">
        <v>329</v>
      </c>
      <c r="E164" s="76">
        <v>414</v>
      </c>
      <c r="F164" s="2">
        <v>54000</v>
      </c>
    </row>
    <row r="165" spans="1:6" ht="16.5" thickBot="1" x14ac:dyDescent="0.25">
      <c r="A165" s="80" t="s">
        <v>250</v>
      </c>
      <c r="B165" s="97" t="s">
        <v>180</v>
      </c>
      <c r="C165" s="94"/>
      <c r="D165" s="95"/>
      <c r="E165" s="95"/>
      <c r="F165" s="13">
        <f>SUM(F166+F172+F178+F187)</f>
        <v>37502.904450000002</v>
      </c>
    </row>
    <row r="166" spans="1:6" ht="16.5" thickBot="1" x14ac:dyDescent="0.25">
      <c r="A166" s="80" t="s">
        <v>64</v>
      </c>
      <c r="B166" s="102" t="s">
        <v>180</v>
      </c>
      <c r="C166" s="102" t="s">
        <v>80</v>
      </c>
      <c r="D166" s="95"/>
      <c r="E166" s="95"/>
      <c r="F166" s="13">
        <v>13290.5</v>
      </c>
    </row>
    <row r="167" spans="1:6" ht="32.25" thickBot="1" x14ac:dyDescent="0.25">
      <c r="A167" s="80" t="s">
        <v>65</v>
      </c>
      <c r="B167" s="102" t="s">
        <v>180</v>
      </c>
      <c r="C167" s="102" t="s">
        <v>80</v>
      </c>
      <c r="D167" s="13" t="s">
        <v>251</v>
      </c>
      <c r="E167" s="95"/>
      <c r="F167" s="13">
        <f>SUM(F168:F171)</f>
        <v>13290.5</v>
      </c>
    </row>
    <row r="168" spans="1:6" ht="48" thickBot="1" x14ac:dyDescent="0.25">
      <c r="A168" s="82" t="s">
        <v>240</v>
      </c>
      <c r="B168" s="93" t="s">
        <v>180</v>
      </c>
      <c r="C168" s="93" t="s">
        <v>80</v>
      </c>
      <c r="D168" s="76" t="s">
        <v>251</v>
      </c>
      <c r="E168" s="76">
        <v>111</v>
      </c>
      <c r="F168" s="10">
        <v>9277</v>
      </c>
    </row>
    <row r="169" spans="1:6" ht="63.75" thickBot="1" x14ac:dyDescent="0.25">
      <c r="A169" s="82" t="s">
        <v>10</v>
      </c>
      <c r="B169" s="93" t="s">
        <v>180</v>
      </c>
      <c r="C169" s="93" t="s">
        <v>80</v>
      </c>
      <c r="D169" s="76" t="s">
        <v>251</v>
      </c>
      <c r="E169" s="76">
        <v>119</v>
      </c>
      <c r="F169" s="10">
        <v>2802</v>
      </c>
    </row>
    <row r="170" spans="1:6" ht="32.25" thickBot="1" x14ac:dyDescent="0.25">
      <c r="A170" s="82" t="s">
        <v>13</v>
      </c>
      <c r="B170" s="93" t="s">
        <v>180</v>
      </c>
      <c r="C170" s="93" t="s">
        <v>80</v>
      </c>
      <c r="D170" s="76" t="s">
        <v>251</v>
      </c>
      <c r="E170" s="76">
        <v>244</v>
      </c>
      <c r="F170" s="10">
        <v>1194.5</v>
      </c>
    </row>
    <row r="171" spans="1:6" ht="16.5" thickBot="1" x14ac:dyDescent="0.25">
      <c r="A171" s="84" t="s">
        <v>51</v>
      </c>
      <c r="B171" s="93" t="s">
        <v>180</v>
      </c>
      <c r="C171" s="93" t="s">
        <v>80</v>
      </c>
      <c r="D171" s="76" t="s">
        <v>251</v>
      </c>
      <c r="E171" s="76">
        <v>850</v>
      </c>
      <c r="F171" s="10">
        <v>17</v>
      </c>
    </row>
    <row r="172" spans="1:6" ht="16.5" thickBot="1" x14ac:dyDescent="0.25">
      <c r="A172" s="80" t="s">
        <v>252</v>
      </c>
      <c r="B172" s="93" t="s">
        <v>180</v>
      </c>
      <c r="C172" s="93" t="s">
        <v>80</v>
      </c>
      <c r="D172" s="13"/>
      <c r="E172" s="95"/>
      <c r="F172" s="13">
        <v>8787</v>
      </c>
    </row>
    <row r="173" spans="1:6" ht="32.25" thickBot="1" x14ac:dyDescent="0.25">
      <c r="A173" s="83" t="s">
        <v>249</v>
      </c>
      <c r="B173" s="93" t="s">
        <v>180</v>
      </c>
      <c r="C173" s="93" t="s">
        <v>80</v>
      </c>
      <c r="D173" s="76" t="s">
        <v>253</v>
      </c>
      <c r="E173" s="95"/>
      <c r="F173" s="10">
        <f>SUM(F174:F177)</f>
        <v>8787</v>
      </c>
    </row>
    <row r="174" spans="1:6" ht="48" thickBot="1" x14ac:dyDescent="0.25">
      <c r="A174" s="82" t="s">
        <v>240</v>
      </c>
      <c r="B174" s="93" t="s">
        <v>180</v>
      </c>
      <c r="C174" s="93" t="s">
        <v>80</v>
      </c>
      <c r="D174" s="76" t="s">
        <v>253</v>
      </c>
      <c r="E174" s="76">
        <v>111</v>
      </c>
      <c r="F174" s="10">
        <v>6276</v>
      </c>
    </row>
    <row r="175" spans="1:6" ht="63.75" thickBot="1" x14ac:dyDescent="0.25">
      <c r="A175" s="82" t="s">
        <v>10</v>
      </c>
      <c r="B175" s="93" t="s">
        <v>180</v>
      </c>
      <c r="C175" s="93" t="s">
        <v>80</v>
      </c>
      <c r="D175" s="76" t="s">
        <v>253</v>
      </c>
      <c r="E175" s="76">
        <v>119</v>
      </c>
      <c r="F175" s="10">
        <v>1895</v>
      </c>
    </row>
    <row r="176" spans="1:6" ht="32.25" thickBot="1" x14ac:dyDescent="0.25">
      <c r="A176" s="82" t="s">
        <v>13</v>
      </c>
      <c r="B176" s="93" t="s">
        <v>180</v>
      </c>
      <c r="C176" s="93" t="s">
        <v>80</v>
      </c>
      <c r="D176" s="76" t="s">
        <v>253</v>
      </c>
      <c r="E176" s="76">
        <v>244</v>
      </c>
      <c r="F176" s="10">
        <v>607</v>
      </c>
    </row>
    <row r="177" spans="1:6" ht="16.5" thickBot="1" x14ac:dyDescent="0.25">
      <c r="A177" s="84" t="s">
        <v>51</v>
      </c>
      <c r="B177" s="93" t="s">
        <v>180</v>
      </c>
      <c r="C177" s="93" t="s">
        <v>80</v>
      </c>
      <c r="D177" s="76" t="s">
        <v>253</v>
      </c>
      <c r="E177" s="76">
        <v>850</v>
      </c>
      <c r="F177" s="10">
        <v>9</v>
      </c>
    </row>
    <row r="178" spans="1:6" ht="80.25" customHeight="1" thickBot="1" x14ac:dyDescent="0.3">
      <c r="A178" s="151" t="s">
        <v>343</v>
      </c>
      <c r="B178" s="25" t="s">
        <v>180</v>
      </c>
      <c r="C178" s="25" t="s">
        <v>80</v>
      </c>
      <c r="D178" s="96" t="s">
        <v>344</v>
      </c>
      <c r="E178" s="96"/>
      <c r="F178" s="2">
        <f>SUM(F179+F181+F183+F185)</f>
        <v>10961.40445</v>
      </c>
    </row>
    <row r="179" spans="1:6" ht="108.75" customHeight="1" thickBot="1" x14ac:dyDescent="0.25">
      <c r="A179" s="152" t="s">
        <v>340</v>
      </c>
      <c r="B179" s="25" t="s">
        <v>180</v>
      </c>
      <c r="C179" s="25" t="s">
        <v>80</v>
      </c>
      <c r="D179" s="96" t="s">
        <v>339</v>
      </c>
      <c r="E179" s="96"/>
      <c r="F179" s="2">
        <v>101</v>
      </c>
    </row>
    <row r="180" spans="1:6" ht="32.25" thickBot="1" x14ac:dyDescent="0.25">
      <c r="A180" s="82" t="s">
        <v>13</v>
      </c>
      <c r="B180" s="93" t="s">
        <v>180</v>
      </c>
      <c r="C180" s="93" t="s">
        <v>80</v>
      </c>
      <c r="D180" s="76" t="s">
        <v>339</v>
      </c>
      <c r="E180" s="76">
        <v>244</v>
      </c>
      <c r="F180" s="10">
        <v>101</v>
      </c>
    </row>
    <row r="181" spans="1:6" ht="79.5" thickBot="1" x14ac:dyDescent="0.3">
      <c r="A181" s="151" t="s">
        <v>342</v>
      </c>
      <c r="B181" s="25" t="s">
        <v>180</v>
      </c>
      <c r="C181" s="25" t="s">
        <v>80</v>
      </c>
      <c r="D181" s="96" t="s">
        <v>337</v>
      </c>
      <c r="E181" s="76"/>
      <c r="F181" s="10">
        <v>50.5</v>
      </c>
    </row>
    <row r="182" spans="1:6" ht="16.5" thickBot="1" x14ac:dyDescent="0.25">
      <c r="A182" s="150" t="s">
        <v>295</v>
      </c>
      <c r="B182" s="93" t="s">
        <v>180</v>
      </c>
      <c r="C182" s="93" t="s">
        <v>80</v>
      </c>
      <c r="D182" s="76" t="s">
        <v>337</v>
      </c>
      <c r="E182" s="76">
        <v>112</v>
      </c>
      <c r="F182" s="10">
        <v>50.5</v>
      </c>
    </row>
    <row r="183" spans="1:6" ht="95.25" thickBot="1" x14ac:dyDescent="0.25">
      <c r="A183" s="100" t="s">
        <v>336</v>
      </c>
      <c r="B183" s="25" t="s">
        <v>180</v>
      </c>
      <c r="C183" s="25" t="s">
        <v>80</v>
      </c>
      <c r="D183" s="96" t="s">
        <v>335</v>
      </c>
      <c r="E183" s="96"/>
      <c r="F183" s="143">
        <v>99.904449999999997</v>
      </c>
    </row>
    <row r="184" spans="1:6" ht="48" thickBot="1" x14ac:dyDescent="0.25">
      <c r="A184" s="145" t="s">
        <v>328</v>
      </c>
      <c r="B184" s="93" t="s">
        <v>180</v>
      </c>
      <c r="C184" s="93" t="s">
        <v>80</v>
      </c>
      <c r="D184" s="76" t="s">
        <v>335</v>
      </c>
      <c r="E184" s="76">
        <v>243</v>
      </c>
      <c r="F184" s="91">
        <v>99.904449999999997</v>
      </c>
    </row>
    <row r="185" spans="1:6" ht="79.5" thickBot="1" x14ac:dyDescent="0.25">
      <c r="A185" s="152" t="s">
        <v>341</v>
      </c>
      <c r="B185" s="25" t="s">
        <v>180</v>
      </c>
      <c r="C185" s="25" t="s">
        <v>80</v>
      </c>
      <c r="D185" s="96" t="s">
        <v>338</v>
      </c>
      <c r="E185" s="96"/>
      <c r="F185" s="2">
        <v>10710</v>
      </c>
    </row>
    <row r="186" spans="1:6" ht="48" thickBot="1" x14ac:dyDescent="0.25">
      <c r="A186" s="145" t="s">
        <v>328</v>
      </c>
      <c r="B186" s="93" t="s">
        <v>180</v>
      </c>
      <c r="C186" s="93" t="s">
        <v>80</v>
      </c>
      <c r="D186" s="76" t="s">
        <v>338</v>
      </c>
      <c r="E186" s="76">
        <v>243</v>
      </c>
      <c r="F186" s="10">
        <v>10710</v>
      </c>
    </row>
    <row r="187" spans="1:6" ht="32.25" thickBot="1" x14ac:dyDescent="0.25">
      <c r="A187" s="80" t="s">
        <v>254</v>
      </c>
      <c r="B187" s="102" t="s">
        <v>180</v>
      </c>
      <c r="C187" s="102" t="s">
        <v>77</v>
      </c>
      <c r="D187" s="95"/>
      <c r="E187" s="95"/>
      <c r="F187" s="13">
        <f>SUM(F190:F194)</f>
        <v>4464</v>
      </c>
    </row>
    <row r="188" spans="1:6" ht="16.5" thickBot="1" x14ac:dyDescent="0.25">
      <c r="A188" s="80" t="s">
        <v>255</v>
      </c>
      <c r="B188" s="102" t="s">
        <v>180</v>
      </c>
      <c r="C188" s="102" t="s">
        <v>77</v>
      </c>
      <c r="D188" s="13" t="s">
        <v>256</v>
      </c>
      <c r="E188" s="95"/>
      <c r="F188" s="13">
        <f>SUM(F190+F191+F192+F193+F194)</f>
        <v>4464</v>
      </c>
    </row>
    <row r="189" spans="1:6" ht="16.5" thickBot="1" x14ac:dyDescent="0.25">
      <c r="A189" s="80" t="s">
        <v>257</v>
      </c>
      <c r="B189" s="93" t="s">
        <v>180</v>
      </c>
      <c r="C189" s="93" t="s">
        <v>77</v>
      </c>
      <c r="D189" s="76" t="s">
        <v>256</v>
      </c>
      <c r="E189" s="95"/>
      <c r="F189" s="10">
        <v>4377</v>
      </c>
    </row>
    <row r="190" spans="1:6" ht="48" thickBot="1" x14ac:dyDescent="0.25">
      <c r="A190" s="82" t="s">
        <v>240</v>
      </c>
      <c r="B190" s="93" t="s">
        <v>180</v>
      </c>
      <c r="C190" s="93" t="s">
        <v>77</v>
      </c>
      <c r="D190" s="76" t="s">
        <v>256</v>
      </c>
      <c r="E190" s="76">
        <v>111</v>
      </c>
      <c r="F190" s="10">
        <v>3267</v>
      </c>
    </row>
    <row r="191" spans="1:6" ht="16.5" thickBot="1" x14ac:dyDescent="0.25">
      <c r="A191" s="82" t="s">
        <v>295</v>
      </c>
      <c r="B191" s="93" t="s">
        <v>180</v>
      </c>
      <c r="C191" s="93" t="s">
        <v>77</v>
      </c>
      <c r="D191" s="76" t="s">
        <v>256</v>
      </c>
      <c r="E191" s="76">
        <v>112</v>
      </c>
      <c r="F191" s="10">
        <v>28.8</v>
      </c>
    </row>
    <row r="192" spans="1:6" ht="63.75" thickBot="1" x14ac:dyDescent="0.25">
      <c r="A192" s="82" t="s">
        <v>10</v>
      </c>
      <c r="B192" s="93" t="s">
        <v>180</v>
      </c>
      <c r="C192" s="93" t="s">
        <v>77</v>
      </c>
      <c r="D192" s="76" t="s">
        <v>256</v>
      </c>
      <c r="E192" s="76">
        <v>119</v>
      </c>
      <c r="F192" s="10">
        <v>987</v>
      </c>
    </row>
    <row r="193" spans="1:6" ht="32.25" thickBot="1" x14ac:dyDescent="0.25">
      <c r="A193" s="82" t="s">
        <v>13</v>
      </c>
      <c r="B193" s="93" t="s">
        <v>180</v>
      </c>
      <c r="C193" s="93" t="s">
        <v>77</v>
      </c>
      <c r="D193" s="76" t="s">
        <v>256</v>
      </c>
      <c r="E193" s="76">
        <v>244</v>
      </c>
      <c r="F193" s="10">
        <v>176.2</v>
      </c>
    </row>
    <row r="194" spans="1:6" ht="16.5" thickBot="1" x14ac:dyDescent="0.25">
      <c r="A194" s="84" t="s">
        <v>51</v>
      </c>
      <c r="B194" s="93" t="s">
        <v>180</v>
      </c>
      <c r="C194" s="93" t="s">
        <v>77</v>
      </c>
      <c r="D194" s="76" t="s">
        <v>256</v>
      </c>
      <c r="E194" s="76">
        <v>850</v>
      </c>
      <c r="F194" s="10">
        <v>5</v>
      </c>
    </row>
    <row r="195" spans="1:6" ht="16.5" thickBot="1" x14ac:dyDescent="0.25">
      <c r="A195" s="80" t="s">
        <v>34</v>
      </c>
      <c r="B195" s="97">
        <v>10</v>
      </c>
      <c r="C195" s="94"/>
      <c r="D195" s="95"/>
      <c r="E195" s="95"/>
      <c r="F195" s="13">
        <f>SUM(F196+F199)</f>
        <v>11155.352000000001</v>
      </c>
    </row>
    <row r="196" spans="1:6" ht="16.5" thickBot="1" x14ac:dyDescent="0.25">
      <c r="A196" s="80" t="s">
        <v>35</v>
      </c>
      <c r="B196" s="25">
        <v>10</v>
      </c>
      <c r="C196" s="25" t="s">
        <v>80</v>
      </c>
      <c r="D196" s="95"/>
      <c r="E196" s="95"/>
      <c r="F196" s="2">
        <v>600</v>
      </c>
    </row>
    <row r="197" spans="1:6" ht="32.25" thickBot="1" x14ac:dyDescent="0.25">
      <c r="A197" s="83" t="s">
        <v>258</v>
      </c>
      <c r="B197" s="93">
        <v>10</v>
      </c>
      <c r="C197" s="93" t="s">
        <v>80</v>
      </c>
      <c r="D197" s="76" t="s">
        <v>259</v>
      </c>
      <c r="E197" s="95"/>
      <c r="F197" s="10">
        <v>600</v>
      </c>
    </row>
    <row r="198" spans="1:6" ht="32.25" thickBot="1" x14ac:dyDescent="0.25">
      <c r="A198" s="83" t="s">
        <v>37</v>
      </c>
      <c r="B198" s="93">
        <v>10</v>
      </c>
      <c r="C198" s="93" t="s">
        <v>80</v>
      </c>
      <c r="D198" s="76" t="s">
        <v>259</v>
      </c>
      <c r="E198" s="76">
        <v>312</v>
      </c>
      <c r="F198" s="10">
        <v>600</v>
      </c>
    </row>
    <row r="199" spans="1:6" ht="16.5" thickBot="1" x14ac:dyDescent="0.25">
      <c r="A199" s="80" t="s">
        <v>38</v>
      </c>
      <c r="B199" s="97">
        <v>10</v>
      </c>
      <c r="C199" s="97" t="s">
        <v>77</v>
      </c>
      <c r="D199" s="95"/>
      <c r="E199" s="95"/>
      <c r="F199" s="112">
        <f>SUM(F201+F203+F205+F207)</f>
        <v>10555.352000000001</v>
      </c>
    </row>
    <row r="200" spans="1:6" ht="32.25" thickBot="1" x14ac:dyDescent="0.3">
      <c r="A200" s="99" t="s">
        <v>279</v>
      </c>
      <c r="B200" s="25">
        <v>10</v>
      </c>
      <c r="C200" s="25" t="s">
        <v>77</v>
      </c>
      <c r="D200" s="95"/>
      <c r="E200" s="95"/>
      <c r="F200" s="2">
        <v>253.8</v>
      </c>
    </row>
    <row r="201" spans="1:6" ht="32.25" thickBot="1" x14ac:dyDescent="0.25">
      <c r="A201" s="89" t="s">
        <v>37</v>
      </c>
      <c r="B201" s="93">
        <v>10</v>
      </c>
      <c r="C201" s="93" t="s">
        <v>77</v>
      </c>
      <c r="D201" s="10" t="s">
        <v>283</v>
      </c>
      <c r="E201" s="76">
        <v>313</v>
      </c>
      <c r="F201" s="10">
        <v>253.8</v>
      </c>
    </row>
    <row r="202" spans="1:6" ht="48" thickBot="1" x14ac:dyDescent="0.25">
      <c r="A202" s="100" t="s">
        <v>280</v>
      </c>
      <c r="B202" s="25">
        <v>10</v>
      </c>
      <c r="C202" s="25" t="s">
        <v>77</v>
      </c>
      <c r="D202" s="95"/>
      <c r="E202" s="95"/>
      <c r="F202" s="2">
        <v>6171</v>
      </c>
    </row>
    <row r="203" spans="1:6" ht="32.25" thickBot="1" x14ac:dyDescent="0.25">
      <c r="A203" s="89" t="s">
        <v>37</v>
      </c>
      <c r="B203" s="93">
        <v>10</v>
      </c>
      <c r="C203" s="93" t="s">
        <v>77</v>
      </c>
      <c r="D203" s="10" t="s">
        <v>262</v>
      </c>
      <c r="E203" s="76">
        <v>313</v>
      </c>
      <c r="F203" s="10">
        <v>6171</v>
      </c>
    </row>
    <row r="204" spans="1:6" ht="79.5" thickBot="1" x14ac:dyDescent="0.25">
      <c r="A204" s="80" t="s">
        <v>40</v>
      </c>
      <c r="B204" s="25">
        <v>10</v>
      </c>
      <c r="C204" s="25" t="s">
        <v>77</v>
      </c>
      <c r="D204" s="96" t="s">
        <v>284</v>
      </c>
      <c r="E204" s="95"/>
      <c r="F204" s="112">
        <v>2245.4520000000002</v>
      </c>
    </row>
    <row r="205" spans="1:6" ht="32.25" thickBot="1" x14ac:dyDescent="0.25">
      <c r="A205" s="83" t="s">
        <v>37</v>
      </c>
      <c r="B205" s="93">
        <v>10</v>
      </c>
      <c r="C205" s="93" t="s">
        <v>77</v>
      </c>
      <c r="D205" s="76" t="s">
        <v>284</v>
      </c>
      <c r="E205" s="76">
        <v>412</v>
      </c>
      <c r="F205" s="113">
        <v>2245.4520000000002</v>
      </c>
    </row>
    <row r="206" spans="1:6" ht="135.75" customHeight="1" thickBot="1" x14ac:dyDescent="0.25">
      <c r="A206" s="80" t="s">
        <v>260</v>
      </c>
      <c r="B206" s="25">
        <v>10</v>
      </c>
      <c r="C206" s="25" t="s">
        <v>77</v>
      </c>
      <c r="D206" s="96" t="s">
        <v>261</v>
      </c>
      <c r="E206" s="95"/>
      <c r="F206" s="2">
        <v>1885.1</v>
      </c>
    </row>
    <row r="207" spans="1:6" ht="32.25" thickBot="1" x14ac:dyDescent="0.25">
      <c r="A207" s="82" t="s">
        <v>37</v>
      </c>
      <c r="B207" s="93">
        <v>10</v>
      </c>
      <c r="C207" s="93" t="s">
        <v>77</v>
      </c>
      <c r="D207" s="76" t="s">
        <v>261</v>
      </c>
      <c r="E207" s="76">
        <v>313</v>
      </c>
      <c r="F207" s="10">
        <v>1885.1</v>
      </c>
    </row>
    <row r="208" spans="1:6" ht="16.5" thickBot="1" x14ac:dyDescent="0.25">
      <c r="A208" s="80" t="s">
        <v>41</v>
      </c>
      <c r="B208" s="97">
        <v>11</v>
      </c>
      <c r="C208" s="94"/>
      <c r="D208" s="95"/>
      <c r="E208" s="95"/>
      <c r="F208" s="13">
        <v>420</v>
      </c>
    </row>
    <row r="209" spans="1:6" ht="16.5" thickBot="1" x14ac:dyDescent="0.25">
      <c r="A209" s="80" t="s">
        <v>42</v>
      </c>
      <c r="B209" s="93">
        <v>11</v>
      </c>
      <c r="C209" s="93" t="s">
        <v>78</v>
      </c>
      <c r="D209" s="95"/>
      <c r="E209" s="95"/>
      <c r="F209" s="78">
        <v>420</v>
      </c>
    </row>
    <row r="210" spans="1:6" ht="32.25" thickBot="1" x14ac:dyDescent="0.25">
      <c r="A210" s="84" t="s">
        <v>43</v>
      </c>
      <c r="B210" s="93">
        <v>11</v>
      </c>
      <c r="C210" s="93" t="s">
        <v>78</v>
      </c>
      <c r="D210" s="76" t="s">
        <v>263</v>
      </c>
      <c r="E210" s="95"/>
      <c r="F210" s="78">
        <v>420</v>
      </c>
    </row>
    <row r="211" spans="1:6" ht="32.25" thickBot="1" x14ac:dyDescent="0.25">
      <c r="A211" s="82" t="s">
        <v>13</v>
      </c>
      <c r="B211" s="93">
        <v>11</v>
      </c>
      <c r="C211" s="93" t="s">
        <v>78</v>
      </c>
      <c r="D211" s="76" t="s">
        <v>263</v>
      </c>
      <c r="E211" s="76">
        <v>244</v>
      </c>
      <c r="F211" s="78">
        <v>420</v>
      </c>
    </row>
    <row r="212" spans="1:6" ht="32.25" thickBot="1" x14ac:dyDescent="0.25">
      <c r="A212" s="80" t="s">
        <v>44</v>
      </c>
      <c r="B212" s="97">
        <v>12</v>
      </c>
      <c r="C212" s="94"/>
      <c r="D212" s="95"/>
      <c r="E212" s="95"/>
      <c r="F212" s="13">
        <v>2164</v>
      </c>
    </row>
    <row r="213" spans="1:6" ht="16.5" thickBot="1" x14ac:dyDescent="0.25">
      <c r="A213" s="80" t="s">
        <v>45</v>
      </c>
      <c r="B213" s="93">
        <v>12</v>
      </c>
      <c r="C213" s="93" t="s">
        <v>121</v>
      </c>
      <c r="D213" s="76" t="s">
        <v>264</v>
      </c>
      <c r="E213" s="95"/>
      <c r="F213" s="10">
        <v>2164</v>
      </c>
    </row>
    <row r="214" spans="1:6" ht="37.5" customHeight="1" x14ac:dyDescent="0.2">
      <c r="A214" s="177" t="s">
        <v>265</v>
      </c>
      <c r="B214" s="179">
        <v>12</v>
      </c>
      <c r="C214" s="179" t="s">
        <v>121</v>
      </c>
      <c r="D214" s="177" t="s">
        <v>264</v>
      </c>
      <c r="E214" s="177">
        <v>611</v>
      </c>
      <c r="F214" s="181">
        <v>2164</v>
      </c>
    </row>
    <row r="215" spans="1:6" ht="0.75" customHeight="1" thickBot="1" x14ac:dyDescent="0.25">
      <c r="A215" s="178"/>
      <c r="B215" s="180"/>
      <c r="C215" s="180"/>
      <c r="D215" s="178"/>
      <c r="E215" s="178"/>
      <c r="F215" s="182"/>
    </row>
    <row r="216" spans="1:6" ht="48" thickBot="1" x14ac:dyDescent="0.25">
      <c r="A216" s="80" t="s">
        <v>47</v>
      </c>
      <c r="B216" s="97">
        <v>13</v>
      </c>
      <c r="C216" s="94" t="s">
        <v>80</v>
      </c>
      <c r="D216" s="95"/>
      <c r="E216" s="95"/>
      <c r="F216" s="13">
        <v>67.5</v>
      </c>
    </row>
    <row r="217" spans="1:6" ht="32.25" thickBot="1" x14ac:dyDescent="0.25">
      <c r="A217" s="82" t="s">
        <v>266</v>
      </c>
      <c r="B217" s="93">
        <v>13</v>
      </c>
      <c r="C217" s="93" t="s">
        <v>80</v>
      </c>
      <c r="D217" s="95"/>
      <c r="E217" s="95"/>
      <c r="F217" s="78">
        <v>67.5</v>
      </c>
    </row>
    <row r="218" spans="1:6" ht="32.25" thickBot="1" x14ac:dyDescent="0.25">
      <c r="A218" s="82" t="s">
        <v>267</v>
      </c>
      <c r="B218" s="93">
        <v>13</v>
      </c>
      <c r="C218" s="93" t="s">
        <v>80</v>
      </c>
      <c r="D218" s="76" t="s">
        <v>268</v>
      </c>
      <c r="E218" s="95"/>
      <c r="F218" s="78">
        <v>67.5</v>
      </c>
    </row>
    <row r="219" spans="1:6" ht="32.25" thickBot="1" x14ac:dyDescent="0.25">
      <c r="A219" s="82" t="s">
        <v>49</v>
      </c>
      <c r="B219" s="93">
        <v>13</v>
      </c>
      <c r="C219" s="93" t="s">
        <v>80</v>
      </c>
      <c r="D219" s="76" t="s">
        <v>269</v>
      </c>
      <c r="E219" s="95"/>
      <c r="F219" s="78">
        <v>67.5</v>
      </c>
    </row>
    <row r="220" spans="1:6" ht="32.25" thickBot="1" x14ac:dyDescent="0.25">
      <c r="A220" s="82" t="s">
        <v>270</v>
      </c>
      <c r="B220" s="93">
        <v>13</v>
      </c>
      <c r="C220" s="93" t="s">
        <v>80</v>
      </c>
      <c r="D220" s="76" t="s">
        <v>269</v>
      </c>
      <c r="E220" s="76">
        <v>730</v>
      </c>
      <c r="F220" s="78">
        <v>67.5</v>
      </c>
    </row>
    <row r="221" spans="1:6" ht="16.5" thickBot="1" x14ac:dyDescent="0.25">
      <c r="A221" s="80" t="s">
        <v>71</v>
      </c>
      <c r="B221" s="94"/>
      <c r="C221" s="94"/>
      <c r="D221" s="95"/>
      <c r="E221" s="95"/>
      <c r="F221" s="155">
        <f>SUM(F14+F65+F69+F85+F95+F105+F165+F195+F208+F212+F216)</f>
        <v>646704.17244999995</v>
      </c>
    </row>
    <row r="222" spans="1:6" ht="16.5" thickBot="1" x14ac:dyDescent="0.25">
      <c r="A222" s="80" t="s">
        <v>72</v>
      </c>
      <c r="B222" s="25">
        <v>14</v>
      </c>
      <c r="C222" s="25" t="s">
        <v>80</v>
      </c>
      <c r="D222" s="96" t="s">
        <v>322</v>
      </c>
      <c r="E222" s="2">
        <v>511</v>
      </c>
      <c r="F222" s="2">
        <v>33943</v>
      </c>
    </row>
    <row r="223" spans="1:6" ht="16.5" thickBot="1" x14ac:dyDescent="0.25">
      <c r="A223" s="123" t="s">
        <v>282</v>
      </c>
      <c r="B223" s="124" t="s">
        <v>299</v>
      </c>
      <c r="C223" s="124" t="s">
        <v>115</v>
      </c>
      <c r="D223" s="125" t="s">
        <v>323</v>
      </c>
      <c r="E223" s="126">
        <v>521</v>
      </c>
      <c r="F223" s="126">
        <v>2762.8</v>
      </c>
    </row>
    <row r="224" spans="1:6" ht="16.5" thickBot="1" x14ac:dyDescent="0.25">
      <c r="A224" s="47" t="s">
        <v>74</v>
      </c>
      <c r="B224" s="129"/>
      <c r="C224" s="129"/>
      <c r="D224" s="130"/>
      <c r="E224" s="130"/>
      <c r="F224" s="153">
        <f>SUM(F221+F222+F223)</f>
        <v>683409.97245</v>
      </c>
    </row>
  </sheetData>
  <mergeCells count="24">
    <mergeCell ref="A8:F8"/>
    <mergeCell ref="A9:F9"/>
    <mergeCell ref="A10:F10"/>
    <mergeCell ref="B11:B12"/>
    <mergeCell ref="C11:C12"/>
    <mergeCell ref="D11:D12"/>
    <mergeCell ref="E11:E12"/>
    <mergeCell ref="F11:F12"/>
    <mergeCell ref="A3:F3"/>
    <mergeCell ref="A4:F4"/>
    <mergeCell ref="A5:F5"/>
    <mergeCell ref="A2:F2"/>
    <mergeCell ref="A214:A215"/>
    <mergeCell ref="B214:B215"/>
    <mergeCell ref="C214:C215"/>
    <mergeCell ref="D214:D215"/>
    <mergeCell ref="F214:F215"/>
    <mergeCell ref="E214:E215"/>
    <mergeCell ref="B35:B36"/>
    <mergeCell ref="C35:C36"/>
    <mergeCell ref="D35:D36"/>
    <mergeCell ref="E35:E36"/>
    <mergeCell ref="F35:F36"/>
    <mergeCell ref="A7:F7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Пр№1</vt:lpstr>
      <vt:lpstr>пр№2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2018-08-09T08:31:45Z</cp:lastPrinted>
  <dcterms:created xsi:type="dcterms:W3CDTF">2016-12-16T07:53:17Z</dcterms:created>
  <dcterms:modified xsi:type="dcterms:W3CDTF">2018-08-09T08:31:50Z</dcterms:modified>
</cp:coreProperties>
</file>