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155" windowWidth="19320" windowHeight="8505"/>
  </bookViews>
  <sheets>
    <sheet name="пр№18" sheetId="11" r:id="rId1"/>
    <sheet name="пр№1" sheetId="5" r:id="rId2"/>
    <sheet name="пр№2" sheetId="6" r:id="rId3"/>
    <sheet name="пр№3" sheetId="16" r:id="rId4"/>
    <sheet name="пр№4" sheetId="19" r:id="rId5"/>
    <sheet name="Пр№5" sheetId="1" r:id="rId6"/>
    <sheet name="Пр№6" sheetId="2" r:id="rId7"/>
    <sheet name="пр№7" sheetId="4" r:id="rId8"/>
    <sheet name="пр№8" sheetId="3" r:id="rId9"/>
    <sheet name="Пр№9" sheetId="9" r:id="rId10"/>
    <sheet name="ПР№10" sheetId="10" r:id="rId11"/>
    <sheet name="Пр №11" sheetId="7" r:id="rId12"/>
    <sheet name="Пр№12" sheetId="8" r:id="rId13"/>
    <sheet name="Пр№13" sheetId="13" r:id="rId14"/>
    <sheet name="пр№14" sheetId="14" r:id="rId15"/>
    <sheet name="Пр№15" sheetId="15" r:id="rId16"/>
    <sheet name="пр№16" sheetId="17" r:id="rId17"/>
    <sheet name="пр№17" sheetId="18" r:id="rId18"/>
  </sheets>
  <calcPr calcId="144525"/>
</workbook>
</file>

<file path=xl/calcChain.xml><?xml version="1.0" encoding="utf-8"?>
<calcChain xmlns="http://schemas.openxmlformats.org/spreadsheetml/2006/main">
  <c r="I44" i="1" l="1"/>
  <c r="G59" i="4"/>
  <c r="I65" i="2" l="1"/>
  <c r="H65" i="2"/>
  <c r="I64" i="2"/>
  <c r="H64" i="2"/>
  <c r="G190" i="4" l="1"/>
  <c r="G126" i="4"/>
  <c r="G118" i="4" s="1"/>
  <c r="G99" i="4"/>
  <c r="I753" i="1"/>
  <c r="I765" i="1" l="1"/>
  <c r="I720" i="1"/>
  <c r="I706" i="1"/>
  <c r="I694" i="1"/>
  <c r="I682" i="1"/>
  <c r="I670" i="1"/>
  <c r="I658" i="1"/>
  <c r="I644" i="1"/>
  <c r="I632" i="1"/>
  <c r="I620" i="1"/>
  <c r="I608" i="1"/>
  <c r="I594" i="1"/>
  <c r="I582" i="1"/>
  <c r="I570" i="1"/>
  <c r="I556" i="1" l="1"/>
  <c r="I544" i="1"/>
  <c r="I532" i="1"/>
  <c r="I520" i="1"/>
  <c r="I508" i="1"/>
  <c r="I484" i="1"/>
  <c r="I99" i="1" l="1"/>
  <c r="I72" i="1"/>
  <c r="I66" i="1"/>
  <c r="I62" i="1"/>
  <c r="E24" i="6" l="1"/>
  <c r="D24" i="6"/>
  <c r="H205" i="3" l="1"/>
  <c r="H196" i="3"/>
  <c r="H192" i="3" s="1"/>
  <c r="H186" i="3"/>
  <c r="H185" i="3"/>
  <c r="H184" i="3"/>
  <c r="H179" i="3"/>
  <c r="H169" i="3"/>
  <c r="H168" i="3" s="1"/>
  <c r="H160" i="3"/>
  <c r="H155" i="3"/>
  <c r="H154" i="3" s="1"/>
  <c r="H144" i="3"/>
  <c r="H132" i="3"/>
  <c r="H124" i="3" s="1"/>
  <c r="H128" i="3"/>
  <c r="H114" i="3"/>
  <c r="H109" i="3"/>
  <c r="H96" i="3"/>
  <c r="H89" i="3"/>
  <c r="H82" i="3" s="1"/>
  <c r="H84" i="3"/>
  <c r="H77" i="3"/>
  <c r="H60" i="3"/>
  <c r="H51" i="3"/>
  <c r="H45" i="3"/>
  <c r="H35" i="3"/>
  <c r="H31" i="3"/>
  <c r="H19" i="3"/>
  <c r="G205" i="3"/>
  <c r="G196" i="3"/>
  <c r="G192" i="3" s="1"/>
  <c r="G186" i="3"/>
  <c r="G185" i="3"/>
  <c r="G184" i="3"/>
  <c r="G179" i="3"/>
  <c r="G169" i="3"/>
  <c r="G168" i="3" s="1"/>
  <c r="G160" i="3"/>
  <c r="G155" i="3"/>
  <c r="G154" i="3" s="1"/>
  <c r="G144" i="3"/>
  <c r="G132" i="3"/>
  <c r="G124" i="3" s="1"/>
  <c r="G128" i="3"/>
  <c r="G114" i="3"/>
  <c r="G109" i="3"/>
  <c r="G96" i="3"/>
  <c r="G89" i="3"/>
  <c r="G82" i="3" s="1"/>
  <c r="G84" i="3"/>
  <c r="G77" i="3"/>
  <c r="G60" i="3"/>
  <c r="G51" i="3"/>
  <c r="G45" i="3"/>
  <c r="G35" i="3"/>
  <c r="G31" i="3"/>
  <c r="G19" i="3"/>
  <c r="I739" i="2"/>
  <c r="I730" i="2"/>
  <c r="I725" i="2"/>
  <c r="I719" i="2"/>
  <c r="I718" i="2"/>
  <c r="I713" i="2"/>
  <c r="I707" i="2"/>
  <c r="I702" i="2"/>
  <c r="I696" i="2"/>
  <c r="I689" i="2"/>
  <c r="I686" i="2"/>
  <c r="I679" i="2"/>
  <c r="I675" i="2"/>
  <c r="I668" i="2"/>
  <c r="I665" i="2"/>
  <c r="I658" i="2"/>
  <c r="I655" i="2"/>
  <c r="I648" i="2"/>
  <c r="I645" i="2"/>
  <c r="I638" i="2"/>
  <c r="I635" i="2"/>
  <c r="I628" i="2"/>
  <c r="I624" i="2"/>
  <c r="I617" i="2"/>
  <c r="I613" i="2"/>
  <c r="I606" i="2"/>
  <c r="I602" i="2"/>
  <c r="I595" i="2"/>
  <c r="I592" i="2"/>
  <c r="I583" i="2"/>
  <c r="I579" i="2"/>
  <c r="I572" i="2"/>
  <c r="I568" i="2"/>
  <c r="I561" i="2"/>
  <c r="I558" i="2"/>
  <c r="I551" i="2"/>
  <c r="I547" i="2"/>
  <c r="I540" i="2"/>
  <c r="I537" i="2"/>
  <c r="I530" i="2"/>
  <c r="I527" i="2"/>
  <c r="I518" i="2"/>
  <c r="I514" i="2"/>
  <c r="I507" i="2"/>
  <c r="I504" i="2"/>
  <c r="I497" i="2"/>
  <c r="I493" i="2"/>
  <c r="I486" i="2"/>
  <c r="I483" i="2"/>
  <c r="I476" i="2"/>
  <c r="I471" i="2"/>
  <c r="I464" i="2"/>
  <c r="I460" i="2"/>
  <c r="I449" i="2"/>
  <c r="I443" i="2"/>
  <c r="I432" i="2"/>
  <c r="I426" i="2"/>
  <c r="I415" i="2"/>
  <c r="I409" i="2"/>
  <c r="I398" i="2"/>
  <c r="I392" i="2"/>
  <c r="I381" i="2"/>
  <c r="I375" i="2"/>
  <c r="I364" i="2"/>
  <c r="I358" i="2"/>
  <c r="I347" i="2"/>
  <c r="I341" i="2"/>
  <c r="I330" i="2"/>
  <c r="I324" i="2"/>
  <c r="I313" i="2"/>
  <c r="I307" i="2"/>
  <c r="I296" i="2"/>
  <c r="I290" i="2"/>
  <c r="I279" i="2"/>
  <c r="I273" i="2"/>
  <c r="I262" i="2"/>
  <c r="I256" i="2"/>
  <c r="I245" i="2"/>
  <c r="I239" i="2"/>
  <c r="I228" i="2"/>
  <c r="I223" i="2"/>
  <c r="I212" i="2"/>
  <c r="I206" i="2"/>
  <c r="I192" i="2"/>
  <c r="I186" i="2"/>
  <c r="I175" i="2"/>
  <c r="I169" i="2"/>
  <c r="I158" i="2"/>
  <c r="I152" i="2"/>
  <c r="I141" i="2"/>
  <c r="I135" i="2"/>
  <c r="I126" i="2"/>
  <c r="I125" i="2"/>
  <c r="I124" i="2"/>
  <c r="I118" i="2"/>
  <c r="I117" i="2" s="1"/>
  <c r="I111" i="2"/>
  <c r="I99" i="2"/>
  <c r="I92" i="2"/>
  <c r="I88" i="2" s="1"/>
  <c r="I82" i="2"/>
  <c r="I81" i="2" s="1"/>
  <c r="I75" i="2" s="1"/>
  <c r="I48" i="2"/>
  <c r="I42" i="2"/>
  <c r="I41" i="2" s="1"/>
  <c r="I33" i="2"/>
  <c r="I29" i="2"/>
  <c r="I19" i="2"/>
  <c r="I15" i="2"/>
  <c r="I14" i="2" s="1"/>
  <c r="H44" i="3" l="1"/>
  <c r="G167" i="3"/>
  <c r="I724" i="2"/>
  <c r="G30" i="3"/>
  <c r="G18" i="3" s="1"/>
  <c r="H167" i="3"/>
  <c r="I168" i="2"/>
  <c r="I167" i="2" s="1"/>
  <c r="I151" i="2"/>
  <c r="I150" i="2" s="1"/>
  <c r="I134" i="2"/>
  <c r="I133" i="2" s="1"/>
  <c r="I674" i="2"/>
  <c r="I664" i="2"/>
  <c r="I644" i="2"/>
  <c r="I601" i="2"/>
  <c r="I513" i="2"/>
  <c r="I470" i="2"/>
  <c r="I492" i="2"/>
  <c r="I503" i="2"/>
  <c r="I18" i="2"/>
  <c r="I685" i="2"/>
  <c r="I13" i="2"/>
  <c r="I12" i="2" s="1"/>
  <c r="I557" i="2"/>
  <c r="I578" i="2"/>
  <c r="I591" i="2"/>
  <c r="I185" i="2"/>
  <c r="I184" i="2" s="1"/>
  <c r="I205" i="2"/>
  <c r="I204" i="2" s="1"/>
  <c r="I222" i="2"/>
  <c r="I221" i="2" s="1"/>
  <c r="I238" i="2"/>
  <c r="I237" i="2" s="1"/>
  <c r="I255" i="2"/>
  <c r="I254" i="2" s="1"/>
  <c r="I272" i="2"/>
  <c r="I271" i="2" s="1"/>
  <c r="I289" i="2"/>
  <c r="I288" i="2" s="1"/>
  <c r="I306" i="2"/>
  <c r="I305" i="2" s="1"/>
  <c r="I323" i="2"/>
  <c r="I322" i="2" s="1"/>
  <c r="I340" i="2"/>
  <c r="I339" i="2" s="1"/>
  <c r="I357" i="2"/>
  <c r="I356" i="2" s="1"/>
  <c r="I374" i="2"/>
  <c r="I373" i="2" s="1"/>
  <c r="I391" i="2"/>
  <c r="I390" i="2" s="1"/>
  <c r="I408" i="2"/>
  <c r="I407" i="2" s="1"/>
  <c r="I425" i="2"/>
  <c r="I424" i="2" s="1"/>
  <c r="I442" i="2"/>
  <c r="I441" i="2" s="1"/>
  <c r="I459" i="2"/>
  <c r="I536" i="2"/>
  <c r="I546" i="2"/>
  <c r="I623" i="2"/>
  <c r="I634" i="2"/>
  <c r="H30" i="3"/>
  <c r="H18" i="3" s="1"/>
  <c r="G106" i="3"/>
  <c r="G105" i="3" s="1"/>
  <c r="I482" i="2"/>
  <c r="I526" i="2"/>
  <c r="I567" i="2"/>
  <c r="I612" i="2"/>
  <c r="I654" i="2"/>
  <c r="I695" i="2"/>
  <c r="G44" i="3"/>
  <c r="H106" i="3"/>
  <c r="H105" i="3" s="1"/>
  <c r="H11" i="3" l="1"/>
  <c r="G11" i="3"/>
  <c r="G220" i="3" s="1"/>
  <c r="G223" i="3" s="1"/>
  <c r="I458" i="2"/>
  <c r="I132" i="2"/>
  <c r="H220" i="3"/>
  <c r="H223" i="3" s="1"/>
  <c r="I131" i="2" l="1"/>
  <c r="I745" i="2" s="1"/>
  <c r="I748" i="2" s="1"/>
  <c r="H655" i="2"/>
  <c r="H527" i="2"/>
  <c r="H739" i="2"/>
  <c r="H730" i="2"/>
  <c r="H725" i="2"/>
  <c r="H719" i="2"/>
  <c r="H718" i="2"/>
  <c r="H713" i="2"/>
  <c r="H707" i="2"/>
  <c r="H702" i="2"/>
  <c r="H696" i="2"/>
  <c r="H689" i="2"/>
  <c r="H686" i="2"/>
  <c r="H679" i="2"/>
  <c r="H675" i="2"/>
  <c r="H668" i="2"/>
  <c r="H665" i="2"/>
  <c r="H658" i="2"/>
  <c r="H648" i="2"/>
  <c r="H645" i="2"/>
  <c r="H638" i="2"/>
  <c r="H635" i="2"/>
  <c r="H628" i="2"/>
  <c r="H624" i="2"/>
  <c r="H617" i="2"/>
  <c r="H613" i="2"/>
  <c r="H606" i="2"/>
  <c r="H602" i="2"/>
  <c r="H595" i="2"/>
  <c r="H592" i="2"/>
  <c r="H583" i="2"/>
  <c r="H579" i="2"/>
  <c r="H572" i="2"/>
  <c r="H568" i="2"/>
  <c r="H561" i="2"/>
  <c r="H558" i="2"/>
  <c r="H551" i="2"/>
  <c r="H547" i="2"/>
  <c r="H540" i="2"/>
  <c r="H537" i="2"/>
  <c r="H530" i="2"/>
  <c r="H518" i="2"/>
  <c r="H514" i="2"/>
  <c r="H507" i="2"/>
  <c r="H504" i="2"/>
  <c r="H497" i="2"/>
  <c r="H493" i="2"/>
  <c r="H486" i="2"/>
  <c r="H483" i="2"/>
  <c r="H476" i="2"/>
  <c r="H471" i="2"/>
  <c r="H464" i="2"/>
  <c r="H460" i="2"/>
  <c r="H449" i="2"/>
  <c r="H443" i="2"/>
  <c r="H432" i="2"/>
  <c r="H426" i="2"/>
  <c r="H415" i="2"/>
  <c r="H409" i="2"/>
  <c r="H398" i="2"/>
  <c r="H392" i="2"/>
  <c r="H381" i="2"/>
  <c r="H375" i="2"/>
  <c r="H364" i="2"/>
  <c r="H358" i="2"/>
  <c r="H347" i="2"/>
  <c r="H341" i="2"/>
  <c r="H330" i="2"/>
  <c r="H324" i="2"/>
  <c r="H313" i="2"/>
  <c r="H307" i="2"/>
  <c r="H296" i="2"/>
  <c r="H290" i="2"/>
  <c r="H279" i="2"/>
  <c r="H273" i="2"/>
  <c r="H262" i="2"/>
  <c r="H256" i="2"/>
  <c r="H245" i="2"/>
  <c r="H239" i="2"/>
  <c r="H228" i="2"/>
  <c r="H223" i="2"/>
  <c r="H212" i="2"/>
  <c r="H206" i="2"/>
  <c r="H192" i="2"/>
  <c r="H186" i="2"/>
  <c r="H175" i="2"/>
  <c r="H169" i="2"/>
  <c r="H158" i="2"/>
  <c r="H152" i="2"/>
  <c r="H141" i="2"/>
  <c r="H135" i="2"/>
  <c r="H126" i="2"/>
  <c r="H125" i="2" s="1"/>
  <c r="H118" i="2"/>
  <c r="H117" i="2" s="1"/>
  <c r="H111" i="2"/>
  <c r="H99" i="2"/>
  <c r="H92" i="2"/>
  <c r="H88" i="2" s="1"/>
  <c r="H82" i="2"/>
  <c r="H81" i="2" s="1"/>
  <c r="H75" i="2" s="1"/>
  <c r="H48" i="2"/>
  <c r="H42" i="2"/>
  <c r="H41" i="2" s="1"/>
  <c r="H33" i="2"/>
  <c r="H29" i="2"/>
  <c r="H19" i="2"/>
  <c r="H15" i="2"/>
  <c r="H14" i="2" s="1"/>
  <c r="D24" i="8"/>
  <c r="E24" i="8"/>
  <c r="H124" i="2" l="1"/>
  <c r="H134" i="2"/>
  <c r="H133" i="2" s="1"/>
  <c r="H151" i="2"/>
  <c r="H150" i="2" s="1"/>
  <c r="H168" i="2"/>
  <c r="H167" i="2" s="1"/>
  <c r="H185" i="2"/>
  <c r="H184" i="2" s="1"/>
  <c r="H205" i="2"/>
  <c r="H204" i="2" s="1"/>
  <c r="H222" i="2"/>
  <c r="H221" i="2" s="1"/>
  <c r="H238" i="2"/>
  <c r="H237" i="2" s="1"/>
  <c r="H255" i="2"/>
  <c r="H254" i="2" s="1"/>
  <c r="H272" i="2"/>
  <c r="H271" i="2" s="1"/>
  <c r="H289" i="2"/>
  <c r="H288" i="2" s="1"/>
  <c r="H306" i="2"/>
  <c r="H305" i="2" s="1"/>
  <c r="H323" i="2"/>
  <c r="H322" i="2" s="1"/>
  <c r="H340" i="2"/>
  <c r="H339" i="2" s="1"/>
  <c r="H357" i="2"/>
  <c r="H356" i="2" s="1"/>
  <c r="H374" i="2"/>
  <c r="H373" i="2" s="1"/>
  <c r="H391" i="2"/>
  <c r="H390" i="2" s="1"/>
  <c r="H408" i="2"/>
  <c r="H407" i="2" s="1"/>
  <c r="H425" i="2"/>
  <c r="H424" i="2" s="1"/>
  <c r="H442" i="2"/>
  <c r="H441" i="2" s="1"/>
  <c r="H459" i="2"/>
  <c r="H470" i="2"/>
  <c r="H526" i="2"/>
  <c r="H664" i="2"/>
  <c r="H674" i="2"/>
  <c r="H685" i="2"/>
  <c r="H18" i="2"/>
  <c r="H13" i="2" s="1"/>
  <c r="H12" i="2" s="1"/>
  <c r="H482" i="2"/>
  <c r="H492" i="2"/>
  <c r="H503" i="2"/>
  <c r="H513" i="2"/>
  <c r="H536" i="2"/>
  <c r="H546" i="2"/>
  <c r="H557" i="2"/>
  <c r="H567" i="2"/>
  <c r="H578" i="2"/>
  <c r="H591" i="2"/>
  <c r="H601" i="2"/>
  <c r="H612" i="2"/>
  <c r="H623" i="2"/>
  <c r="H634" i="2"/>
  <c r="H644" i="2"/>
  <c r="H654" i="2"/>
  <c r="H724" i="2"/>
  <c r="H695" i="2"/>
  <c r="E14" i="15"/>
  <c r="D14" i="15"/>
  <c r="H458" i="2" l="1"/>
  <c r="H132" i="2"/>
  <c r="D11" i="14"/>
  <c r="G181" i="4"/>
  <c r="G177" i="4" s="1"/>
  <c r="G171" i="4"/>
  <c r="G170" i="4"/>
  <c r="G169" i="4"/>
  <c r="G164" i="4"/>
  <c r="G158" i="4"/>
  <c r="G151" i="4"/>
  <c r="G147" i="4"/>
  <c r="G146" i="4" s="1"/>
  <c r="G136" i="4"/>
  <c r="G122" i="4"/>
  <c r="G113" i="4"/>
  <c r="G109" i="4"/>
  <c r="G87" i="4"/>
  <c r="G89" i="4"/>
  <c r="G78" i="4"/>
  <c r="G77" i="4" s="1"/>
  <c r="G50" i="4"/>
  <c r="G44" i="4"/>
  <c r="G35" i="4"/>
  <c r="G32" i="4"/>
  <c r="G22" i="4"/>
  <c r="G157" i="4" l="1"/>
  <c r="G156" i="4" s="1"/>
  <c r="H131" i="2"/>
  <c r="G106" i="4"/>
  <c r="G105" i="4" s="1"/>
  <c r="G31" i="4"/>
  <c r="G21" i="4" s="1"/>
  <c r="G43" i="4"/>
  <c r="H745" i="2" l="1"/>
  <c r="H748" i="2" s="1"/>
  <c r="G14" i="4"/>
  <c r="G205" i="4" s="1"/>
  <c r="G208" i="4" s="1"/>
  <c r="I449" i="1" l="1"/>
  <c r="I443" i="1"/>
  <c r="I392" i="1"/>
  <c r="I358" i="1"/>
  <c r="I442" i="1" l="1"/>
  <c r="I441" i="1" s="1"/>
  <c r="I770" i="1" l="1"/>
  <c r="I760" i="1"/>
  <c r="I754" i="1"/>
  <c r="I748" i="1"/>
  <c r="I743" i="1"/>
  <c r="I738" i="1"/>
  <c r="I732" i="1"/>
  <c r="I725" i="1"/>
  <c r="I719" i="1" s="1"/>
  <c r="I711" i="1"/>
  <c r="I705" i="1" s="1"/>
  <c r="I699" i="1"/>
  <c r="I687" i="1"/>
  <c r="I675" i="1"/>
  <c r="I663" i="1"/>
  <c r="I649" i="1"/>
  <c r="I643" i="1" s="1"/>
  <c r="I637" i="1"/>
  <c r="I625" i="1"/>
  <c r="I613" i="1"/>
  <c r="I599" i="1"/>
  <c r="I587" i="1"/>
  <c r="I575" i="1"/>
  <c r="I561" i="1"/>
  <c r="I555" i="1" s="1"/>
  <c r="I549" i="1"/>
  <c r="I537" i="1"/>
  <c r="I525" i="1"/>
  <c r="I519" i="1" s="1"/>
  <c r="I513" i="1"/>
  <c r="I501" i="1"/>
  <c r="I496" i="1"/>
  <c r="I489" i="1"/>
  <c r="I477" i="1"/>
  <c r="I472" i="1"/>
  <c r="I465" i="1"/>
  <c r="I460" i="1"/>
  <c r="I432" i="1"/>
  <c r="I426" i="1"/>
  <c r="I415" i="1"/>
  <c r="I409" i="1"/>
  <c r="I398" i="1"/>
  <c r="I391" i="1" s="1"/>
  <c r="I390" i="1" s="1"/>
  <c r="I381" i="1"/>
  <c r="I375" i="1"/>
  <c r="I364" i="1"/>
  <c r="I357" i="1" s="1"/>
  <c r="I356" i="1" s="1"/>
  <c r="I347" i="1"/>
  <c r="I341" i="1"/>
  <c r="I330" i="1"/>
  <c r="I324" i="1"/>
  <c r="I313" i="1"/>
  <c r="I307" i="1"/>
  <c r="I296" i="1"/>
  <c r="I290" i="1"/>
  <c r="I279" i="1"/>
  <c r="I273" i="1"/>
  <c r="I262" i="1"/>
  <c r="I256" i="1"/>
  <c r="I245" i="1"/>
  <c r="I239" i="1"/>
  <c r="I228" i="1"/>
  <c r="I223" i="1"/>
  <c r="I212" i="1"/>
  <c r="I206" i="1"/>
  <c r="I192" i="1"/>
  <c r="I186" i="1"/>
  <c r="I175" i="1"/>
  <c r="I169" i="1"/>
  <c r="I158" i="1"/>
  <c r="I152" i="1"/>
  <c r="I141" i="1"/>
  <c r="I135" i="1"/>
  <c r="I126" i="1"/>
  <c r="I125" i="1" s="1"/>
  <c r="I118" i="1"/>
  <c r="I117" i="1" s="1"/>
  <c r="I111" i="1"/>
  <c r="I92" i="1"/>
  <c r="I88" i="1" s="1"/>
  <c r="I85" i="1"/>
  <c r="I82" i="1" s="1"/>
  <c r="I78" i="1" s="1"/>
  <c r="I38" i="1"/>
  <c r="I37" i="1" s="1"/>
  <c r="I30" i="1"/>
  <c r="I27" i="1"/>
  <c r="I19" i="1"/>
  <c r="I15" i="1"/>
  <c r="I14" i="1" s="1"/>
  <c r="I168" i="1" l="1"/>
  <c r="I167" i="1" s="1"/>
  <c r="I151" i="1"/>
  <c r="I150" i="1" s="1"/>
  <c r="I185" i="1"/>
  <c r="I184" i="1" s="1"/>
  <c r="I205" i="1"/>
  <c r="I204" i="1" s="1"/>
  <c r="I459" i="1"/>
  <c r="I471" i="1"/>
  <c r="I483" i="1"/>
  <c r="I507" i="1"/>
  <c r="I531" i="1"/>
  <c r="I134" i="1"/>
  <c r="I133" i="1" s="1"/>
  <c r="I681" i="1"/>
  <c r="I759" i="1"/>
  <c r="I569" i="1"/>
  <c r="I543" i="1"/>
  <c r="I495" i="1"/>
  <c r="I222" i="1"/>
  <c r="I221" i="1" s="1"/>
  <c r="I238" i="1"/>
  <c r="I237" i="1" s="1"/>
  <c r="I255" i="1"/>
  <c r="I254" i="1" s="1"/>
  <c r="I272" i="1"/>
  <c r="I271" i="1" s="1"/>
  <c r="I289" i="1"/>
  <c r="I288" i="1" s="1"/>
  <c r="I306" i="1"/>
  <c r="I305" i="1" s="1"/>
  <c r="I323" i="1"/>
  <c r="I322" i="1" s="1"/>
  <c r="I340" i="1"/>
  <c r="I339" i="1" s="1"/>
  <c r="I374" i="1"/>
  <c r="I373" i="1" s="1"/>
  <c r="I581" i="1"/>
  <c r="I593" i="1"/>
  <c r="I607" i="1"/>
  <c r="I619" i="1"/>
  <c r="I631" i="1"/>
  <c r="I657" i="1"/>
  <c r="I669" i="1"/>
  <c r="I731" i="1"/>
  <c r="I18" i="1"/>
  <c r="I13" i="1" s="1"/>
  <c r="I12" i="1" s="1"/>
  <c r="I408" i="1"/>
  <c r="I407" i="1" s="1"/>
  <c r="I425" i="1"/>
  <c r="I424" i="1" s="1"/>
  <c r="I693" i="1"/>
  <c r="I124" i="1"/>
  <c r="I132" i="1" l="1"/>
  <c r="I458" i="1"/>
  <c r="I131" i="1" l="1"/>
  <c r="I776" i="1" s="1"/>
  <c r="I779" i="1" s="1"/>
  <c r="D23" i="5" l="1"/>
  <c r="D18" i="5"/>
  <c r="D25" i="5" l="1"/>
  <c r="E25" i="10" l="1"/>
  <c r="E25" i="9"/>
  <c r="D24" i="13" l="1"/>
  <c r="F25" i="10" l="1"/>
  <c r="D24" i="7" l="1"/>
  <c r="E20" i="6" l="1"/>
  <c r="E26" i="6" s="1"/>
  <c r="D20" i="6"/>
  <c r="D26" i="6" s="1"/>
</calcChain>
</file>

<file path=xl/sharedStrings.xml><?xml version="1.0" encoding="utf-8"?>
<sst xmlns="http://schemas.openxmlformats.org/spreadsheetml/2006/main" count="8027" uniqueCount="669">
  <si>
    <t>Гл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</si>
  <si>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</si>
  <si>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</si>
  <si>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</si>
  <si>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</si>
  <si>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</si>
  <si>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</si>
  <si>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высшего должностного лица органа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</si>
  <si>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</si>
  <si>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</si>
  <si>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</si>
  <si>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Функционирование местной администрации</t>
  </si>
  <si>
    <t>Центральный аппарат</t>
  </si>
  <si>
    <t>Закупка товаров, работ и услуг для обеспечения муниципальных нужд</t>
  </si>
  <si>
    <t>Субвенции на осуществление переданных государственных полномочий РД по образованию и осуществлению деятельности административных комиссий</t>
  </si>
  <si>
    <t xml:space="preserve">Расходы на выплаты персоналу в целях обеспечения выполнения переданных функций </t>
  </si>
  <si>
    <t>Субвенции на осуществление переданных государственных полномочий РД по образованию и осуществлению деятельности  комиссий по делам несовершеннолетних и защите их прав</t>
  </si>
  <si>
    <t>Обеспечение деятельности финансового органа и контрольной счетной палаты</t>
  </si>
  <si>
    <t>Обеспечение деятельности контрольно-счетной палаты</t>
  </si>
  <si>
    <t>Другие общегосударственные вопросы</t>
  </si>
  <si>
    <t>АРХИВ</t>
  </si>
  <si>
    <t>Мероприятия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</si>
  <si>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</si>
  <si>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</si>
  <si>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</si>
  <si>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</si>
  <si>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</si>
  <si>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</si>
  <si>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</si>
  <si>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Субвенции на осуществление государственных полномочий РД по организации и осуществлению деятельности по опеке и попечительству</t>
  </si>
  <si>
    <t>Расходы на выплаты персоналу в целях обеспечения выполнения функций казенными учреждениями.</t>
  </si>
  <si>
    <t>СОЦИАЛЬНАЯ ПОЛИТИКА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</si>
  <si>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</si>
  <si>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</si>
  <si>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</si>
  <si>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Охрана семьи и детства</t>
  </si>
  <si>
    <t>Выплата ежемесячного пособия детям-сиротам, оставшимся без попечения родителей.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</si>
  <si>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</si>
  <si>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</si>
  <si>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</si>
  <si>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Мероприятия в области  физической культуры и спорта</t>
  </si>
  <si>
    <t>СРЕДСТВА МАССОВОЙ ИНФОРМАЦИИ</t>
  </si>
  <si>
    <t>Периодическая печать и издательства</t>
  </si>
  <si>
    <t>Предоставление субсидий бюджетным учреждениям</t>
  </si>
  <si>
    <t>ОБСЛУЖИВАНИЕ ГОСУДАРСТВЕННОГО И МУНИЦИПАЛЬНОГО ДОЛГА</t>
  </si>
  <si>
    <t>Обслуживание муниципального долга</t>
  </si>
  <si>
    <t>Процентные платежи по государственному долгу</t>
  </si>
  <si>
    <t>Иные выплаты персоналу учреждений, за исключением фонда оплаты труда</t>
  </si>
  <si>
    <t>Уплата налогов, сборов и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</si>
  <si>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</si>
  <si>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</si>
  <si>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Управление сельского хозяйства</t>
  </si>
  <si>
    <t>Дошкольное образование</t>
  </si>
  <si>
    <t>МКДОУ «Детский сад №1 с Сергокала</t>
  </si>
  <si>
    <t xml:space="preserve">Расходы на обеспечение деятельности (оказание услуг) дошкольных образовательных учреждений </t>
  </si>
  <si>
    <t>Обеспечение гос-х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</t>
  </si>
  <si>
    <t>Расходы на выплаты персоналу в целях обеспечения выполнения функций казенными учреждениями</t>
  </si>
  <si>
    <t>Компенсации части родительской платы на содержание ребенка в дошкольном учреждении</t>
  </si>
  <si>
    <t>МКДОУ «Детский сад №2 с Сергокала</t>
  </si>
  <si>
    <t>Расходы на обеспечение деятельности (оказание услуг) дошкольных образовательных учреждений</t>
  </si>
  <si>
    <t>МКДОУ «Детский сад №3 с Сергокала</t>
  </si>
  <si>
    <t>КУЛЬТУРА</t>
  </si>
  <si>
    <t>Дворцы и дома культуры, другие учреждения культуры</t>
  </si>
  <si>
    <t>Общее образование</t>
  </si>
  <si>
    <t>Обеспечение государственных гарантий реализации прав на получение общедоступного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средств обучения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</si>
  <si>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</si>
  <si>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</si>
  <si>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Совершенствование организации питания учащихся в общеобразовательных учреждениях</t>
  </si>
  <si>
    <t>ИТОГО РАСХОДОВ</t>
  </si>
  <si>
    <t>Дотация</t>
  </si>
  <si>
    <t>Субвенции на осуществление первичного воинского учета на территориях, где отсутствуют военные комиссариаты</t>
  </si>
  <si>
    <t>ВСЕГО РАСХОДОВ</t>
  </si>
  <si>
    <t>007</t>
  </si>
  <si>
    <t>008</t>
  </si>
  <si>
    <t>04</t>
  </si>
  <si>
    <t>05</t>
  </si>
  <si>
    <t>07</t>
  </si>
  <si>
    <t>01</t>
  </si>
  <si>
    <t>009</t>
  </si>
  <si>
    <t>010</t>
  </si>
  <si>
    <t>011</t>
  </si>
  <si>
    <t>111</t>
  </si>
  <si>
    <t>МКДОУ «Детский сад №4 с Сергокала</t>
  </si>
  <si>
    <t>013</t>
  </si>
  <si>
    <t>МКДОУ «Детский сад с Кадыркент"</t>
  </si>
  <si>
    <t>014</t>
  </si>
  <si>
    <t>МКДОУ «Детский сад с Мюрего"</t>
  </si>
  <si>
    <t>016</t>
  </si>
  <si>
    <t>МКДОУ «Детский сад  "Теремок"с Н-Мугри"</t>
  </si>
  <si>
    <t>017</t>
  </si>
  <si>
    <t>МКДОУ «Детский сад с Ванашимахи"</t>
  </si>
  <si>
    <t>018</t>
  </si>
  <si>
    <t>МКДОУ «Детский сад с Дегва"</t>
  </si>
  <si>
    <t>019</t>
  </si>
  <si>
    <t>МКДОУ «Урахинский детский сад общеразвивающего вида"</t>
  </si>
  <si>
    <t>023</t>
  </si>
  <si>
    <t>024</t>
  </si>
  <si>
    <t>МКДОУ «Детский сад с Бурдеки"</t>
  </si>
  <si>
    <t>МКДОУ «Детский сад с Н-Махарги"</t>
  </si>
  <si>
    <t>025</t>
  </si>
  <si>
    <t>МКДОУ «Детский сад с Кичигамри"</t>
  </si>
  <si>
    <t>026</t>
  </si>
  <si>
    <t>МКДОУ «Детский сад с Миглакаси"</t>
  </si>
  <si>
    <t>027</t>
  </si>
  <si>
    <t>МКДОУ «Детский сад с Аялизимахи"</t>
  </si>
  <si>
    <t>028</t>
  </si>
  <si>
    <t>МКДОУ «Детский сад с Краснопартизанск"</t>
  </si>
  <si>
    <t>029</t>
  </si>
  <si>
    <t>МКДОУ «Детский сад с Маммаул"</t>
  </si>
  <si>
    <t>030</t>
  </si>
  <si>
    <t>МКДОУ «Детский сад Олимпийский"</t>
  </si>
  <si>
    <t>031</t>
  </si>
  <si>
    <t>03</t>
  </si>
  <si>
    <t>09</t>
  </si>
  <si>
    <t>004</t>
  </si>
  <si>
    <t>06</t>
  </si>
  <si>
    <t>Отдел по финансам и налоговым вопросам Администрации МР "Сергокалинский район"</t>
  </si>
  <si>
    <t>001</t>
  </si>
  <si>
    <t>02</t>
  </si>
  <si>
    <t xml:space="preserve">Наименование главного распорядителя </t>
  </si>
  <si>
    <t>033</t>
  </si>
  <si>
    <t>850</t>
  </si>
  <si>
    <t>244</t>
  </si>
  <si>
    <t>112</t>
  </si>
  <si>
    <t>034</t>
  </si>
  <si>
    <t>МКОУ "Лицей Мюрего"</t>
  </si>
  <si>
    <t>035</t>
  </si>
  <si>
    <t>МКОУ "Новомугринская СОШ"</t>
  </si>
  <si>
    <t>036</t>
  </si>
  <si>
    <t>МКОУ "Ванашимахинская СОШ им. С.Омарова"</t>
  </si>
  <si>
    <t>037</t>
  </si>
  <si>
    <t>МКОУ "Дегвинская СОШ"</t>
  </si>
  <si>
    <t>038</t>
  </si>
  <si>
    <t>МКОУ "Аймаумахинская СОШ"</t>
  </si>
  <si>
    <t>039</t>
  </si>
  <si>
    <t>МКОУ "Урахинская СОШ им. А. Тахо-Годи"</t>
  </si>
  <si>
    <t>040</t>
  </si>
  <si>
    <t>МКОУ "Н-Мулебкинская СОШ"</t>
  </si>
  <si>
    <t>041</t>
  </si>
  <si>
    <t>МКОУ "Цурмахинская начальная общеобразовательная школа"</t>
  </si>
  <si>
    <t>070</t>
  </si>
  <si>
    <t>МКОУ "Бурхимахинская СОШ"</t>
  </si>
  <si>
    <t>072</t>
  </si>
  <si>
    <t>МКОУ "Канасирагинская СОШ"</t>
  </si>
  <si>
    <t>073</t>
  </si>
  <si>
    <t>МКОУ "Мургукская СОШ"</t>
  </si>
  <si>
    <t>078</t>
  </si>
  <si>
    <t>МКОУ "Бурдекинская СОШ"</t>
  </si>
  <si>
    <t>079</t>
  </si>
  <si>
    <t>МКОУ "Н-Махаргинская средняя образовательная школа им. Сулейманова Х.Г."</t>
  </si>
  <si>
    <t>080</t>
  </si>
  <si>
    <t>МКОУ "Кичигамринская СОШ"</t>
  </si>
  <si>
    <t>083</t>
  </si>
  <si>
    <t>МКОУ "Балтамахинская СОШ"</t>
  </si>
  <si>
    <t>085</t>
  </si>
  <si>
    <t>МКОУ "Миглакасимахинская СОШ"</t>
  </si>
  <si>
    <t>086</t>
  </si>
  <si>
    <t>МКОУ "Маммаульская СОШ"</t>
  </si>
  <si>
    <t>087</t>
  </si>
  <si>
    <t>МКОУ "Аялизимахинская СОШ"</t>
  </si>
  <si>
    <t>088</t>
  </si>
  <si>
    <t>МКОУ "Кадиркентская СОШ"</t>
  </si>
  <si>
    <t>090</t>
  </si>
  <si>
    <t>МКОУ "Краснопартизанская СОШ"</t>
  </si>
  <si>
    <t>МКУДОД "Детско-юнощеская спортивная школа с Сергокала"</t>
  </si>
  <si>
    <t>093</t>
  </si>
  <si>
    <t>094</t>
  </si>
  <si>
    <t>097</t>
  </si>
  <si>
    <t>МКУДОД "ДЮСШ с Мюрего"</t>
  </si>
  <si>
    <t>098</t>
  </si>
  <si>
    <t>МКУДО  ДОД "ДШИ с Сергокала"</t>
  </si>
  <si>
    <t>МКУДО  ДОД "Детский дом творчества"</t>
  </si>
  <si>
    <t>099</t>
  </si>
  <si>
    <t>101</t>
  </si>
  <si>
    <t>МКУ "Управление образования"</t>
  </si>
  <si>
    <t>08</t>
  </si>
  <si>
    <t>102</t>
  </si>
  <si>
    <t>МКУ "ЦБС"</t>
  </si>
  <si>
    <t>104</t>
  </si>
  <si>
    <t>МКУ "МЦБ"</t>
  </si>
  <si>
    <t>105</t>
  </si>
  <si>
    <t>000</t>
  </si>
  <si>
    <t>к  решению  Собрания депутатов</t>
  </si>
  <si>
    <t>МР «Сергокалинский район»</t>
  </si>
  <si>
    <t>Распределение</t>
  </si>
  <si>
    <t>(тыс. руб.)</t>
  </si>
  <si>
    <t>Наименование</t>
  </si>
  <si>
    <t>показателя</t>
  </si>
  <si>
    <t>Функционирование высшего должностного лица муниципального образования</t>
  </si>
  <si>
    <t>Обеспечение функционирования Главы муниципального образования.</t>
  </si>
  <si>
    <t>88 2</t>
  </si>
  <si>
    <t>Финансовое обеспечение выполнения функций муниципальных органов</t>
  </si>
  <si>
    <t>88 2 00 20000</t>
  </si>
  <si>
    <t xml:space="preserve">Обеспечение деятельности администрации </t>
  </si>
  <si>
    <t>88 3</t>
  </si>
  <si>
    <t>88 3 00 20000</t>
  </si>
  <si>
    <t>Расходы на выплаты персоналу в целях обеспечения выполнения функций муниципальными органами.</t>
  </si>
  <si>
    <t>Реализация функций органов государственной власти Республики Дагестан</t>
  </si>
  <si>
    <t>Субвенции на 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</si>
  <si>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99 8 00 77710</t>
  </si>
  <si>
    <t>99 8 00 77720</t>
  </si>
  <si>
    <t>Обеспечение деятельности финансового органа и органа финансового надзора</t>
  </si>
  <si>
    <t>Председатель контрольно счетной палаты.</t>
  </si>
  <si>
    <t>93 7</t>
  </si>
  <si>
    <t>93 7 00 20000</t>
  </si>
  <si>
    <t>Обеспечение деятельности финансового органа</t>
  </si>
  <si>
    <t>Реализация функций органов местного самоуправления</t>
  </si>
  <si>
    <t xml:space="preserve">99 8 </t>
  </si>
  <si>
    <t>99 8 00 20000</t>
  </si>
  <si>
    <t>Иные выплаты персоналу муниципальных органов</t>
  </si>
  <si>
    <t>Закупка товаров, работ и услуг для обеспечения муниципальных нужд.</t>
  </si>
  <si>
    <t>99 8 00 77730</t>
  </si>
  <si>
    <t>07 4 01 20000</t>
  </si>
  <si>
    <t>Расходы на обеспечение деятельности (оказание услуг) учреждений в области сельского хозяйства</t>
  </si>
  <si>
    <t>14 1 02 11000</t>
  </si>
  <si>
    <t>16 4 01 15200</t>
  </si>
  <si>
    <t>Государственная программа Республики Дагестан «Развитие образования в Республике Дагестан на 2015-2020 годы»</t>
  </si>
  <si>
    <t>Подпрограмма «Развитие дошкольного образования детей»</t>
  </si>
  <si>
    <t>19 1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</si>
  <si>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</si>
  <si>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19 1 01 06590</t>
  </si>
  <si>
    <t>Финансовое обеспечение выполнения функций казенных учреждений дошкольного образования</t>
  </si>
  <si>
    <t>19 1 01 01590</t>
  </si>
  <si>
    <t>Подпрограмма «Развитие общего образования детей»</t>
  </si>
  <si>
    <t>19 2</t>
  </si>
  <si>
    <t>Основное мероприятие «Развитие образования в общеобразовательных учреждениях»</t>
  </si>
  <si>
    <t>19 2 02</t>
  </si>
  <si>
    <t>Обеспечение государственных гарантий реализации прав на получение общедоступного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</si>
  <si>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19 2 02 06590</t>
  </si>
  <si>
    <t>19 2 02 02590</t>
  </si>
  <si>
    <t>Закупка товаров, работ и услуг для обеспечения государственных (муниципальных) нужд</t>
  </si>
  <si>
    <t>19 3 06 06590</t>
  </si>
  <si>
    <t>Финансовое обеспечение выполнения функций  учреждений</t>
  </si>
  <si>
    <t>Расходы на выплаты персоналу в целях обеспечения выполнения функций  казенными учреждениями.</t>
  </si>
  <si>
    <t>Мероприятия в области образования</t>
  </si>
  <si>
    <t>19 2 02 07591</t>
  </si>
  <si>
    <t>Мероприятия в сфере молодежной политики</t>
  </si>
  <si>
    <t>33 1 01 99000</t>
  </si>
  <si>
    <t>Субвенции на 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</si>
  <si>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</si>
  <si>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Отдел образования</t>
  </si>
  <si>
    <t>19 2 11 10590</t>
  </si>
  <si>
    <t>Финансовое обеспечение выполнения функций учреждений</t>
  </si>
  <si>
    <t>КУЛЬТУРА и КИНЕМАТОГРАФИЯ</t>
  </si>
  <si>
    <t>20 2 01 00590</t>
  </si>
  <si>
    <t>Библиотеки</t>
  </si>
  <si>
    <t>20 2 05 00590</t>
  </si>
  <si>
    <t>Другие вопросы в области культуры и кинематографии</t>
  </si>
  <si>
    <t>Прочие учреждения культуры</t>
  </si>
  <si>
    <t>20 3 01 20000</t>
  </si>
  <si>
    <t>МЦБ</t>
  </si>
  <si>
    <t>Ежемесячная доплата к пенсиям лицам, замещавшим муниципальные должности.</t>
  </si>
  <si>
    <t>22 1 07 28960</t>
  </si>
  <si>
    <t>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</si>
  <si>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>22 3 01 71540</t>
  </si>
  <si>
    <t>24 6 01 20000</t>
  </si>
  <si>
    <t>25 2 02 00190</t>
  </si>
  <si>
    <t>Предоставление субсидий бюджетным, учреждениям/</t>
  </si>
  <si>
    <t>Обслуживание государственного внутреннего и муниципального долга</t>
  </si>
  <si>
    <t>Основное мероприятие «Обслуживание государственного внутреннего долга»</t>
  </si>
  <si>
    <t>26 1 02</t>
  </si>
  <si>
    <t>26 1 02 27880</t>
  </si>
  <si>
    <t>Обслуживание государственного (муниципального) долга</t>
  </si>
  <si>
    <t>99 8 00 51180</t>
  </si>
  <si>
    <t>Выплата единовременного пособия при всех формах устройства детей, лишенных родительского попечения, в семью</t>
  </si>
  <si>
    <t>10</t>
  </si>
  <si>
    <t>МКДЦ</t>
  </si>
  <si>
    <t>Cумма</t>
  </si>
  <si>
    <t>Субвенции на осуществление переданных государственных полномочий Республики Дагестан по образованию и осуществлению деятельности комиссий по делам</t>
  </si>
  <si>
    <t>несовершеннолетних и защите их прав</t>
  </si>
  <si>
    <t>Единовременные пособия при всех формах устройства детей в семью</t>
  </si>
  <si>
    <t>Единовременные денежные пособия гражданам взявшим под опеку детей из организаций для детей сирот</t>
  </si>
  <si>
    <t>к решению Собрания депутатов</t>
  </si>
  <si>
    <t>Бюджет</t>
  </si>
  <si>
    <t>(тыс. рублей)</t>
  </si>
  <si>
    <t>КОД  БЮДЖЕТНОЙ КЛАССИФИКАЦИИ РОССИЙСКОЙ ФЕДЕРАЦИИ</t>
  </si>
  <si>
    <t>НАИМЕНОВАНИЕ   ДОХОДОВ</t>
  </si>
  <si>
    <t>СУММА</t>
  </si>
  <si>
    <t>Доходы</t>
  </si>
  <si>
    <t>1 01 02000 01 0000 110</t>
  </si>
  <si>
    <t>Налог на доходы физических лиц</t>
  </si>
  <si>
    <t>1 05 02000 02 0000 110</t>
  </si>
  <si>
    <t>Единый налог на вмененный доход</t>
  </si>
  <si>
    <t>1 05 03000 01 0000 110</t>
  </si>
  <si>
    <t>Единый сельскохозяйственный налог</t>
  </si>
  <si>
    <t>1 05 01000 00 0000 110</t>
  </si>
  <si>
    <t>УСН</t>
  </si>
  <si>
    <t>1 08 00000 00 0000 000</t>
  </si>
  <si>
    <t>Государственная пошлина</t>
  </si>
  <si>
    <t>1 17 00000 00 0000 000</t>
  </si>
  <si>
    <t>Неналоговые доходы и прочие</t>
  </si>
  <si>
    <t>1 03 02000 01 0000 110</t>
  </si>
  <si>
    <t>Акцизы</t>
  </si>
  <si>
    <t>ИТОГО Собственных доходов</t>
  </si>
  <si>
    <t>Субвенция</t>
  </si>
  <si>
    <t>ВСЕГО финансовая помощь</t>
  </si>
  <si>
    <t>ВСЕГО ДОХОДОВ</t>
  </si>
  <si>
    <t>к решению Собрания          депутатов</t>
  </si>
  <si>
    <t>№ п/п</t>
  </si>
  <si>
    <t>Наименование поселений</t>
  </si>
  <si>
    <t>Адм. МО с Сергокала</t>
  </si>
  <si>
    <t>Адм. МО с Мюрего</t>
  </si>
  <si>
    <t>Адм. МО с Н- Мугри</t>
  </si>
  <si>
    <t>Адм. МО с Ванашимахи</t>
  </si>
  <si>
    <t>Адм МО с Дегва</t>
  </si>
  <si>
    <t>Адм. МО с Аймаумахи</t>
  </si>
  <si>
    <t>Адм. МО с Урахи</t>
  </si>
  <si>
    <t>Адм. МО с Н-Мулебки</t>
  </si>
  <si>
    <t>Адм. МО с Канасираги</t>
  </si>
  <si>
    <t>Адм. МО с Мургук</t>
  </si>
  <si>
    <t>Адм. МО с Бурдеки</t>
  </si>
  <si>
    <t>Адм. МО с Кичигамри</t>
  </si>
  <si>
    <t>Адм. МО с Миглакаси</t>
  </si>
  <si>
    <t>Адм. МО с Маммаул</t>
  </si>
  <si>
    <t>Адм. МО с Аялизимахи</t>
  </si>
  <si>
    <t>ВСЕГО</t>
  </si>
  <si>
    <t xml:space="preserve">         (тыс. рублей)</t>
  </si>
  <si>
    <t>Код бюджетной классификации Российской Федерации</t>
  </si>
  <si>
    <t>Администрация Сергокалинского района</t>
  </si>
  <si>
    <t>Дотации бюджетам муниципальных районов на выравнивание  бюджетной обеспеченности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</si>
  <si>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</si>
  <si>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</si>
  <si>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</si>
  <si>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</si>
  <si>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районов,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</si>
  <si>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</si>
  <si>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</si>
  <si>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</si>
  <si>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</si>
  <si>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</si>
  <si>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субвенции бюджетам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</si>
  <si>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</si>
  <si>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</si>
  <si>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</si>
  <si>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 муниципальных районов</t>
  </si>
  <si>
    <t>1 17 01050 05 0000 180</t>
  </si>
  <si>
    <t>Невыясненные поступления, зачисляемые в бюджеты муниципальных районов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</si>
  <si>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</si>
  <si>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</si>
  <si>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</si>
  <si>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</si>
  <si>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</si>
  <si>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</si>
  <si>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1 05 02010 02 0000 110</t>
  </si>
  <si>
    <t>Единый налог на вмененный доход для отдельных видов деятельности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</si>
  <si>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</si>
  <si>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</si>
  <si>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1 12 01020 01 0000 120</t>
  </si>
  <si>
    <t>Плата за выбросы загрязняющих веществ в атмосферный воздух передвижными объектами</t>
  </si>
  <si>
    <t>1 12 01040 01 0000 120</t>
  </si>
  <si>
    <t>Плата за размещение отходов производства и потребления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</si>
  <si>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</si>
  <si>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</si>
  <si>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1 14 02050 05 0000 410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</si>
  <si>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</si>
  <si>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</si>
  <si>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1 14 02050 05 0000 440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</si>
  <si>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</si>
  <si>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</si>
  <si>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</si>
  <si>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</si>
  <si>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</si>
  <si>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</si>
  <si>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</si>
  <si>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</si>
  <si>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</si>
  <si>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</si>
  <si>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</si>
  <si>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1 17 05050 05 0000 180</t>
  </si>
  <si>
    <t>Прочие неналоговые доходы бюджетов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</si>
  <si>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</si>
  <si>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реализацию мероприятий государственной программы Российской Федерации "Доступная среда" 2011-2020годы</t>
  </si>
  <si>
    <t>Прочие доходы от оказания платных услуг получателями средств бюджетов муниципальных районов (Родительская плата)</t>
  </si>
  <si>
    <t>Межбюджетные трансферты, передаваемые бюджетам муниципальных районов  на государственную поддержку  лучших работников муниципальных учреждений культуры, находящихся на территориях сельских поселений</t>
  </si>
  <si>
    <t>Резервный фонд</t>
  </si>
  <si>
    <t>Приложение №12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</si>
  <si>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№6</t>
    </r>
  </si>
  <si>
    <t>Приложение №9</t>
  </si>
  <si>
    <t>Приложение №10</t>
  </si>
  <si>
    <t>Приложение №11</t>
  </si>
  <si>
    <t>Приложение №14</t>
  </si>
  <si>
    <t>Приложение №15</t>
  </si>
  <si>
    <t>1 05 01021 01 0000 110</t>
  </si>
  <si>
    <t>1 05 03010 01 0000 110</t>
  </si>
  <si>
    <t>Приложение №13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</si>
  <si>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</si>
  <si>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</si>
  <si>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</si>
  <si>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</si>
  <si>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22 3 07 52600</t>
  </si>
  <si>
    <t>22 5 00 R0820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</si>
  <si>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№2</t>
    </r>
  </si>
  <si>
    <t>Дорожное хозяйство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</si>
  <si>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</si>
  <si>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</si>
  <si>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</si>
  <si>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</si>
  <si>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Благоустройство</t>
  </si>
  <si>
    <t>15 3 00 22260</t>
  </si>
  <si>
    <t>2020 год</t>
  </si>
  <si>
    <t xml:space="preserve">Иные выплаты персоналу </t>
  </si>
  <si>
    <t>Иные выплаты персоналу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</si>
  <si>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</si>
  <si>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</si>
  <si>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99 8 00 51200</t>
  </si>
  <si>
    <t>14</t>
  </si>
  <si>
    <t>1910106590</t>
  </si>
  <si>
    <t>32</t>
  </si>
  <si>
    <t>Межбюджетные трансферты, передаваемые бюджетам муниципальных районов  на выполнение переданных полномочий из бюджетов сельских поселений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</si>
  <si>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</si>
  <si>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</si>
  <si>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</si>
  <si>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</si>
  <si>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1 03 02230 01 0000 110</t>
  </si>
  <si>
    <t>1 03 02240 01 0000 110</t>
  </si>
  <si>
    <t>1 03 02250 01 0000 110</t>
  </si>
  <si>
    <t>1 03 02260 01 0000 110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</si>
  <si>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</si>
  <si>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</si>
  <si>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</si>
  <si>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</si>
  <si>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</si>
  <si>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</si>
  <si>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1 05 03020 01 0000 110</t>
  </si>
  <si>
    <t>Единый сельскохозяйственный налог (за налоговые периоды, истекшие до 1 января 2011 года)</t>
  </si>
  <si>
    <t>1 06 06033 05 0000 110</t>
  </si>
  <si>
    <t>Земельный налог с организаций, обладающих земельным участком, расположенным в границах межселенных территорий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</si>
  <si>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</si>
  <si>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</si>
  <si>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</si>
  <si>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</si>
  <si>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</si>
  <si>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</si>
  <si>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</si>
  <si>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</si>
  <si>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1 13 01995 05 0000 130</t>
  </si>
  <si>
    <t>1 13 02995 05 0000 130</t>
  </si>
  <si>
    <t>Прочие доходы от компенсации затрат бюджетов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</si>
  <si>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</si>
  <si>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</si>
  <si>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</si>
  <si>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</si>
  <si>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</si>
  <si>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</si>
  <si>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</si>
  <si>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</si>
  <si>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</si>
  <si>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</si>
  <si>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</si>
  <si>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</si>
  <si>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</si>
  <si>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1 16 25050 01 0000 140</t>
  </si>
  <si>
    <t>Денежные взыскания (штрафы) за нарушение законодательства в области охраны окружающей среды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</si>
  <si>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</si>
  <si>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</si>
  <si>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1 17 14030 05 0000 180</t>
  </si>
  <si>
    <t>Средства самообложения граждан, зачисляемые в бюджеты муниципальных районов</t>
  </si>
  <si>
    <t>0 10 30100 05 0000 710</t>
  </si>
  <si>
    <t>Получение кредитов от других бюджетов бюджетной системы Российской Федерации, бюджетами  муниципальных районов в валюте Российской Федерации</t>
  </si>
  <si>
    <t>0 10 30100 05 0000 810</t>
  </si>
  <si>
    <t>Погащение кредитов от других бюджетов бюджетной системы Российской Федерации, бюджетами  муниципальных районов в валюте Российской Федерации</t>
  </si>
  <si>
    <t>Увеличение прочих остатков денежных средств бюджетов муниципальных районов</t>
  </si>
  <si>
    <t>01 05 02 01 05 0000 510</t>
  </si>
  <si>
    <t>01 05 02 01 05 0000 610</t>
  </si>
  <si>
    <t>Перечень кодов источников финансирования дефицитов бюджетов</t>
  </si>
  <si>
    <t>0 10 00000 00 0000 000</t>
  </si>
  <si>
    <t>ИСТОЧНИКИ ВНУТРЕННЕГО ФИНАНСИРОВАНИЯ ДЕФИЦИТОВ БЮДЖЕТОВ</t>
  </si>
  <si>
    <t>Средства передаваемые из бюджетов СП в бюджет муниципального района на выполнение переданных полномочий по культуре</t>
  </si>
  <si>
    <t>1 09 07053 05 0000 110</t>
  </si>
  <si>
    <t>Прочие местные налоги и сборы, мобилизуемые на территориях муниципальных районов</t>
  </si>
  <si>
    <t>1 16 30030 01 0000 140</t>
  </si>
  <si>
    <t>Прочие денежные взыскания, (штрафы) за правонарушения в области дорожного движения</t>
  </si>
  <si>
    <t>Межбюджетные трансферты, передаваемые бюджетам муниципальных районов  для компенсации дополнительных расходов, возникщих в результате решений, принятыми органами власти другого уровня</t>
  </si>
  <si>
    <t xml:space="preserve">                                                                                                      (тыс. рублей)</t>
  </si>
  <si>
    <t>Приложение №16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</si>
  <si>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№7</t>
    </r>
  </si>
  <si>
    <t>Приложение №4</t>
  </si>
  <si>
    <t>11</t>
  </si>
  <si>
    <t>99 9 00 20690</t>
  </si>
  <si>
    <t>Резервные средства</t>
  </si>
  <si>
    <t>Администрация МР "Сергокалинский район"</t>
  </si>
  <si>
    <t>Основное мероприятие "Противодействия коррупции в МР "Сергокалинский район"</t>
  </si>
  <si>
    <t>Финансовое обеспечение выполнения функций государственных органов и учреждений</t>
  </si>
  <si>
    <t>13</t>
  </si>
  <si>
    <t>42 0 01 99900</t>
  </si>
  <si>
    <t>42 0 01</t>
  </si>
  <si>
    <t>ПРОГРАММА</t>
  </si>
  <si>
    <t>ГОСУДАРСТВЕННЫХ ВНУТРЕННИХ ЗАИМСТВОВАНИЙ</t>
  </si>
  <si>
    <t>Государственные внутренние заимствования</t>
  </si>
  <si>
    <t>в том числе</t>
  </si>
  <si>
    <t>Приложение №17</t>
  </si>
  <si>
    <t>ИСТОЧНИКИ ФИНАНСИРОВАНИЯ ДЕФИЦИТА</t>
  </si>
  <si>
    <t>РАЙОННОГО БЮДЖЕТА СЕРГОКАЛИНСКОГО РАЙОНА</t>
  </si>
  <si>
    <t>ИСТОЧНИКИ ВНУТРЕННЕГО ФИНАНСИРОВАНИЯ ДЕФИЦИТА БЮДЖЕТА</t>
  </si>
  <si>
    <t>Получение кредитов от других бюджетов бюджетной системы Российской Федерации бюджетами субъектов Российской Федерации в валюте  Российской Федерации</t>
  </si>
  <si>
    <t>Погащение бюджетами субъектов  Российской Федерации  кредитов от других бюджетов бюджетной системы  Российской Федерации в валюте  Российской Федерации</t>
  </si>
  <si>
    <t>Приложение №18</t>
  </si>
  <si>
    <t xml:space="preserve">СЕРГОКАЛИНСКОГО РАЙОНА </t>
  </si>
  <si>
    <t>(тыс.рублей)</t>
  </si>
  <si>
    <t>0610199900</t>
  </si>
  <si>
    <t>Погащение бюджетных кредитов, полученных от других бюджетов бюджетной системы Российской Федерации в валюте Российской Федерации</t>
  </si>
  <si>
    <t>Дотации бюджетам муниципальных районов на выравнивание бюджетной обеспеченности</t>
  </si>
  <si>
    <t>Наименование главного администратора доходов и источников финансирования дефицита местного бюджета</t>
  </si>
  <si>
    <t>Главного администратора доходов и источников финансирования дефицита местного бюджета</t>
  </si>
  <si>
    <t>доходов и источников финансирования дефицита местного бюджета</t>
  </si>
  <si>
    <t>2021г</t>
  </si>
  <si>
    <t>2021 г</t>
  </si>
  <si>
    <t>2021 год</t>
  </si>
  <si>
    <t>Иные выплаты населению</t>
  </si>
  <si>
    <t>Иные межбюджетные трансферты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</si>
  <si>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</si>
  <si>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</si>
  <si>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по дорожному фонду</t>
  </si>
  <si>
    <t>Перечень кодов и администраторов доходов районного бюджета</t>
  </si>
  <si>
    <t>МКОУ "СОШ №1"</t>
  </si>
  <si>
    <t>МКОУ "СОШ №2"</t>
  </si>
  <si>
    <t>Иные дотации</t>
  </si>
  <si>
    <t>26 1 01 60020</t>
  </si>
  <si>
    <t>26 1 01 60062</t>
  </si>
  <si>
    <t xml:space="preserve">Дотации бюджетам муниципальных районов  на частичную компенсацию дополнительных расходов на повышение оплаты труда работников бюджетной сферы 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</si>
  <si>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</si>
  <si>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</si>
  <si>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22 3 07 81510</t>
  </si>
  <si>
    <t>2 02 20051 05 0000 150</t>
  </si>
  <si>
    <t>2 02 25555 05 0000 150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</si>
  <si>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</si>
  <si>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2 02 25519 05 0000 150</t>
  </si>
  <si>
    <t>Субсидия бюджетам муниципальных районов на поддержку отрасли культуры</t>
  </si>
  <si>
    <t>2 02 15001 05 0000 150</t>
  </si>
  <si>
    <t>2 02 15009 05 0000 150</t>
  </si>
  <si>
    <t>2 02 20041 05 0000 150</t>
  </si>
  <si>
    <t>2 02 25027 05 0000 150</t>
  </si>
  <si>
    <t>2 02 29999 05 0000 150</t>
  </si>
  <si>
    <t>2 02 35930 05 0000 150</t>
  </si>
  <si>
    <t>2 02 35120 05 0000 150</t>
  </si>
  <si>
    <t>2 02 35118 05 0000 150</t>
  </si>
  <si>
    <t>2 02 35260 05 0000 150</t>
  </si>
  <si>
    <t>2 02 30024 05 0000 150</t>
  </si>
  <si>
    <t>2 02 30027 05 0000 150</t>
  </si>
  <si>
    <t>2 02 30029 05 0000 150</t>
  </si>
  <si>
    <t>2 02 35082 05 0000 150</t>
  </si>
  <si>
    <t>2 02 39999 05 0000 150</t>
  </si>
  <si>
    <t>2 02 40014 05 0000 150</t>
  </si>
  <si>
    <t>2 02 45144 05 0000 150</t>
  </si>
  <si>
    <t>2 02 45146 05 0000 150</t>
  </si>
  <si>
    <t>2 02 45147 05 0000 150</t>
  </si>
  <si>
    <t>2 02 45148 05 0000 150</t>
  </si>
  <si>
    <t>2 02 45160 05 0000 150</t>
  </si>
  <si>
    <t>2 02 49999 05 0000 150</t>
  </si>
  <si>
    <t>2 04 05020 05 0000 150</t>
  </si>
  <si>
    <t>2 07 05020 05 0000 150</t>
  </si>
  <si>
    <t>2 18 60010 05 0000 150</t>
  </si>
  <si>
    <t>2 19 45160 05 0000 150</t>
  </si>
  <si>
    <t>2 19 60010 05 0000 150</t>
  </si>
  <si>
    <t>22500R0820</t>
  </si>
  <si>
    <t>МО «Сергокалинский район» по доходам на 2020 год</t>
  </si>
  <si>
    <t>2 02 30000 00 0000 150</t>
  </si>
  <si>
    <t>Дотации на содержание прочего персонала общеобразовательных учреждений, передаваемых на местный бюджет из средств субвенций, выделяемых бюджетам муниципальных районов и городских округов для реализации основных общеобразовательных программ</t>
  </si>
  <si>
    <t>2 02 2999 05 0000 150</t>
  </si>
  <si>
    <t>Прочие субсидии бюджетам муниципальных районов (питание 1-4 классов)</t>
  </si>
  <si>
    <t xml:space="preserve"> НА 2021 и 2022 годов</t>
  </si>
  <si>
    <t xml:space="preserve"> НА 2020 ГОД</t>
  </si>
  <si>
    <t>Иные выплаты, за исключением ФОТ МО, лицам, привлекаемым согласно законодательству для выполнения отдельных полномочий</t>
  </si>
  <si>
    <t>Премии и гранты</t>
  </si>
  <si>
    <t>0100199590</t>
  </si>
  <si>
    <t>На прочие мероприятия администрации</t>
  </si>
  <si>
    <t xml:space="preserve">    Другие вопросы в области национальной безопасности и правоохранительной деятельности</t>
  </si>
  <si>
    <t xml:space="preserve"> Вопросы в области национальной безопастности и провоохранительной деятельности</t>
  </si>
  <si>
    <t>На ремонт автомобильных дорог общего пользования местного значения</t>
  </si>
  <si>
    <t>Другие вопросы в области национальной экономики</t>
  </si>
  <si>
    <t>12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</si>
  <si>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</si>
  <si>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   Коммунальное хозяйство</t>
  </si>
  <si>
    <t>Формирование современной городской среды</t>
  </si>
  <si>
    <t>460F255550</t>
  </si>
  <si>
    <t>Капитальные вложения в объекты муниципальной собственности (СОШ с Мургук)</t>
  </si>
  <si>
    <t>Бюджетные инвестиции в объекты капитального строительства муниципальной собственности (строительство школы в с Мургук)</t>
  </si>
  <si>
    <t>На реализацию мероприятий по созданию в дошкольных образовательных организациях  для получения детьми-инвалидами качественного образования ("Доступная среда")</t>
  </si>
  <si>
    <t>30000R0271</t>
  </si>
  <si>
    <t>Прочая закупка товаров, работ и услуг</t>
  </si>
  <si>
    <t>Капитальное строительство</t>
  </si>
  <si>
    <t>414</t>
  </si>
  <si>
    <t>Программа 150 школ</t>
  </si>
  <si>
    <t>Подключение муниципальных общедоступных библиотек к информационно-телекоммуникационной сети "Интернет" и развитие библиотечного дела</t>
  </si>
  <si>
    <t>20209R5193</t>
  </si>
  <si>
    <t>Комплектование книжных фондов муниципальных общедоступных библиотек</t>
  </si>
  <si>
    <t>20209R5194</t>
  </si>
  <si>
    <t>расходов местного бюджета по ведомственной  классификации расходов районного бюджета Сергокалинского района на 2020 год</t>
  </si>
  <si>
    <t>Государственная программа МР "Сергокалинский район" о противодействии коррупции в МР "Сергокалинский район" на 2020 год</t>
  </si>
  <si>
    <t>Государственная программа РД "Развитие государственной гражданской службы РД и муниципальной службы в РД на 2017-2020 годы"</t>
  </si>
  <si>
    <t>1609</t>
  </si>
  <si>
    <t>0</t>
  </si>
  <si>
    <t>486</t>
  </si>
  <si>
    <t>722,76</t>
  </si>
  <si>
    <t>167</t>
  </si>
  <si>
    <t>1098</t>
  </si>
  <si>
    <t>332</t>
  </si>
  <si>
    <t>163</t>
  </si>
  <si>
    <t>МКДОУ «Детский сад c.Мургук"</t>
  </si>
  <si>
    <t>расходов местного бюджета по разделам, подразделам, целевым статьям расходов, видам расходов функциональной классификации расходов Российской Федерации на 2020 год</t>
  </si>
  <si>
    <t>Расходы на выплаты персоналу в целях обеспечения выполнения функций МО</t>
  </si>
  <si>
    <t>Взносы по обязательному социальному страхованию на выплаты по оплате труда работников и иные выплаты</t>
  </si>
  <si>
    <t>Взносы по обязательному социальному страхованию на выплаты по оплате труда</t>
  </si>
  <si>
    <t>Закупка товаров, работ, услуг в целях капитального ремонта мун. имущества</t>
  </si>
  <si>
    <t>01 0 01 99590</t>
  </si>
  <si>
    <t>15 3 00 53900</t>
  </si>
  <si>
    <t>9 98 00 40002</t>
  </si>
  <si>
    <t>46 0 F2 55550</t>
  </si>
  <si>
    <t>30 0 00 R0271</t>
  </si>
  <si>
    <t>19 2 38 41120</t>
  </si>
  <si>
    <t>99 9 00 40090</t>
  </si>
  <si>
    <t>20209R85193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</si>
  <si>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на 2020 год</t>
  </si>
  <si>
    <t>-13500</t>
  </si>
  <si>
    <t>СЕРГОКАЛИНСКОГО РАЙОНА НА 2020 ГОД</t>
  </si>
  <si>
    <t>НА ПЛАНОВЫЙ ПЕРИОД 2021 И 2022 ГОДОВ</t>
  </si>
  <si>
    <t>МО «Сергокалинский район» по доходам на плановый период 2021-2022 годов</t>
  </si>
  <si>
    <t>расходов местного бюджета по ведомственной  классификации расходов районного бюджета Сергокалинского района на плановый 2021 и 2022 годов</t>
  </si>
  <si>
    <t>расходов местного бюджета по разделам, подразделам, целевым статьям расходов, видам расходов функциональной классификации расходов Российской Федерации на 2021 - 2022 годов</t>
  </si>
  <si>
    <t>Распределение субвенций бюджетам поселений на осуществление полномочий по первичному воинскому учету, где отсутствуют военные комиссариаты на 2020 год</t>
  </si>
  <si>
    <t>Распределение субвенций бюджетам поселений на осуществление полномочий по первичному воинскому учету, где отсутствуют военные комиссариаты на плановый 2021-2022 годов</t>
  </si>
  <si>
    <t>Распределение дотаций поселениям из Фонда Компенсации на выравнивание бюджетной обеспеченности на 2020 год</t>
  </si>
  <si>
    <t>Распределение дотаций поселениям из Фонда Компенсации на выравнивание бюджетной обеспеченности на 2021 и 2022 годов.</t>
  </si>
  <si>
    <t>2022 г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</si>
  <si>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по дорожному фонду 2021 и 2022 годов</t>
  </si>
  <si>
    <t>2022 год</t>
  </si>
  <si>
    <t>тыс. руб.</t>
  </si>
  <si>
    <t>2091</t>
  </si>
  <si>
    <t>1232</t>
  </si>
  <si>
    <t>2021г.</t>
  </si>
  <si>
    <t>2022г.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</si>
  <si>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№1</t>
    </r>
  </si>
  <si>
    <t>Приложение №3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</si>
  <si>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№5</t>
    </r>
  </si>
  <si>
    <t>Приложение №8</t>
  </si>
  <si>
    <t>2022г</t>
  </si>
  <si>
    <t>1633</t>
  </si>
  <si>
    <t>493,1</t>
  </si>
  <si>
    <t>2747</t>
  </si>
  <si>
    <t>383</t>
  </si>
  <si>
    <t>5476</t>
  </si>
  <si>
    <t>1654</t>
  </si>
  <si>
    <t>192</t>
  </si>
  <si>
    <t>228</t>
  </si>
  <si>
    <t>1117</t>
  </si>
  <si>
    <t>337,3</t>
  </si>
  <si>
    <t>1471</t>
  </si>
  <si>
    <t>15</t>
  </si>
  <si>
    <t>3501</t>
  </si>
  <si>
    <t>1057</t>
  </si>
  <si>
    <t>121</t>
  </si>
  <si>
    <t>119</t>
  </si>
  <si>
    <t>Проведение переписи населения 2021 года</t>
  </si>
  <si>
    <t>На проведение переписи населения 2021 года</t>
  </si>
  <si>
    <t>108</t>
  </si>
  <si>
    <t>99 8 00 54690</t>
  </si>
  <si>
    <t xml:space="preserve">25 2 02 00190 </t>
  </si>
  <si>
    <t>МБУ ЦБ</t>
  </si>
  <si>
    <t>МБУ "ЦБ"</t>
  </si>
  <si>
    <t>Субвенции бюджетам муниципальных районов на проведение Всероссийской перепеси населения в 2021 г.</t>
  </si>
  <si>
    <t>2 02 35469 05 0000 150</t>
  </si>
  <si>
    <t>1 16 32000 05 0000 140</t>
  </si>
  <si>
    <t>Денежные взыскания, налагаемые в возмещение ущерба причиненного в результате незаконного или не целевого использования бюджетных средств</t>
  </si>
  <si>
    <t>1 16 18050 05 0000 140</t>
  </si>
  <si>
    <t>Денежные взыскания (штрафы), за нарушение бюджетного законодательства</t>
  </si>
  <si>
    <t xml:space="preserve">№121 от 20.12.2019 года </t>
  </si>
  <si>
    <t xml:space="preserve">№121 от 20.12.2019 года  </t>
  </si>
  <si>
    <t>№121 от 20.12.2019 г.</t>
  </si>
  <si>
    <t xml:space="preserve">№121  от 20.12.2019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</si>
</sst>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0"/>
    <numFmt numFmtId="166" formatCode="0.000"/>
    <numFmt numFmtId="167" formatCode="#,##0.000"/>
    <numFmt numFmtId="168" formatCode="0.00000"/>
    <numFmt numFmtId="169" formatCode="#,##0.0"/>
  </numFmts>
  <fonts count="58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b/>
      <i/>
      <sz val="12"/>
      <color rgb="FF00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b/>
      <sz val="11"/>
      <color theme="1"/>
      <name val="Times New Roman"/>
      <family val="1"/>
      <charset val="204"/>
    </font>
    <font>
      <sz val="8"/>
      <color rgb="FF000000"/>
      <name val="Arial Cy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rgb="FF000000"/>
      <name val="Calibri"/>
      <family val="2"/>
      <charset val="204"/>
      <scheme val="minor"/>
    </font>
    <font>
      <sz val="13"/>
      <color rgb="FF464C55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9"/>
      <color rgb="FF3F3F3F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0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7" fillId="0" borderId="12">
      <alignment horizontal="left" wrapText="1" indent="2"/>
    </xf>
    <xf numFmtId="0" fontId="46" fillId="6" borderId="44" applyNumberFormat="0" applyAlignment="0" applyProtection="0"/>
  </cellStyleXfs>
  <cellXfs count="405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17" fillId="0" borderId="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7" fillId="0" borderId="9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1" fillId="0" borderId="0" xfId="0" applyFont="1"/>
    <xf numFmtId="0" fontId="25" fillId="0" borderId="6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wrapText="1"/>
    </xf>
    <xf numFmtId="0" fontId="30" fillId="0" borderId="4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8" fillId="0" borderId="0" xfId="0" applyFont="1"/>
    <xf numFmtId="0" fontId="32" fillId="0" borderId="0" xfId="0" applyFont="1" applyAlignment="1">
      <alignment vertical="center"/>
    </xf>
    <xf numFmtId="0" fontId="34" fillId="0" borderId="0" xfId="0" applyFont="1" applyAlignment="1">
      <alignment horizontal="center"/>
    </xf>
    <xf numFmtId="0" fontId="35" fillId="0" borderId="0" xfId="0" applyFont="1"/>
    <xf numFmtId="49" fontId="6" fillId="0" borderId="3" xfId="0" applyNumberFormat="1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wrapText="1"/>
    </xf>
    <xf numFmtId="166" fontId="3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49" fontId="14" fillId="2" borderId="4" xfId="0" applyNumberFormat="1" applyFont="1" applyFill="1" applyBorder="1" applyAlignment="1">
      <alignment horizontal="center" vertical="center" wrapText="1"/>
    </xf>
    <xf numFmtId="0" fontId="23" fillId="0" borderId="6" xfId="0" applyFont="1" applyBorder="1" applyAlignment="1">
      <alignment wrapText="1"/>
    </xf>
    <xf numFmtId="0" fontId="38" fillId="0" borderId="0" xfId="0" applyFont="1"/>
    <xf numFmtId="0" fontId="3" fillId="0" borderId="0" xfId="0" applyFont="1" applyAlignment="1">
      <alignment horizontal="center" vertical="center"/>
    </xf>
    <xf numFmtId="49" fontId="13" fillId="0" borderId="19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7" fontId="3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4" fontId="2" fillId="0" borderId="0" xfId="0" applyNumberFormat="1" applyFont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/>
    <xf numFmtId="0" fontId="27" fillId="0" borderId="24" xfId="0" applyFont="1" applyBorder="1" applyAlignment="1">
      <alignment vertical="center" wrapText="1"/>
    </xf>
    <xf numFmtId="49" fontId="0" fillId="0" borderId="25" xfId="0" applyNumberFormat="1" applyBorder="1"/>
    <xf numFmtId="0" fontId="27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7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27" fillId="0" borderId="34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33" xfId="0" applyBorder="1"/>
    <xf numFmtId="0" fontId="45" fillId="0" borderId="9" xfId="0" applyFont="1" applyBorder="1" applyAlignment="1">
      <alignment horizontal="center" wrapText="1"/>
    </xf>
    <xf numFmtId="0" fontId="39" fillId="0" borderId="9" xfId="0" applyFont="1" applyBorder="1" applyAlignment="1">
      <alignment horizontal="center" wrapText="1"/>
    </xf>
    <xf numFmtId="0" fontId="45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66" fontId="0" fillId="0" borderId="0" xfId="0" applyNumberFormat="1"/>
    <xf numFmtId="0" fontId="15" fillId="0" borderId="0" xfId="0" applyFont="1" applyAlignment="1">
      <alignment horizontal="right" vertical="center"/>
    </xf>
    <xf numFmtId="49" fontId="47" fillId="0" borderId="4" xfId="0" applyNumberFormat="1" applyFont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>
      <alignment horizontal="center" vertical="center" wrapText="1"/>
    </xf>
    <xf numFmtId="164" fontId="10" fillId="7" borderId="4" xfId="0" applyNumberFormat="1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48" fillId="6" borderId="6" xfId="2" applyFont="1" applyBorder="1" applyAlignment="1">
      <alignment horizontal="center" vertical="top" wrapText="1"/>
    </xf>
    <xf numFmtId="0" fontId="48" fillId="6" borderId="45" xfId="2" applyFont="1" applyBorder="1" applyAlignment="1">
      <alignment horizontal="center" wrapText="1"/>
    </xf>
    <xf numFmtId="0" fontId="48" fillId="6" borderId="45" xfId="2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vertical="center" wrapText="1"/>
    </xf>
    <xf numFmtId="166" fontId="3" fillId="8" borderId="4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49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50" fillId="0" borderId="3" xfId="0" applyFont="1" applyBorder="1" applyAlignment="1">
      <alignment vertical="center" wrapText="1"/>
    </xf>
    <xf numFmtId="0" fontId="22" fillId="8" borderId="6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49" fontId="4" fillId="8" borderId="4" xfId="0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51" fillId="9" borderId="46" xfId="0" applyNumberFormat="1" applyFont="1" applyFill="1" applyBorder="1" applyAlignment="1" applyProtection="1">
      <alignment horizontal="center" vertical="top" wrapText="1"/>
    </xf>
    <xf numFmtId="49" fontId="3" fillId="9" borderId="4" xfId="0" applyNumberFormat="1" applyFont="1" applyFill="1" applyBorder="1" applyAlignment="1">
      <alignment horizontal="center" vertical="center" wrapText="1"/>
    </xf>
    <xf numFmtId="49" fontId="4" fillId="9" borderId="4" xfId="0" applyNumberFormat="1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52" fillId="0" borderId="46" xfId="0" applyNumberFormat="1" applyFont="1" applyBorder="1" applyAlignment="1" applyProtection="1">
      <alignment wrapText="1"/>
    </xf>
    <xf numFmtId="49" fontId="14" fillId="8" borderId="4" xfId="0" applyNumberFormat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54" fillId="9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3" fillId="8" borderId="4" xfId="0" applyNumberFormat="1" applyFont="1" applyFill="1" applyBorder="1" applyAlignment="1">
      <alignment horizontal="center" vertical="center" wrapText="1"/>
    </xf>
    <xf numFmtId="0" fontId="54" fillId="2" borderId="4" xfId="0" applyFont="1" applyFill="1" applyBorder="1" applyAlignment="1">
      <alignment vertical="center" wrapText="1"/>
    </xf>
    <xf numFmtId="164" fontId="3" fillId="8" borderId="4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8" fillId="8" borderId="4" xfId="0" applyNumberFormat="1" applyFont="1" applyFill="1" applyBorder="1" applyAlignment="1">
      <alignment horizontal="center" vertical="center" wrapText="1"/>
    </xf>
    <xf numFmtId="164" fontId="8" fillId="8" borderId="4" xfId="0" applyNumberFormat="1" applyFont="1" applyFill="1" applyBorder="1" applyAlignment="1">
      <alignment horizontal="center" vertical="center" wrapText="1"/>
    </xf>
    <xf numFmtId="166" fontId="8" fillId="8" borderId="4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2" fontId="10" fillId="7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168" fontId="12" fillId="2" borderId="4" xfId="0" applyNumberFormat="1" applyFont="1" applyFill="1" applyBorder="1" applyAlignment="1">
      <alignment horizontal="center" vertical="center" wrapText="1"/>
    </xf>
    <xf numFmtId="0" fontId="55" fillId="8" borderId="9" xfId="0" applyFont="1" applyFill="1" applyBorder="1" applyAlignment="1">
      <alignment horizontal="center" vertical="center" wrapText="1"/>
    </xf>
    <xf numFmtId="49" fontId="12" fillId="8" borderId="4" xfId="0" applyNumberFormat="1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49" fontId="10" fillId="8" borderId="4" xfId="0" applyNumberFormat="1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49" fontId="12" fillId="9" borderId="4" xfId="0" applyNumberFormat="1" applyFont="1" applyFill="1" applyBorder="1" applyAlignment="1">
      <alignment horizontal="center" vertical="center" wrapText="1"/>
    </xf>
    <xf numFmtId="49" fontId="2" fillId="9" borderId="4" xfId="0" applyNumberFormat="1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24" fillId="9" borderId="19" xfId="0" applyFont="1" applyFill="1" applyBorder="1" applyAlignment="1">
      <alignment horizontal="center" vertical="top" wrapText="1"/>
    </xf>
    <xf numFmtId="168" fontId="3" fillId="8" borderId="4" xfId="0" applyNumberFormat="1" applyFont="1" applyFill="1" applyBorder="1" applyAlignment="1">
      <alignment horizontal="center" vertical="center" wrapText="1"/>
    </xf>
    <xf numFmtId="2" fontId="8" fillId="8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56" fillId="8" borderId="3" xfId="0" applyFont="1" applyFill="1" applyBorder="1" applyAlignment="1">
      <alignment horizontal="center" vertical="center" wrapText="1"/>
    </xf>
    <xf numFmtId="49" fontId="15" fillId="8" borderId="4" xfId="0" applyNumberFormat="1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166" fontId="4" fillId="8" borderId="4" xfId="0" applyNumberFormat="1" applyFont="1" applyFill="1" applyBorder="1" applyAlignment="1">
      <alignment horizontal="center" vertical="center" wrapText="1"/>
    </xf>
    <xf numFmtId="0" fontId="54" fillId="8" borderId="3" xfId="0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0" fontId="36" fillId="8" borderId="3" xfId="0" applyFont="1" applyFill="1" applyBorder="1" applyAlignment="1">
      <alignment horizontal="center" vertical="center" wrapText="1"/>
    </xf>
    <xf numFmtId="0" fontId="50" fillId="0" borderId="3" xfId="0" applyFont="1" applyBorder="1" applyAlignment="1">
      <alignment horizontal="left" vertical="center" wrapText="1"/>
    </xf>
    <xf numFmtId="0" fontId="5" fillId="8" borderId="3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54" fillId="8" borderId="4" xfId="0" applyFont="1" applyFill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49" fontId="36" fillId="8" borderId="4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0" fontId="51" fillId="0" borderId="46" xfId="0" applyNumberFormat="1" applyFont="1" applyBorder="1" applyAlignment="1" applyProtection="1">
      <alignment horizontal="center" vertical="top" wrapText="1"/>
    </xf>
    <xf numFmtId="0" fontId="15" fillId="8" borderId="4" xfId="0" applyFont="1" applyFill="1" applyBorder="1" applyAlignment="1">
      <alignment horizontal="center" vertical="center" wrapText="1"/>
    </xf>
    <xf numFmtId="0" fontId="53" fillId="0" borderId="46" xfId="0" applyNumberFormat="1" applyFont="1" applyBorder="1" applyAlignment="1" applyProtection="1">
      <alignment horizontal="center" vertical="center" wrapText="1"/>
    </xf>
    <xf numFmtId="49" fontId="6" fillId="9" borderId="4" xfId="0" applyNumberFormat="1" applyFont="1" applyFill="1" applyBorder="1" applyAlignment="1">
      <alignment horizontal="center" vertical="center" wrapText="1"/>
    </xf>
    <xf numFmtId="0" fontId="54" fillId="9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2" fontId="3" fillId="8" borderId="4" xfId="0" applyNumberFormat="1" applyFont="1" applyFill="1" applyBorder="1" applyAlignment="1">
      <alignment horizontal="center" vertical="center" wrapText="1"/>
    </xf>
    <xf numFmtId="49" fontId="5" fillId="9" borderId="4" xfId="0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49" fontId="15" fillId="9" borderId="4" xfId="0" applyNumberFormat="1" applyFont="1" applyFill="1" applyBorder="1" applyAlignment="1">
      <alignment horizontal="center" vertical="center" wrapText="1"/>
    </xf>
    <xf numFmtId="0" fontId="57" fillId="9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6" fillId="9" borderId="4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wrapText="1"/>
    </xf>
    <xf numFmtId="0" fontId="16" fillId="8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49" fontId="1" fillId="10" borderId="4" xfId="0" applyNumberFormat="1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168" fontId="4" fillId="10" borderId="4" xfId="0" applyNumberFormat="1" applyFont="1" applyFill="1" applyBorder="1" applyAlignment="1">
      <alignment horizontal="center" vertical="center" wrapText="1"/>
    </xf>
    <xf numFmtId="2" fontId="2" fillId="8" borderId="4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2" fontId="14" fillId="8" borderId="4" xfId="0" applyNumberFormat="1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4" fontId="4" fillId="8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0" fillId="0" borderId="39" xfId="0" applyNumberFormat="1" applyBorder="1"/>
    <xf numFmtId="166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6" fontId="4" fillId="1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8" fillId="0" borderId="8" xfId="0" applyFont="1" applyBorder="1" applyAlignment="1">
      <alignment vertical="center"/>
    </xf>
    <xf numFmtId="0" fontId="38" fillId="0" borderId="8" xfId="0" applyFont="1" applyBorder="1"/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center" wrapText="1"/>
    </xf>
    <xf numFmtId="0" fontId="33" fillId="0" borderId="0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/>
    </xf>
    <xf numFmtId="0" fontId="43" fillId="0" borderId="1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justify" vertical="center" wrapText="1"/>
    </xf>
    <xf numFmtId="0" fontId="40" fillId="5" borderId="19" xfId="0" applyFont="1" applyFill="1" applyBorder="1" applyAlignment="1">
      <alignment horizontal="center"/>
    </xf>
    <xf numFmtId="49" fontId="40" fillId="5" borderId="19" xfId="0" applyNumberFormat="1" applyFont="1" applyFill="1" applyBorder="1" applyAlignment="1">
      <alignment horizontal="center"/>
    </xf>
    <xf numFmtId="0" fontId="29" fillId="0" borderId="16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49" fontId="15" fillId="8" borderId="1" xfId="0" applyNumberFormat="1" applyFont="1" applyFill="1" applyBorder="1" applyAlignment="1">
      <alignment horizontal="center" vertical="center" wrapText="1"/>
    </xf>
    <xf numFmtId="49" fontId="15" fillId="8" borderId="3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2" fontId="4" fillId="8" borderId="3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</cellXfs>
  <cellStyles count="3">
    <cellStyle name="xl103" xfId="1"/>
    <cellStyle name="Вывод" xfId="2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7"/>
  <sheetViews>
    <sheetView tabSelected="1" topLeftCell="A94" workbookViewId="0">
      <selection activeCell="B7" sqref="B7:G7"/>
    </sheetView>
  </sheetViews>
  <sheetFormatPr defaultRowHeight="12.75" x14ac:dyDescent="0.2"/>
  <cols>
    <col min="2" max="2" width="16" customWidth="1"/>
    <col min="4" max="4" width="21.7109375" customWidth="1"/>
    <col min="7" max="7" width="33.85546875" customWidth="1"/>
  </cols>
  <sheetData>
    <row r="2" spans="2:7" ht="15.75" x14ac:dyDescent="0.2">
      <c r="B2" s="348" t="s">
        <v>496</v>
      </c>
      <c r="C2" s="348"/>
      <c r="D2" s="348"/>
      <c r="E2" s="348"/>
      <c r="F2" s="348"/>
      <c r="G2" s="348"/>
    </row>
    <row r="3" spans="2:7" ht="15.75" x14ac:dyDescent="0.2">
      <c r="B3" s="348" t="s">
        <v>272</v>
      </c>
      <c r="C3" s="348"/>
      <c r="D3" s="348"/>
      <c r="E3" s="348"/>
      <c r="F3" s="348"/>
      <c r="G3" s="348"/>
    </row>
    <row r="4" spans="2:7" ht="15.75" x14ac:dyDescent="0.2">
      <c r="B4" s="348" t="s">
        <v>183</v>
      </c>
      <c r="C4" s="348"/>
      <c r="D4" s="348"/>
      <c r="E4" s="348"/>
      <c r="F4" s="348"/>
      <c r="G4" s="348"/>
    </row>
    <row r="5" spans="2:7" ht="15.75" x14ac:dyDescent="0.2">
      <c r="B5" s="348" t="s">
        <v>668</v>
      </c>
      <c r="C5" s="348"/>
      <c r="D5" s="348"/>
      <c r="E5" s="348"/>
      <c r="F5" s="348"/>
      <c r="G5" s="348"/>
    </row>
    <row r="6" spans="2:7" ht="15.75" x14ac:dyDescent="0.2">
      <c r="B6" s="132"/>
      <c r="C6" s="132"/>
      <c r="D6" s="132"/>
      <c r="E6" s="132"/>
      <c r="F6" s="132"/>
      <c r="G6" s="132"/>
    </row>
    <row r="7" spans="2:7" ht="15.75" x14ac:dyDescent="0.2">
      <c r="B7" s="346" t="s">
        <v>513</v>
      </c>
      <c r="C7" s="346"/>
      <c r="D7" s="346"/>
      <c r="E7" s="346"/>
      <c r="F7" s="346"/>
      <c r="G7" s="346"/>
    </row>
    <row r="8" spans="2:7" ht="15.75" x14ac:dyDescent="0.2">
      <c r="B8" s="132"/>
      <c r="C8" s="132"/>
      <c r="D8" s="132"/>
      <c r="E8" s="132"/>
      <c r="F8" s="132"/>
      <c r="G8" s="132"/>
    </row>
    <row r="9" spans="2:7" ht="15.75" thickBot="1" x14ac:dyDescent="0.3">
      <c r="B9" s="349"/>
      <c r="C9" s="349"/>
      <c r="D9" s="350"/>
      <c r="E9" s="350"/>
      <c r="F9" s="88"/>
      <c r="G9" s="88"/>
    </row>
    <row r="10" spans="2:7" ht="33.75" customHeight="1" thickBot="1" x14ac:dyDescent="0.25">
      <c r="B10" s="334" t="s">
        <v>317</v>
      </c>
      <c r="C10" s="345"/>
      <c r="D10" s="345"/>
      <c r="E10" s="339" t="s">
        <v>502</v>
      </c>
      <c r="F10" s="340"/>
      <c r="G10" s="341"/>
    </row>
    <row r="11" spans="2:7" ht="125.25" customHeight="1" thickBot="1" x14ac:dyDescent="0.25">
      <c r="B11" s="130" t="s">
        <v>503</v>
      </c>
      <c r="C11" s="345" t="s">
        <v>504</v>
      </c>
      <c r="D11" s="345"/>
      <c r="E11" s="342"/>
      <c r="F11" s="343"/>
      <c r="G11" s="344"/>
    </row>
    <row r="12" spans="2:7" ht="22.5" customHeight="1" thickBot="1" x14ac:dyDescent="0.25">
      <c r="B12" s="129" t="s">
        <v>117</v>
      </c>
      <c r="C12" s="345"/>
      <c r="D12" s="335"/>
      <c r="E12" s="351" t="s">
        <v>318</v>
      </c>
      <c r="F12" s="352"/>
      <c r="G12" s="353"/>
    </row>
    <row r="13" spans="2:7" ht="38.25" customHeight="1" thickBot="1" x14ac:dyDescent="0.25">
      <c r="B13" s="128" t="s">
        <v>117</v>
      </c>
      <c r="C13" s="334" t="s">
        <v>528</v>
      </c>
      <c r="D13" s="335"/>
      <c r="E13" s="336" t="s">
        <v>319</v>
      </c>
      <c r="F13" s="337"/>
      <c r="G13" s="338"/>
    </row>
    <row r="14" spans="2:7" ht="72.75" customHeight="1" thickBot="1" x14ac:dyDescent="0.25">
      <c r="B14" s="150" t="s">
        <v>117</v>
      </c>
      <c r="C14" s="334" t="s">
        <v>529</v>
      </c>
      <c r="D14" s="335"/>
      <c r="E14" s="334" t="s">
        <v>519</v>
      </c>
      <c r="F14" s="345"/>
      <c r="G14" s="347"/>
    </row>
    <row r="15" spans="2:7" ht="99.75" customHeight="1" thickBot="1" x14ac:dyDescent="0.25">
      <c r="B15" s="128" t="s">
        <v>117</v>
      </c>
      <c r="C15" s="334" t="s">
        <v>530</v>
      </c>
      <c r="D15" s="335"/>
      <c r="E15" s="336" t="s">
        <v>320</v>
      </c>
      <c r="F15" s="337"/>
      <c r="G15" s="338"/>
    </row>
    <row r="16" spans="2:7" ht="39" customHeight="1" thickBot="1" x14ac:dyDescent="0.25">
      <c r="B16" s="128" t="s">
        <v>117</v>
      </c>
      <c r="C16" s="334" t="s">
        <v>523</v>
      </c>
      <c r="D16" s="335"/>
      <c r="E16" s="336" t="s">
        <v>370</v>
      </c>
      <c r="F16" s="337"/>
      <c r="G16" s="338"/>
    </row>
    <row r="17" spans="2:7" ht="39" customHeight="1" thickBot="1" x14ac:dyDescent="0.25">
      <c r="B17" s="152" t="s">
        <v>117</v>
      </c>
      <c r="C17" s="334" t="s">
        <v>526</v>
      </c>
      <c r="D17" s="335"/>
      <c r="E17" s="334" t="s">
        <v>527</v>
      </c>
      <c r="F17" s="345"/>
      <c r="G17" s="347"/>
    </row>
    <row r="18" spans="2:7" ht="77.25" customHeight="1" thickBot="1" x14ac:dyDescent="0.25">
      <c r="B18" s="152" t="s">
        <v>117</v>
      </c>
      <c r="C18" s="334" t="s">
        <v>524</v>
      </c>
      <c r="D18" s="335"/>
      <c r="E18" s="334" t="s">
        <v>525</v>
      </c>
      <c r="F18" s="345"/>
      <c r="G18" s="347"/>
    </row>
    <row r="19" spans="2:7" ht="72" customHeight="1" thickBot="1" x14ac:dyDescent="0.25">
      <c r="B19" s="128" t="s">
        <v>117</v>
      </c>
      <c r="C19" s="334" t="s">
        <v>531</v>
      </c>
      <c r="D19" s="335"/>
      <c r="E19" s="336" t="s">
        <v>371</v>
      </c>
      <c r="F19" s="337"/>
      <c r="G19" s="338"/>
    </row>
    <row r="20" spans="2:7" ht="37.5" customHeight="1" thickBot="1" x14ac:dyDescent="0.25">
      <c r="B20" s="128" t="s">
        <v>117</v>
      </c>
      <c r="C20" s="334" t="s">
        <v>532</v>
      </c>
      <c r="D20" s="335"/>
      <c r="E20" s="336" t="s">
        <v>321</v>
      </c>
      <c r="F20" s="337"/>
      <c r="G20" s="338"/>
    </row>
    <row r="21" spans="2:7" ht="56.25" customHeight="1" thickBot="1" x14ac:dyDescent="0.25">
      <c r="B21" s="128" t="s">
        <v>117</v>
      </c>
      <c r="C21" s="334" t="s">
        <v>533</v>
      </c>
      <c r="D21" s="335"/>
      <c r="E21" s="336" t="s">
        <v>322</v>
      </c>
      <c r="F21" s="337"/>
      <c r="G21" s="338"/>
    </row>
    <row r="22" spans="2:7" ht="73.5" customHeight="1" thickBot="1" x14ac:dyDescent="0.25">
      <c r="B22" s="128" t="s">
        <v>117</v>
      </c>
      <c r="C22" s="334" t="s">
        <v>534</v>
      </c>
      <c r="D22" s="335"/>
      <c r="E22" s="334" t="s">
        <v>323</v>
      </c>
      <c r="F22" s="345"/>
      <c r="G22" s="347"/>
    </row>
    <row r="23" spans="2:7" ht="69.75" customHeight="1" thickBot="1" x14ac:dyDescent="0.25">
      <c r="B23" s="128" t="s">
        <v>117</v>
      </c>
      <c r="C23" s="334" t="s">
        <v>535</v>
      </c>
      <c r="D23" s="335"/>
      <c r="E23" s="334" t="s">
        <v>324</v>
      </c>
      <c r="F23" s="345"/>
      <c r="G23" s="347"/>
    </row>
    <row r="24" spans="2:7" ht="72.75" customHeight="1" thickBot="1" x14ac:dyDescent="0.25">
      <c r="B24" s="128" t="s">
        <v>117</v>
      </c>
      <c r="C24" s="334" t="s">
        <v>536</v>
      </c>
      <c r="D24" s="335"/>
      <c r="E24" s="336" t="s">
        <v>325</v>
      </c>
      <c r="F24" s="337"/>
      <c r="G24" s="338"/>
    </row>
    <row r="25" spans="2:7" ht="59.25" customHeight="1" thickBot="1" x14ac:dyDescent="0.25">
      <c r="B25" s="128" t="s">
        <v>117</v>
      </c>
      <c r="C25" s="334" t="s">
        <v>537</v>
      </c>
      <c r="D25" s="335"/>
      <c r="E25" s="336" t="s">
        <v>326</v>
      </c>
      <c r="F25" s="337"/>
      <c r="G25" s="338"/>
    </row>
    <row r="26" spans="2:7" ht="69.75" customHeight="1" thickBot="1" x14ac:dyDescent="0.25">
      <c r="B26" s="128" t="s">
        <v>117</v>
      </c>
      <c r="C26" s="334" t="s">
        <v>538</v>
      </c>
      <c r="D26" s="335"/>
      <c r="E26" s="336" t="s">
        <v>327</v>
      </c>
      <c r="F26" s="337"/>
      <c r="G26" s="338"/>
    </row>
    <row r="27" spans="2:7" ht="108" customHeight="1" thickBot="1" x14ac:dyDescent="0.25">
      <c r="B27" s="128" t="s">
        <v>117</v>
      </c>
      <c r="C27" s="334" t="s">
        <v>539</v>
      </c>
      <c r="D27" s="335"/>
      <c r="E27" s="336" t="s">
        <v>328</v>
      </c>
      <c r="F27" s="337"/>
      <c r="G27" s="338"/>
    </row>
    <row r="28" spans="2:7" ht="91.5" customHeight="1" thickBot="1" x14ac:dyDescent="0.25">
      <c r="B28" s="128" t="s">
        <v>117</v>
      </c>
      <c r="C28" s="334" t="s">
        <v>540</v>
      </c>
      <c r="D28" s="335"/>
      <c r="E28" s="336" t="s">
        <v>329</v>
      </c>
      <c r="F28" s="337"/>
      <c r="G28" s="338"/>
    </row>
    <row r="29" spans="2:7" ht="91.5" customHeight="1" thickBot="1" x14ac:dyDescent="0.25">
      <c r="B29" s="312" t="s">
        <v>117</v>
      </c>
      <c r="C29" s="334" t="s">
        <v>660</v>
      </c>
      <c r="D29" s="335"/>
      <c r="E29" s="336" t="s">
        <v>659</v>
      </c>
      <c r="F29" s="337"/>
      <c r="G29" s="338"/>
    </row>
    <row r="30" spans="2:7" ht="49.5" customHeight="1" thickBot="1" x14ac:dyDescent="0.25">
      <c r="B30" s="128" t="s">
        <v>117</v>
      </c>
      <c r="C30" s="334" t="s">
        <v>541</v>
      </c>
      <c r="D30" s="335"/>
      <c r="E30" s="334" t="s">
        <v>330</v>
      </c>
      <c r="F30" s="345"/>
      <c r="G30" s="347"/>
    </row>
    <row r="31" spans="2:7" ht="68.25" customHeight="1" thickBot="1" x14ac:dyDescent="0.25">
      <c r="B31" s="128" t="s">
        <v>117</v>
      </c>
      <c r="C31" s="334" t="s">
        <v>542</v>
      </c>
      <c r="D31" s="335"/>
      <c r="E31" s="336" t="s">
        <v>408</v>
      </c>
      <c r="F31" s="337"/>
      <c r="G31" s="338"/>
    </row>
    <row r="32" spans="2:7" ht="64.5" customHeight="1" thickBot="1" x14ac:dyDescent="0.25">
      <c r="B32" s="128" t="s">
        <v>117</v>
      </c>
      <c r="C32" s="334" t="s">
        <v>543</v>
      </c>
      <c r="D32" s="335"/>
      <c r="E32" s="336" t="s">
        <v>331</v>
      </c>
      <c r="F32" s="337"/>
      <c r="G32" s="338"/>
    </row>
    <row r="33" spans="2:7" ht="97.5" customHeight="1" thickBot="1" x14ac:dyDescent="0.25">
      <c r="B33" s="128" t="s">
        <v>117</v>
      </c>
      <c r="C33" s="334" t="s">
        <v>544</v>
      </c>
      <c r="D33" s="335"/>
      <c r="E33" s="336" t="s">
        <v>332</v>
      </c>
      <c r="F33" s="337"/>
      <c r="G33" s="338"/>
    </row>
    <row r="34" spans="2:7" ht="90.75" customHeight="1" thickBot="1" x14ac:dyDescent="0.25">
      <c r="B34" s="128" t="s">
        <v>117</v>
      </c>
      <c r="C34" s="334" t="s">
        <v>545</v>
      </c>
      <c r="D34" s="335"/>
      <c r="E34" s="336" t="s">
        <v>333</v>
      </c>
      <c r="F34" s="337"/>
      <c r="G34" s="338"/>
    </row>
    <row r="35" spans="2:7" ht="84" customHeight="1" thickBot="1" x14ac:dyDescent="0.25">
      <c r="B35" s="128" t="s">
        <v>117</v>
      </c>
      <c r="C35" s="334" t="s">
        <v>546</v>
      </c>
      <c r="D35" s="335"/>
      <c r="E35" s="336" t="s">
        <v>373</v>
      </c>
      <c r="F35" s="337"/>
      <c r="G35" s="338"/>
    </row>
    <row r="36" spans="2:7" ht="84" customHeight="1" thickBot="1" x14ac:dyDescent="0.25">
      <c r="B36" s="128" t="s">
        <v>117</v>
      </c>
      <c r="C36" s="334" t="s">
        <v>547</v>
      </c>
      <c r="D36" s="335"/>
      <c r="E36" s="336" t="s">
        <v>472</v>
      </c>
      <c r="F36" s="337"/>
      <c r="G36" s="338"/>
    </row>
    <row r="37" spans="2:7" ht="36.75" customHeight="1" thickBot="1" x14ac:dyDescent="0.25">
      <c r="B37" s="128" t="s">
        <v>117</v>
      </c>
      <c r="C37" s="334" t="s">
        <v>548</v>
      </c>
      <c r="D37" s="335"/>
      <c r="E37" s="336" t="s">
        <v>334</v>
      </c>
      <c r="F37" s="337"/>
      <c r="G37" s="338"/>
    </row>
    <row r="38" spans="2:7" ht="72.75" customHeight="1" thickBot="1" x14ac:dyDescent="0.25">
      <c r="B38" s="151" t="s">
        <v>117</v>
      </c>
      <c r="C38" s="334" t="s">
        <v>549</v>
      </c>
      <c r="D38" s="335"/>
      <c r="E38" s="334" t="s">
        <v>520</v>
      </c>
      <c r="F38" s="345"/>
      <c r="G38" s="347"/>
    </row>
    <row r="39" spans="2:7" ht="67.5" customHeight="1" thickBot="1" x14ac:dyDescent="0.25">
      <c r="B39" s="151" t="s">
        <v>117</v>
      </c>
      <c r="C39" s="334" t="s">
        <v>550</v>
      </c>
      <c r="D39" s="335"/>
      <c r="E39" s="334" t="s">
        <v>521</v>
      </c>
      <c r="F39" s="345"/>
      <c r="G39" s="347"/>
    </row>
    <row r="40" spans="2:7" ht="80.25" customHeight="1" thickBot="1" x14ac:dyDescent="0.25">
      <c r="B40" s="128" t="s">
        <v>117</v>
      </c>
      <c r="C40" s="334" t="s">
        <v>551</v>
      </c>
      <c r="D40" s="335"/>
      <c r="E40" s="336" t="s">
        <v>409</v>
      </c>
      <c r="F40" s="337"/>
      <c r="G40" s="338"/>
    </row>
    <row r="41" spans="2:7" ht="99" customHeight="1" thickBot="1" x14ac:dyDescent="0.25">
      <c r="B41" s="128" t="s">
        <v>117</v>
      </c>
      <c r="C41" s="359" t="s">
        <v>552</v>
      </c>
      <c r="D41" s="360"/>
      <c r="E41" s="361" t="s">
        <v>410</v>
      </c>
      <c r="F41" s="362"/>
      <c r="G41" s="363"/>
    </row>
    <row r="42" spans="2:7" ht="79.5" customHeight="1" thickBot="1" x14ac:dyDescent="0.25">
      <c r="B42" s="128" t="s">
        <v>117</v>
      </c>
      <c r="C42" s="359" t="s">
        <v>553</v>
      </c>
      <c r="D42" s="360"/>
      <c r="E42" s="361" t="s">
        <v>411</v>
      </c>
      <c r="F42" s="362"/>
      <c r="G42" s="363"/>
    </row>
    <row r="43" spans="2:7" ht="117.75" customHeight="1" thickBot="1" x14ac:dyDescent="0.25">
      <c r="B43" s="128" t="s">
        <v>117</v>
      </c>
      <c r="C43" s="319" t="s">
        <v>337</v>
      </c>
      <c r="D43" s="322"/>
      <c r="E43" s="324" t="s">
        <v>412</v>
      </c>
      <c r="F43" s="325"/>
      <c r="G43" s="326"/>
    </row>
    <row r="44" spans="2:7" ht="154.5" customHeight="1" thickBot="1" x14ac:dyDescent="0.25">
      <c r="B44" s="128" t="s">
        <v>117</v>
      </c>
      <c r="C44" s="319" t="s">
        <v>338</v>
      </c>
      <c r="D44" s="322"/>
      <c r="E44" s="324" t="s">
        <v>339</v>
      </c>
      <c r="F44" s="325"/>
      <c r="G44" s="326"/>
    </row>
    <row r="45" spans="2:7" ht="75" customHeight="1" thickBot="1" x14ac:dyDescent="0.25">
      <c r="B45" s="128" t="s">
        <v>117</v>
      </c>
      <c r="C45" s="319" t="s">
        <v>340</v>
      </c>
      <c r="D45" s="322"/>
      <c r="E45" s="324" t="s">
        <v>341</v>
      </c>
      <c r="F45" s="325"/>
      <c r="G45" s="326"/>
    </row>
    <row r="46" spans="2:7" ht="107.25" customHeight="1" thickBot="1" x14ac:dyDescent="0.25">
      <c r="B46" s="128" t="s">
        <v>117</v>
      </c>
      <c r="C46" s="319" t="s">
        <v>413</v>
      </c>
      <c r="D46" s="322"/>
      <c r="E46" s="324" t="s">
        <v>385</v>
      </c>
      <c r="F46" s="325"/>
      <c r="G46" s="326"/>
    </row>
    <row r="47" spans="2:7" ht="118.5" customHeight="1" thickBot="1" x14ac:dyDescent="0.25">
      <c r="B47" s="128" t="s">
        <v>117</v>
      </c>
      <c r="C47" s="319" t="s">
        <v>414</v>
      </c>
      <c r="D47" s="322"/>
      <c r="E47" s="324" t="s">
        <v>386</v>
      </c>
      <c r="F47" s="325"/>
      <c r="G47" s="326"/>
    </row>
    <row r="48" spans="2:7" ht="118.5" customHeight="1" thickBot="1" x14ac:dyDescent="0.25">
      <c r="B48" s="128" t="s">
        <v>117</v>
      </c>
      <c r="C48" s="319" t="s">
        <v>415</v>
      </c>
      <c r="D48" s="322"/>
      <c r="E48" s="329" t="s">
        <v>387</v>
      </c>
      <c r="F48" s="330"/>
      <c r="G48" s="331"/>
    </row>
    <row r="49" spans="2:7" ht="106.5" customHeight="1" thickBot="1" x14ac:dyDescent="0.25">
      <c r="B49" s="128" t="s">
        <v>117</v>
      </c>
      <c r="C49" s="319" t="s">
        <v>416</v>
      </c>
      <c r="D49" s="322"/>
      <c r="E49" s="329" t="s">
        <v>388</v>
      </c>
      <c r="F49" s="330"/>
      <c r="G49" s="331"/>
    </row>
    <row r="50" spans="2:7" ht="60.75" customHeight="1" thickBot="1" x14ac:dyDescent="0.25">
      <c r="B50" s="128" t="s">
        <v>117</v>
      </c>
      <c r="C50" s="327" t="s">
        <v>417</v>
      </c>
      <c r="D50" s="328"/>
      <c r="E50" s="332" t="s">
        <v>418</v>
      </c>
      <c r="F50" s="371"/>
      <c r="G50" s="372"/>
    </row>
    <row r="51" spans="2:7" ht="74.25" customHeight="1" thickBot="1" x14ac:dyDescent="0.25">
      <c r="B51" s="128" t="s">
        <v>117</v>
      </c>
      <c r="C51" s="327" t="s">
        <v>419</v>
      </c>
      <c r="D51" s="328"/>
      <c r="E51" s="329" t="s">
        <v>420</v>
      </c>
      <c r="F51" s="330"/>
      <c r="G51" s="331"/>
    </row>
    <row r="52" spans="2:7" ht="72" customHeight="1" thickBot="1" x14ac:dyDescent="0.25">
      <c r="B52" s="128" t="s">
        <v>117</v>
      </c>
      <c r="C52" s="327" t="s">
        <v>382</v>
      </c>
      <c r="D52" s="328"/>
      <c r="E52" s="329" t="s">
        <v>342</v>
      </c>
      <c r="F52" s="330"/>
      <c r="G52" s="331"/>
    </row>
    <row r="53" spans="2:7" ht="43.5" customHeight="1" thickBot="1" x14ac:dyDescent="0.25">
      <c r="B53" s="128" t="s">
        <v>117</v>
      </c>
      <c r="C53" s="327" t="s">
        <v>343</v>
      </c>
      <c r="D53" s="328"/>
      <c r="E53" s="329" t="s">
        <v>344</v>
      </c>
      <c r="F53" s="330"/>
      <c r="G53" s="331"/>
    </row>
    <row r="54" spans="2:7" ht="61.5" customHeight="1" thickBot="1" x14ac:dyDescent="0.25">
      <c r="B54" s="128" t="s">
        <v>117</v>
      </c>
      <c r="C54" s="327" t="s">
        <v>421</v>
      </c>
      <c r="D54" s="328"/>
      <c r="E54" s="329" t="s">
        <v>422</v>
      </c>
      <c r="F54" s="330"/>
      <c r="G54" s="331"/>
    </row>
    <row r="55" spans="2:7" ht="36.75" customHeight="1" thickBot="1" x14ac:dyDescent="0.25">
      <c r="B55" s="128" t="s">
        <v>117</v>
      </c>
      <c r="C55" s="319" t="s">
        <v>383</v>
      </c>
      <c r="D55" s="322"/>
      <c r="E55" s="324" t="s">
        <v>284</v>
      </c>
      <c r="F55" s="325"/>
      <c r="G55" s="326"/>
    </row>
    <row r="56" spans="2:7" ht="52.5" customHeight="1" thickBot="1" x14ac:dyDescent="0.25">
      <c r="B56" s="128" t="s">
        <v>117</v>
      </c>
      <c r="C56" s="319" t="s">
        <v>423</v>
      </c>
      <c r="D56" s="322"/>
      <c r="E56" s="319" t="s">
        <v>424</v>
      </c>
      <c r="F56" s="320"/>
      <c r="G56" s="321"/>
    </row>
    <row r="57" spans="2:7" ht="52.5" customHeight="1" thickBot="1" x14ac:dyDescent="0.25">
      <c r="B57" s="128" t="s">
        <v>117</v>
      </c>
      <c r="C57" s="332" t="s">
        <v>425</v>
      </c>
      <c r="D57" s="333"/>
      <c r="E57" s="329" t="s">
        <v>426</v>
      </c>
      <c r="F57" s="330"/>
      <c r="G57" s="331"/>
    </row>
    <row r="58" spans="2:7" ht="72.75" customHeight="1" thickBot="1" x14ac:dyDescent="0.25">
      <c r="B58" s="128" t="s">
        <v>117</v>
      </c>
      <c r="C58" s="319" t="s">
        <v>345</v>
      </c>
      <c r="D58" s="322"/>
      <c r="E58" s="324" t="s">
        <v>346</v>
      </c>
      <c r="F58" s="325"/>
      <c r="G58" s="326"/>
    </row>
    <row r="59" spans="2:7" ht="51" customHeight="1" thickBot="1" x14ac:dyDescent="0.25">
      <c r="B59" s="128" t="s">
        <v>117</v>
      </c>
      <c r="C59" s="319" t="s">
        <v>468</v>
      </c>
      <c r="D59" s="322"/>
      <c r="E59" s="319" t="s">
        <v>469</v>
      </c>
      <c r="F59" s="320"/>
      <c r="G59" s="321"/>
    </row>
    <row r="60" spans="2:7" ht="60.75" customHeight="1" thickBot="1" x14ac:dyDescent="0.25">
      <c r="B60" s="128" t="s">
        <v>117</v>
      </c>
      <c r="C60" s="327" t="s">
        <v>427</v>
      </c>
      <c r="D60" s="328"/>
      <c r="E60" s="319" t="s">
        <v>428</v>
      </c>
      <c r="F60" s="320"/>
      <c r="G60" s="321"/>
    </row>
    <row r="61" spans="2:7" ht="138" customHeight="1" thickBot="1" x14ac:dyDescent="0.25">
      <c r="B61" s="128" t="s">
        <v>117</v>
      </c>
      <c r="C61" s="332" t="s">
        <v>429</v>
      </c>
      <c r="D61" s="333"/>
      <c r="E61" s="329" t="s">
        <v>430</v>
      </c>
      <c r="F61" s="330"/>
      <c r="G61" s="331"/>
    </row>
    <row r="62" spans="2:7" ht="129.75" customHeight="1" thickBot="1" x14ac:dyDescent="0.25">
      <c r="B62" s="128" t="s">
        <v>117</v>
      </c>
      <c r="C62" s="332" t="s">
        <v>351</v>
      </c>
      <c r="D62" s="333"/>
      <c r="E62" s="329" t="s">
        <v>352</v>
      </c>
      <c r="F62" s="330"/>
      <c r="G62" s="331"/>
    </row>
    <row r="63" spans="2:7" ht="114" customHeight="1" thickBot="1" x14ac:dyDescent="0.25">
      <c r="B63" s="128" t="s">
        <v>117</v>
      </c>
      <c r="C63" s="332" t="s">
        <v>431</v>
      </c>
      <c r="D63" s="333"/>
      <c r="E63" s="329" t="s">
        <v>432</v>
      </c>
      <c r="F63" s="330"/>
      <c r="G63" s="331"/>
    </row>
    <row r="64" spans="2:7" ht="60" customHeight="1" thickBot="1" x14ac:dyDescent="0.25">
      <c r="B64" s="128" t="s">
        <v>117</v>
      </c>
      <c r="C64" s="332" t="s">
        <v>427</v>
      </c>
      <c r="D64" s="333"/>
      <c r="E64" s="329" t="s">
        <v>428</v>
      </c>
      <c r="F64" s="330"/>
      <c r="G64" s="331"/>
    </row>
    <row r="65" spans="2:7" ht="42" customHeight="1" thickBot="1" x14ac:dyDescent="0.25">
      <c r="B65" s="128" t="s">
        <v>117</v>
      </c>
      <c r="C65" s="327" t="s">
        <v>433</v>
      </c>
      <c r="D65" s="328"/>
      <c r="E65" s="329" t="s">
        <v>434</v>
      </c>
      <c r="F65" s="330"/>
      <c r="G65" s="331"/>
    </row>
    <row r="66" spans="2:7" ht="41.25" customHeight="1" thickBot="1" x14ac:dyDescent="0.25">
      <c r="B66" s="128" t="s">
        <v>117</v>
      </c>
      <c r="C66" s="327" t="s">
        <v>347</v>
      </c>
      <c r="D66" s="328"/>
      <c r="E66" s="329" t="s">
        <v>348</v>
      </c>
      <c r="F66" s="330"/>
      <c r="G66" s="331"/>
    </row>
    <row r="67" spans="2:7" ht="42.75" customHeight="1" thickBot="1" x14ac:dyDescent="0.25">
      <c r="B67" s="128" t="s">
        <v>117</v>
      </c>
      <c r="C67" s="327" t="s">
        <v>349</v>
      </c>
      <c r="D67" s="328"/>
      <c r="E67" s="329" t="s">
        <v>350</v>
      </c>
      <c r="F67" s="330"/>
      <c r="G67" s="331"/>
    </row>
    <row r="68" spans="2:7" ht="54.75" customHeight="1" thickBot="1" x14ac:dyDescent="0.25">
      <c r="B68" s="128" t="s">
        <v>117</v>
      </c>
      <c r="C68" s="319" t="s">
        <v>435</v>
      </c>
      <c r="D68" s="322"/>
      <c r="E68" s="324" t="s">
        <v>372</v>
      </c>
      <c r="F68" s="325"/>
      <c r="G68" s="326"/>
    </row>
    <row r="69" spans="2:7" ht="41.25" customHeight="1" thickBot="1" x14ac:dyDescent="0.25">
      <c r="B69" s="128" t="s">
        <v>117</v>
      </c>
      <c r="C69" s="319" t="s">
        <v>436</v>
      </c>
      <c r="D69" s="322"/>
      <c r="E69" s="324" t="s">
        <v>437</v>
      </c>
      <c r="F69" s="325"/>
      <c r="G69" s="326"/>
    </row>
    <row r="70" spans="2:7" ht="147.75" customHeight="1" thickBot="1" x14ac:dyDescent="0.25">
      <c r="B70" s="128" t="s">
        <v>117</v>
      </c>
      <c r="C70" s="319" t="s">
        <v>353</v>
      </c>
      <c r="D70" s="322"/>
      <c r="E70" s="319" t="s">
        <v>438</v>
      </c>
      <c r="F70" s="320"/>
      <c r="G70" s="321"/>
    </row>
    <row r="71" spans="2:7" ht="142.5" customHeight="1" thickBot="1" x14ac:dyDescent="0.25">
      <c r="B71" s="128" t="s">
        <v>117</v>
      </c>
      <c r="C71" s="319" t="s">
        <v>354</v>
      </c>
      <c r="D71" s="322"/>
      <c r="E71" s="319" t="s">
        <v>355</v>
      </c>
      <c r="F71" s="320"/>
      <c r="G71" s="321"/>
    </row>
    <row r="72" spans="2:7" ht="139.5" customHeight="1" thickBot="1" x14ac:dyDescent="0.25">
      <c r="B72" s="128" t="s">
        <v>117</v>
      </c>
      <c r="C72" s="319" t="s">
        <v>356</v>
      </c>
      <c r="D72" s="322"/>
      <c r="E72" s="319" t="s">
        <v>357</v>
      </c>
      <c r="F72" s="320"/>
      <c r="G72" s="321"/>
    </row>
    <row r="73" spans="2:7" ht="151.5" customHeight="1" thickBot="1" x14ac:dyDescent="0.25">
      <c r="B73" s="128" t="s">
        <v>117</v>
      </c>
      <c r="C73" s="319" t="s">
        <v>358</v>
      </c>
      <c r="D73" s="322"/>
      <c r="E73" s="319" t="s">
        <v>359</v>
      </c>
      <c r="F73" s="320"/>
      <c r="G73" s="321"/>
    </row>
    <row r="74" spans="2:7" ht="99" customHeight="1" thickBot="1" x14ac:dyDescent="0.25">
      <c r="B74" s="80" t="s">
        <v>117</v>
      </c>
      <c r="C74" s="319" t="s">
        <v>360</v>
      </c>
      <c r="D74" s="322"/>
      <c r="E74" s="324" t="s">
        <v>361</v>
      </c>
      <c r="F74" s="325"/>
      <c r="G74" s="326"/>
    </row>
    <row r="75" spans="2:7" ht="93.75" customHeight="1" thickBot="1" x14ac:dyDescent="0.25">
      <c r="B75" s="80" t="s">
        <v>117</v>
      </c>
      <c r="C75" s="319" t="s">
        <v>362</v>
      </c>
      <c r="D75" s="322"/>
      <c r="E75" s="319" t="s">
        <v>363</v>
      </c>
      <c r="F75" s="320"/>
      <c r="G75" s="321"/>
    </row>
    <row r="76" spans="2:7" ht="115.5" customHeight="1" thickBot="1" x14ac:dyDescent="0.25">
      <c r="B76" s="80" t="s">
        <v>117</v>
      </c>
      <c r="C76" s="319" t="s">
        <v>439</v>
      </c>
      <c r="D76" s="322"/>
      <c r="E76" s="319" t="s">
        <v>440</v>
      </c>
      <c r="F76" s="320"/>
      <c r="G76" s="321"/>
    </row>
    <row r="77" spans="2:7" ht="92.25" customHeight="1" thickBot="1" x14ac:dyDescent="0.25">
      <c r="B77" s="80" t="s">
        <v>117</v>
      </c>
      <c r="C77" s="319" t="s">
        <v>441</v>
      </c>
      <c r="D77" s="322"/>
      <c r="E77" s="319" t="s">
        <v>442</v>
      </c>
      <c r="F77" s="320"/>
      <c r="G77" s="321"/>
    </row>
    <row r="78" spans="2:7" ht="94.5" customHeight="1" thickBot="1" x14ac:dyDescent="0.25">
      <c r="B78" s="80" t="s">
        <v>117</v>
      </c>
      <c r="C78" s="319" t="s">
        <v>443</v>
      </c>
      <c r="D78" s="322"/>
      <c r="E78" s="319" t="s">
        <v>444</v>
      </c>
      <c r="F78" s="320"/>
      <c r="G78" s="321"/>
    </row>
    <row r="79" spans="2:7" ht="89.25" customHeight="1" thickBot="1" x14ac:dyDescent="0.25">
      <c r="B79" s="80" t="s">
        <v>117</v>
      </c>
      <c r="C79" s="319" t="s">
        <v>445</v>
      </c>
      <c r="D79" s="322"/>
      <c r="E79" s="319" t="s">
        <v>446</v>
      </c>
      <c r="F79" s="320"/>
      <c r="G79" s="321"/>
    </row>
    <row r="80" spans="2:7" ht="81.75" customHeight="1" thickBot="1" x14ac:dyDescent="0.25">
      <c r="B80" s="80" t="s">
        <v>117</v>
      </c>
      <c r="C80" s="323" t="s">
        <v>447</v>
      </c>
      <c r="D80" s="323"/>
      <c r="E80" s="319" t="s">
        <v>448</v>
      </c>
      <c r="F80" s="320"/>
      <c r="G80" s="321"/>
    </row>
    <row r="81" spans="2:7" ht="102" customHeight="1" thickBot="1" x14ac:dyDescent="0.25">
      <c r="B81" s="80" t="s">
        <v>117</v>
      </c>
      <c r="C81" s="323" t="s">
        <v>449</v>
      </c>
      <c r="D81" s="323"/>
      <c r="E81" s="319" t="s">
        <v>450</v>
      </c>
      <c r="F81" s="320"/>
      <c r="G81" s="321"/>
    </row>
    <row r="82" spans="2:7" ht="54.75" customHeight="1" thickBot="1" x14ac:dyDescent="0.25">
      <c r="B82" s="80" t="s">
        <v>117</v>
      </c>
      <c r="C82" s="323" t="s">
        <v>451</v>
      </c>
      <c r="D82" s="323"/>
      <c r="E82" s="319" t="s">
        <v>452</v>
      </c>
      <c r="F82" s="320"/>
      <c r="G82" s="321"/>
    </row>
    <row r="83" spans="2:7" ht="96.75" customHeight="1" thickBot="1" x14ac:dyDescent="0.25">
      <c r="B83" s="80" t="s">
        <v>117</v>
      </c>
      <c r="C83" s="323" t="s">
        <v>366</v>
      </c>
      <c r="D83" s="323"/>
      <c r="E83" s="319" t="s">
        <v>367</v>
      </c>
      <c r="F83" s="320"/>
      <c r="G83" s="321"/>
    </row>
    <row r="84" spans="2:7" ht="81" customHeight="1" thickBot="1" x14ac:dyDescent="0.25">
      <c r="B84" s="80" t="s">
        <v>117</v>
      </c>
      <c r="C84" s="323" t="s">
        <v>661</v>
      </c>
      <c r="D84" s="323"/>
      <c r="E84" s="319" t="s">
        <v>662</v>
      </c>
      <c r="F84" s="320"/>
      <c r="G84" s="321"/>
    </row>
    <row r="85" spans="2:7" ht="45" customHeight="1" thickBot="1" x14ac:dyDescent="0.25">
      <c r="B85" s="80" t="s">
        <v>117</v>
      </c>
      <c r="C85" s="323" t="s">
        <v>663</v>
      </c>
      <c r="D85" s="323"/>
      <c r="E85" s="319" t="s">
        <v>664</v>
      </c>
      <c r="F85" s="320"/>
      <c r="G85" s="321"/>
    </row>
    <row r="86" spans="2:7" ht="49.5" customHeight="1" thickBot="1" x14ac:dyDescent="0.25">
      <c r="B86" s="80" t="s">
        <v>117</v>
      </c>
      <c r="C86" s="323" t="s">
        <v>470</v>
      </c>
      <c r="D86" s="323"/>
      <c r="E86" s="319" t="s">
        <v>471</v>
      </c>
      <c r="F86" s="320"/>
      <c r="G86" s="321"/>
    </row>
    <row r="87" spans="2:7" ht="102.75" customHeight="1" thickBot="1" x14ac:dyDescent="0.25">
      <c r="B87" s="80" t="s">
        <v>117</v>
      </c>
      <c r="C87" s="323" t="s">
        <v>453</v>
      </c>
      <c r="D87" s="323"/>
      <c r="E87" s="319" t="s">
        <v>454</v>
      </c>
      <c r="F87" s="320"/>
      <c r="G87" s="321"/>
    </row>
    <row r="88" spans="2:7" ht="76.5" customHeight="1" thickBot="1" x14ac:dyDescent="0.25">
      <c r="B88" s="80" t="s">
        <v>117</v>
      </c>
      <c r="C88" s="323" t="s">
        <v>364</v>
      </c>
      <c r="D88" s="323"/>
      <c r="E88" s="319" t="s">
        <v>365</v>
      </c>
      <c r="F88" s="320"/>
      <c r="G88" s="321"/>
    </row>
    <row r="89" spans="2:7" ht="45" customHeight="1" thickBot="1" x14ac:dyDescent="0.25">
      <c r="B89" s="80" t="s">
        <v>117</v>
      </c>
      <c r="C89" s="319" t="s">
        <v>335</v>
      </c>
      <c r="D89" s="322"/>
      <c r="E89" s="319" t="s">
        <v>336</v>
      </c>
      <c r="F89" s="320"/>
      <c r="G89" s="321"/>
    </row>
    <row r="90" spans="2:7" ht="51.75" customHeight="1" thickBot="1" x14ac:dyDescent="0.25">
      <c r="B90" s="80" t="s">
        <v>117</v>
      </c>
      <c r="C90" s="319" t="s">
        <v>368</v>
      </c>
      <c r="D90" s="322"/>
      <c r="E90" s="319" t="s">
        <v>369</v>
      </c>
      <c r="F90" s="320"/>
      <c r="G90" s="321"/>
    </row>
    <row r="91" spans="2:7" ht="56.25" customHeight="1" thickBot="1" x14ac:dyDescent="0.35">
      <c r="B91" s="80" t="s">
        <v>117</v>
      </c>
      <c r="C91" s="369" t="s">
        <v>455</v>
      </c>
      <c r="D91" s="370"/>
      <c r="E91" s="366" t="s">
        <v>456</v>
      </c>
      <c r="F91" s="367"/>
      <c r="G91" s="368"/>
    </row>
    <row r="92" spans="2:7" ht="75" customHeight="1" x14ac:dyDescent="0.2">
      <c r="C92" s="356" t="s">
        <v>464</v>
      </c>
      <c r="D92" s="356"/>
      <c r="E92" s="356"/>
      <c r="F92" s="356"/>
      <c r="G92" s="356"/>
    </row>
    <row r="93" spans="2:7" ht="75" customHeight="1" x14ac:dyDescent="0.3">
      <c r="B93" s="90" t="s">
        <v>117</v>
      </c>
      <c r="C93" s="357" t="s">
        <v>465</v>
      </c>
      <c r="D93" s="357"/>
      <c r="E93" s="358" t="s">
        <v>466</v>
      </c>
      <c r="F93" s="358"/>
      <c r="G93" s="358"/>
    </row>
    <row r="94" spans="2:7" ht="66.75" customHeight="1" x14ac:dyDescent="0.3">
      <c r="B94" s="91" t="s">
        <v>117</v>
      </c>
      <c r="C94" s="364" t="s">
        <v>457</v>
      </c>
      <c r="D94" s="364"/>
      <c r="E94" s="355" t="s">
        <v>458</v>
      </c>
      <c r="F94" s="355"/>
      <c r="G94" s="355"/>
    </row>
    <row r="95" spans="2:7" ht="71.25" customHeight="1" x14ac:dyDescent="0.3">
      <c r="B95" s="91" t="s">
        <v>117</v>
      </c>
      <c r="C95" s="365" t="s">
        <v>459</v>
      </c>
      <c r="D95" s="365"/>
      <c r="E95" s="355" t="s">
        <v>460</v>
      </c>
      <c r="F95" s="355"/>
      <c r="G95" s="355"/>
    </row>
    <row r="96" spans="2:7" ht="34.5" customHeight="1" x14ac:dyDescent="0.3">
      <c r="B96" s="91" t="s">
        <v>117</v>
      </c>
      <c r="C96" s="354" t="s">
        <v>462</v>
      </c>
      <c r="D96" s="354"/>
      <c r="E96" s="355" t="s">
        <v>461</v>
      </c>
      <c r="F96" s="355"/>
      <c r="G96" s="355"/>
    </row>
    <row r="97" spans="2:7" ht="41.25" customHeight="1" x14ac:dyDescent="0.3">
      <c r="B97" s="91" t="s">
        <v>117</v>
      </c>
      <c r="C97" s="354" t="s">
        <v>463</v>
      </c>
      <c r="D97" s="354"/>
      <c r="E97" s="355" t="s">
        <v>461</v>
      </c>
      <c r="F97" s="355"/>
      <c r="G97" s="355"/>
    </row>
  </sheetData>
  <mergeCells count="181">
    <mergeCell ref="C29:D29"/>
    <mergeCell ref="E29:G29"/>
    <mergeCell ref="C18:D18"/>
    <mergeCell ref="E18:G18"/>
    <mergeCell ref="E17:G17"/>
    <mergeCell ref="C17:D17"/>
    <mergeCell ref="C71:D71"/>
    <mergeCell ref="E71:G71"/>
    <mergeCell ref="C72:D72"/>
    <mergeCell ref="E72:G72"/>
    <mergeCell ref="C44:D44"/>
    <mergeCell ref="E44:G44"/>
    <mergeCell ref="C45:D45"/>
    <mergeCell ref="E45:G45"/>
    <mergeCell ref="C52:D52"/>
    <mergeCell ref="E52:G52"/>
    <mergeCell ref="C53:D53"/>
    <mergeCell ref="E53:G53"/>
    <mergeCell ref="C54:D54"/>
    <mergeCell ref="E54:G54"/>
    <mergeCell ref="C49:D49"/>
    <mergeCell ref="E49:G49"/>
    <mergeCell ref="C50:D50"/>
    <mergeCell ref="E50:G50"/>
    <mergeCell ref="C73:D73"/>
    <mergeCell ref="E73:G73"/>
    <mergeCell ref="C42:D42"/>
    <mergeCell ref="E42:G42"/>
    <mergeCell ref="C34:D34"/>
    <mergeCell ref="E34:G34"/>
    <mergeCell ref="C35:D35"/>
    <mergeCell ref="E35:G35"/>
    <mergeCell ref="C37:D37"/>
    <mergeCell ref="E37:G37"/>
    <mergeCell ref="C36:D36"/>
    <mergeCell ref="E36:G36"/>
    <mergeCell ref="C38:D38"/>
    <mergeCell ref="E38:G38"/>
    <mergeCell ref="C39:D39"/>
    <mergeCell ref="E39:G39"/>
    <mergeCell ref="C46:D46"/>
    <mergeCell ref="E46:G46"/>
    <mergeCell ref="C47:D47"/>
    <mergeCell ref="E47:G47"/>
    <mergeCell ref="C48:D48"/>
    <mergeCell ref="E48:G48"/>
    <mergeCell ref="C43:D43"/>
    <mergeCell ref="E43:G43"/>
    <mergeCell ref="C74:D74"/>
    <mergeCell ref="E74:G74"/>
    <mergeCell ref="C75:D75"/>
    <mergeCell ref="E75:G75"/>
    <mergeCell ref="C94:D94"/>
    <mergeCell ref="E94:G94"/>
    <mergeCell ref="C95:D95"/>
    <mergeCell ref="E95:G95"/>
    <mergeCell ref="C96:D96"/>
    <mergeCell ref="C79:D79"/>
    <mergeCell ref="E79:G79"/>
    <mergeCell ref="C80:D80"/>
    <mergeCell ref="E80:G80"/>
    <mergeCell ref="C81:D81"/>
    <mergeCell ref="E81:G81"/>
    <mergeCell ref="C76:D76"/>
    <mergeCell ref="E76:G76"/>
    <mergeCell ref="C77:D77"/>
    <mergeCell ref="E77:G77"/>
    <mergeCell ref="C78:D78"/>
    <mergeCell ref="E78:G78"/>
    <mergeCell ref="E91:G91"/>
    <mergeCell ref="C91:D91"/>
    <mergeCell ref="C88:D88"/>
    <mergeCell ref="C97:D97"/>
    <mergeCell ref="E96:G96"/>
    <mergeCell ref="E97:G97"/>
    <mergeCell ref="C92:G92"/>
    <mergeCell ref="C93:D93"/>
    <mergeCell ref="E93:G93"/>
    <mergeCell ref="C16:D16"/>
    <mergeCell ref="E16:G16"/>
    <mergeCell ref="C19:D19"/>
    <mergeCell ref="E19:G19"/>
    <mergeCell ref="C20:D20"/>
    <mergeCell ref="E20:G20"/>
    <mergeCell ref="C32:D32"/>
    <mergeCell ref="E32:G32"/>
    <mergeCell ref="C33:D33"/>
    <mergeCell ref="E33:G33"/>
    <mergeCell ref="C25:D25"/>
    <mergeCell ref="E25:G25"/>
    <mergeCell ref="C26:D26"/>
    <mergeCell ref="E26:G26"/>
    <mergeCell ref="C40:D40"/>
    <mergeCell ref="E40:G40"/>
    <mergeCell ref="C41:D41"/>
    <mergeCell ref="E41:G41"/>
    <mergeCell ref="B2:G2"/>
    <mergeCell ref="B3:G3"/>
    <mergeCell ref="B4:G4"/>
    <mergeCell ref="B5:G5"/>
    <mergeCell ref="B9:C9"/>
    <mergeCell ref="D9:E9"/>
    <mergeCell ref="C12:D12"/>
    <mergeCell ref="E12:G12"/>
    <mergeCell ref="C13:D13"/>
    <mergeCell ref="E13:G13"/>
    <mergeCell ref="C15:D15"/>
    <mergeCell ref="E15:G15"/>
    <mergeCell ref="E10:G11"/>
    <mergeCell ref="C11:D11"/>
    <mergeCell ref="B10:D10"/>
    <mergeCell ref="B7:G7"/>
    <mergeCell ref="C14:D14"/>
    <mergeCell ref="E14:G14"/>
    <mergeCell ref="E31:G31"/>
    <mergeCell ref="C21:D21"/>
    <mergeCell ref="E21:G21"/>
    <mergeCell ref="C22:D22"/>
    <mergeCell ref="E22:G22"/>
    <mergeCell ref="C23:D23"/>
    <mergeCell ref="E23:G23"/>
    <mergeCell ref="C27:D27"/>
    <mergeCell ref="E27:G27"/>
    <mergeCell ref="C28:D28"/>
    <mergeCell ref="E28:G28"/>
    <mergeCell ref="C30:D30"/>
    <mergeCell ref="E30:G30"/>
    <mergeCell ref="C31:D31"/>
    <mergeCell ref="C24:D24"/>
    <mergeCell ref="E24:G24"/>
    <mergeCell ref="C51:D51"/>
    <mergeCell ref="E51:G51"/>
    <mergeCell ref="C62:D62"/>
    <mergeCell ref="E62:G62"/>
    <mergeCell ref="C63:D63"/>
    <mergeCell ref="E63:G63"/>
    <mergeCell ref="C64:D64"/>
    <mergeCell ref="E64:G64"/>
    <mergeCell ref="C55:D55"/>
    <mergeCell ref="E55:G55"/>
    <mergeCell ref="C56:D56"/>
    <mergeCell ref="E56:G56"/>
    <mergeCell ref="C57:D57"/>
    <mergeCell ref="E57:G57"/>
    <mergeCell ref="C58:D58"/>
    <mergeCell ref="E58:G58"/>
    <mergeCell ref="C60:D60"/>
    <mergeCell ref="E60:G60"/>
    <mergeCell ref="C61:D61"/>
    <mergeCell ref="E61:G61"/>
    <mergeCell ref="C59:D59"/>
    <mergeCell ref="E59:G59"/>
    <mergeCell ref="C68:D68"/>
    <mergeCell ref="E68:G68"/>
    <mergeCell ref="C69:D69"/>
    <mergeCell ref="E69:G69"/>
    <mergeCell ref="C70:D70"/>
    <mergeCell ref="E70:G70"/>
    <mergeCell ref="C65:D65"/>
    <mergeCell ref="E65:G65"/>
    <mergeCell ref="C66:D66"/>
    <mergeCell ref="E66:G66"/>
    <mergeCell ref="C67:D67"/>
    <mergeCell ref="E67:G67"/>
    <mergeCell ref="E88:G88"/>
    <mergeCell ref="C89:D89"/>
    <mergeCell ref="E89:G89"/>
    <mergeCell ref="C90:D90"/>
    <mergeCell ref="E90:G90"/>
    <mergeCell ref="C82:D82"/>
    <mergeCell ref="E82:G82"/>
    <mergeCell ref="C83:D83"/>
    <mergeCell ref="E83:G83"/>
    <mergeCell ref="C87:D87"/>
    <mergeCell ref="E87:G87"/>
    <mergeCell ref="C86:D86"/>
    <mergeCell ref="E86:G86"/>
    <mergeCell ref="C85:D85"/>
    <mergeCell ref="E85:G85"/>
    <mergeCell ref="C84:D84"/>
    <mergeCell ref="E84:G84"/>
  </mergeCells>
  <pageMargins left="0" right="0" top="0.74803149606299213" bottom="0" header="0.31496062992125984" footer="0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6"/>
  <sheetViews>
    <sheetView workbookViewId="0">
      <selection activeCell="D14" sqref="D14"/>
    </sheetView>
  </sheetViews>
  <sheetFormatPr defaultRowHeight="12.75" x14ac:dyDescent="0.2"/>
  <cols>
    <col min="1" max="1" width="7.5703125" customWidth="1"/>
    <col min="2" max="2" width="9.140625" hidden="1" customWidth="1"/>
    <col min="3" max="3" width="8.42578125" customWidth="1"/>
    <col min="4" max="4" width="41.7109375" customWidth="1"/>
    <col min="5" max="5" width="24.42578125" customWidth="1"/>
  </cols>
  <sheetData>
    <row r="3" spans="2:6" ht="15.75" x14ac:dyDescent="0.2">
      <c r="B3" s="375" t="s">
        <v>377</v>
      </c>
      <c r="C3" s="375"/>
      <c r="D3" s="375"/>
      <c r="E3" s="375"/>
      <c r="F3" s="375"/>
    </row>
    <row r="4" spans="2:6" ht="15.75" x14ac:dyDescent="0.2">
      <c r="B4" s="375" t="s">
        <v>272</v>
      </c>
      <c r="C4" s="375"/>
      <c r="D4" s="375"/>
      <c r="E4" s="375"/>
      <c r="F4" s="375"/>
    </row>
    <row r="5" spans="2:6" ht="15.75" x14ac:dyDescent="0.2">
      <c r="B5" s="375" t="s">
        <v>183</v>
      </c>
      <c r="C5" s="375"/>
      <c r="D5" s="375"/>
      <c r="E5" s="375"/>
      <c r="F5" s="375"/>
    </row>
    <row r="6" spans="2:6" ht="15.75" x14ac:dyDescent="0.2">
      <c r="B6" s="375" t="s">
        <v>665</v>
      </c>
      <c r="C6" s="375"/>
      <c r="D6" s="375"/>
      <c r="E6" s="375"/>
      <c r="F6" s="375"/>
    </row>
    <row r="7" spans="2:6" ht="74.25" customHeight="1" x14ac:dyDescent="0.2">
      <c r="B7" s="400" t="s">
        <v>619</v>
      </c>
      <c r="C7" s="400"/>
      <c r="D7" s="400"/>
      <c r="E7" s="400"/>
      <c r="F7" s="400"/>
    </row>
    <row r="8" spans="2:6" ht="13.5" thickBot="1" x14ac:dyDescent="0.25">
      <c r="B8" s="67"/>
      <c r="C8" s="67"/>
      <c r="D8" s="67"/>
      <c r="E8" s="77" t="s">
        <v>316</v>
      </c>
    </row>
    <row r="9" spans="2:6" ht="38.25" thickBot="1" x14ac:dyDescent="0.25">
      <c r="B9" s="67"/>
      <c r="C9" s="68" t="s">
        <v>298</v>
      </c>
      <c r="D9" s="69" t="s">
        <v>299</v>
      </c>
      <c r="E9" s="69" t="s">
        <v>294</v>
      </c>
    </row>
    <row r="10" spans="2:6" ht="21" customHeight="1" thickBot="1" x14ac:dyDescent="0.3">
      <c r="B10" s="67"/>
      <c r="C10" s="315">
        <v>1</v>
      </c>
      <c r="D10" s="6" t="s">
        <v>300</v>
      </c>
      <c r="E10" s="46">
        <v>0</v>
      </c>
    </row>
    <row r="11" spans="2:6" ht="21" customHeight="1" thickBot="1" x14ac:dyDescent="0.3">
      <c r="B11" s="67"/>
      <c r="C11" s="315">
        <v>2</v>
      </c>
      <c r="D11" s="6" t="s">
        <v>301</v>
      </c>
      <c r="E11" s="147">
        <v>215</v>
      </c>
    </row>
    <row r="12" spans="2:6" ht="21" customHeight="1" thickBot="1" x14ac:dyDescent="0.3">
      <c r="B12" s="67"/>
      <c r="C12" s="315">
        <v>3</v>
      </c>
      <c r="D12" s="6" t="s">
        <v>302</v>
      </c>
      <c r="E12" s="147">
        <v>80</v>
      </c>
    </row>
    <row r="13" spans="2:6" ht="21" customHeight="1" thickBot="1" x14ac:dyDescent="0.3">
      <c r="B13" s="67"/>
      <c r="C13" s="315">
        <v>4</v>
      </c>
      <c r="D13" s="6" t="s">
        <v>303</v>
      </c>
      <c r="E13" s="147">
        <v>81</v>
      </c>
    </row>
    <row r="14" spans="2:6" ht="21" customHeight="1" thickBot="1" x14ac:dyDescent="0.3">
      <c r="B14" s="67"/>
      <c r="C14" s="315">
        <v>5</v>
      </c>
      <c r="D14" s="6" t="s">
        <v>304</v>
      </c>
      <c r="E14" s="147">
        <v>81</v>
      </c>
    </row>
    <row r="15" spans="2:6" ht="21" customHeight="1" thickBot="1" x14ac:dyDescent="0.3">
      <c r="B15" s="67"/>
      <c r="C15" s="315">
        <v>6</v>
      </c>
      <c r="D15" s="6" t="s">
        <v>305</v>
      </c>
      <c r="E15" s="147">
        <v>79</v>
      </c>
    </row>
    <row r="16" spans="2:6" ht="21" customHeight="1" thickBot="1" x14ac:dyDescent="0.3">
      <c r="B16" s="67"/>
      <c r="C16" s="315">
        <v>7</v>
      </c>
      <c r="D16" s="6" t="s">
        <v>306</v>
      </c>
      <c r="E16" s="147">
        <v>86</v>
      </c>
    </row>
    <row r="17" spans="2:5" ht="21" customHeight="1" thickBot="1" x14ac:dyDescent="0.3">
      <c r="B17" s="67"/>
      <c r="C17" s="315">
        <v>8</v>
      </c>
      <c r="D17" s="6" t="s">
        <v>307</v>
      </c>
      <c r="E17" s="147">
        <v>89</v>
      </c>
    </row>
    <row r="18" spans="2:5" ht="21" customHeight="1" thickBot="1" x14ac:dyDescent="0.3">
      <c r="B18" s="67"/>
      <c r="C18" s="315">
        <v>9</v>
      </c>
      <c r="D18" s="6" t="s">
        <v>308</v>
      </c>
      <c r="E18" s="147">
        <v>80</v>
      </c>
    </row>
    <row r="19" spans="2:5" ht="21" customHeight="1" thickBot="1" x14ac:dyDescent="0.3">
      <c r="B19" s="67"/>
      <c r="C19" s="315">
        <v>10</v>
      </c>
      <c r="D19" s="6" t="s">
        <v>309</v>
      </c>
      <c r="E19" s="147">
        <v>85</v>
      </c>
    </row>
    <row r="20" spans="2:5" ht="21" customHeight="1" thickBot="1" x14ac:dyDescent="0.3">
      <c r="B20" s="67"/>
      <c r="C20" s="315">
        <v>11</v>
      </c>
      <c r="D20" s="6" t="s">
        <v>310</v>
      </c>
      <c r="E20" s="147">
        <v>82</v>
      </c>
    </row>
    <row r="21" spans="2:5" ht="21" customHeight="1" thickBot="1" x14ac:dyDescent="0.3">
      <c r="B21" s="67"/>
      <c r="C21" s="315">
        <v>12</v>
      </c>
      <c r="D21" s="6" t="s">
        <v>311</v>
      </c>
      <c r="E21" s="147">
        <v>204</v>
      </c>
    </row>
    <row r="22" spans="2:5" ht="21" customHeight="1" thickBot="1" x14ac:dyDescent="0.3">
      <c r="B22" s="67"/>
      <c r="C22" s="315">
        <v>13</v>
      </c>
      <c r="D22" s="6" t="s">
        <v>312</v>
      </c>
      <c r="E22" s="147">
        <v>83</v>
      </c>
    </row>
    <row r="23" spans="2:5" ht="21" customHeight="1" thickBot="1" x14ac:dyDescent="0.3">
      <c r="B23" s="67"/>
      <c r="C23" s="315">
        <v>14</v>
      </c>
      <c r="D23" s="6" t="s">
        <v>313</v>
      </c>
      <c r="E23" s="147">
        <v>79</v>
      </c>
    </row>
    <row r="24" spans="2:5" ht="21" customHeight="1" thickBot="1" x14ac:dyDescent="0.3">
      <c r="B24" s="67"/>
      <c r="C24" s="315">
        <v>15</v>
      </c>
      <c r="D24" s="6" t="s">
        <v>314</v>
      </c>
      <c r="E24" s="147">
        <v>80</v>
      </c>
    </row>
    <row r="25" spans="2:5" ht="21" customHeight="1" thickBot="1" x14ac:dyDescent="0.25">
      <c r="B25" s="67"/>
      <c r="C25" s="41"/>
      <c r="D25" s="71" t="s">
        <v>315</v>
      </c>
      <c r="E25" s="81">
        <f>SUM(E10:E24)</f>
        <v>1404</v>
      </c>
    </row>
    <row r="26" spans="2:5" ht="15.75" x14ac:dyDescent="0.2">
      <c r="B26" s="63"/>
    </row>
  </sheetData>
  <mergeCells count="5">
    <mergeCell ref="B7:F7"/>
    <mergeCell ref="B3:F3"/>
    <mergeCell ref="B4:F4"/>
    <mergeCell ref="B5:F5"/>
    <mergeCell ref="B6:F6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workbookViewId="0">
      <selection activeCell="D20" sqref="D20"/>
    </sheetView>
  </sheetViews>
  <sheetFormatPr defaultRowHeight="12.75" x14ac:dyDescent="0.2"/>
  <cols>
    <col min="1" max="1" width="5.140625" customWidth="1"/>
    <col min="4" max="4" width="27.28515625" customWidth="1"/>
    <col min="5" max="5" width="16.140625" customWidth="1"/>
    <col min="6" max="6" width="17.85546875" customWidth="1"/>
  </cols>
  <sheetData>
    <row r="2" spans="2:7" ht="15.75" x14ac:dyDescent="0.2">
      <c r="B2" s="375" t="s">
        <v>378</v>
      </c>
      <c r="C2" s="375"/>
      <c r="D2" s="375"/>
      <c r="E2" s="375"/>
      <c r="F2" s="375"/>
      <c r="G2" s="375"/>
    </row>
    <row r="3" spans="2:7" ht="15.75" x14ac:dyDescent="0.2">
      <c r="B3" s="375" t="s">
        <v>272</v>
      </c>
      <c r="C3" s="375"/>
      <c r="D3" s="375"/>
      <c r="E3" s="375"/>
      <c r="F3" s="375"/>
      <c r="G3" s="375"/>
    </row>
    <row r="4" spans="2:7" ht="15.75" x14ac:dyDescent="0.2">
      <c r="B4" s="375" t="s">
        <v>183</v>
      </c>
      <c r="C4" s="375"/>
      <c r="D4" s="375"/>
      <c r="E4" s="375"/>
      <c r="F4" s="375"/>
      <c r="G4" s="375"/>
    </row>
    <row r="5" spans="2:7" ht="15.75" x14ac:dyDescent="0.2">
      <c r="B5" s="375" t="s">
        <v>665</v>
      </c>
      <c r="C5" s="375"/>
      <c r="D5" s="375"/>
      <c r="E5" s="375"/>
      <c r="F5" s="375"/>
      <c r="G5" s="375"/>
    </row>
    <row r="6" spans="2:7" ht="20.25" x14ac:dyDescent="0.2">
      <c r="B6" s="67"/>
      <c r="C6" s="402"/>
      <c r="D6" s="402"/>
      <c r="E6" s="402"/>
    </row>
    <row r="7" spans="2:7" ht="77.25" customHeight="1" x14ac:dyDescent="0.2">
      <c r="B7" s="378" t="s">
        <v>620</v>
      </c>
      <c r="C7" s="378"/>
      <c r="D7" s="378"/>
      <c r="E7" s="378"/>
      <c r="F7" s="378"/>
    </row>
    <row r="8" spans="2:7" ht="13.5" thickBot="1" x14ac:dyDescent="0.25">
      <c r="B8" s="67"/>
      <c r="C8" s="67"/>
      <c r="D8" s="67"/>
      <c r="E8" s="77" t="s">
        <v>316</v>
      </c>
    </row>
    <row r="9" spans="2:7" ht="36" customHeight="1" thickBot="1" x14ac:dyDescent="0.25">
      <c r="B9" s="67"/>
      <c r="C9" s="68" t="s">
        <v>298</v>
      </c>
      <c r="D9" s="69" t="s">
        <v>299</v>
      </c>
      <c r="E9" s="69" t="s">
        <v>507</v>
      </c>
      <c r="F9" s="69" t="s">
        <v>625</v>
      </c>
    </row>
    <row r="10" spans="2:7" ht="21" customHeight="1" thickBot="1" x14ac:dyDescent="0.25">
      <c r="B10" s="67"/>
      <c r="C10" s="315">
        <v>1</v>
      </c>
      <c r="D10" s="6" t="s">
        <v>300</v>
      </c>
      <c r="E10" s="1">
        <v>0</v>
      </c>
      <c r="F10" s="1">
        <v>0</v>
      </c>
    </row>
    <row r="11" spans="2:7" ht="21" customHeight="1" thickBot="1" x14ac:dyDescent="0.25">
      <c r="B11" s="67"/>
      <c r="C11" s="315">
        <v>2</v>
      </c>
      <c r="D11" s="6" t="s">
        <v>301</v>
      </c>
      <c r="E11" s="148">
        <v>217</v>
      </c>
      <c r="F11" s="148">
        <v>229</v>
      </c>
    </row>
    <row r="12" spans="2:7" ht="21" customHeight="1" thickBot="1" x14ac:dyDescent="0.25">
      <c r="B12" s="67"/>
      <c r="C12" s="315">
        <v>3</v>
      </c>
      <c r="D12" s="6" t="s">
        <v>302</v>
      </c>
      <c r="E12" s="148">
        <v>81</v>
      </c>
      <c r="F12" s="148">
        <v>82</v>
      </c>
    </row>
    <row r="13" spans="2:7" ht="21" customHeight="1" thickBot="1" x14ac:dyDescent="0.25">
      <c r="B13" s="67"/>
      <c r="C13" s="315">
        <v>4</v>
      </c>
      <c r="D13" s="6" t="s">
        <v>303</v>
      </c>
      <c r="E13" s="148">
        <v>82</v>
      </c>
      <c r="F13" s="148">
        <v>84</v>
      </c>
    </row>
    <row r="14" spans="2:7" ht="21" customHeight="1" thickBot="1" x14ac:dyDescent="0.25">
      <c r="B14" s="67"/>
      <c r="C14" s="315">
        <v>5</v>
      </c>
      <c r="D14" s="6" t="s">
        <v>304</v>
      </c>
      <c r="E14" s="148">
        <v>81</v>
      </c>
      <c r="F14" s="148">
        <v>83</v>
      </c>
    </row>
    <row r="15" spans="2:7" ht="21" customHeight="1" thickBot="1" x14ac:dyDescent="0.25">
      <c r="B15" s="67"/>
      <c r="C15" s="315">
        <v>6</v>
      </c>
      <c r="D15" s="6" t="s">
        <v>305</v>
      </c>
      <c r="E15" s="148">
        <v>80</v>
      </c>
      <c r="F15" s="148">
        <v>81</v>
      </c>
    </row>
    <row r="16" spans="2:7" ht="21" customHeight="1" thickBot="1" x14ac:dyDescent="0.25">
      <c r="B16" s="67"/>
      <c r="C16" s="315">
        <v>7</v>
      </c>
      <c r="D16" s="6" t="s">
        <v>306</v>
      </c>
      <c r="E16" s="148">
        <v>87</v>
      </c>
      <c r="F16" s="148">
        <v>92</v>
      </c>
    </row>
    <row r="17" spans="2:6" ht="21" customHeight="1" thickBot="1" x14ac:dyDescent="0.25">
      <c r="B17" s="67"/>
      <c r="C17" s="315">
        <v>8</v>
      </c>
      <c r="D17" s="6" t="s">
        <v>307</v>
      </c>
      <c r="E17" s="148">
        <v>90</v>
      </c>
      <c r="F17" s="148">
        <v>96</v>
      </c>
    </row>
    <row r="18" spans="2:6" ht="21" customHeight="1" thickBot="1" x14ac:dyDescent="0.25">
      <c r="B18" s="67"/>
      <c r="C18" s="315">
        <v>9</v>
      </c>
      <c r="D18" s="6" t="s">
        <v>308</v>
      </c>
      <c r="E18" s="148">
        <v>81</v>
      </c>
      <c r="F18" s="148">
        <v>83</v>
      </c>
    </row>
    <row r="19" spans="2:6" ht="21" customHeight="1" thickBot="1" x14ac:dyDescent="0.25">
      <c r="B19" s="67"/>
      <c r="C19" s="315">
        <v>10</v>
      </c>
      <c r="D19" s="6" t="s">
        <v>309</v>
      </c>
      <c r="E19" s="148">
        <v>87</v>
      </c>
      <c r="F19" s="148">
        <v>91</v>
      </c>
    </row>
    <row r="20" spans="2:6" ht="21" customHeight="1" thickBot="1" x14ac:dyDescent="0.25">
      <c r="B20" s="67"/>
      <c r="C20" s="315">
        <v>11</v>
      </c>
      <c r="D20" s="6" t="s">
        <v>310</v>
      </c>
      <c r="E20" s="148">
        <v>83</v>
      </c>
      <c r="F20" s="148">
        <v>86</v>
      </c>
    </row>
    <row r="21" spans="2:6" ht="21" customHeight="1" thickBot="1" x14ac:dyDescent="0.25">
      <c r="B21" s="67"/>
      <c r="C21" s="315">
        <v>12</v>
      </c>
      <c r="D21" s="6" t="s">
        <v>311</v>
      </c>
      <c r="E21" s="148">
        <v>206</v>
      </c>
      <c r="F21" s="148">
        <v>212</v>
      </c>
    </row>
    <row r="22" spans="2:6" ht="21" customHeight="1" thickBot="1" x14ac:dyDescent="0.25">
      <c r="B22" s="67"/>
      <c r="C22" s="315">
        <v>13</v>
      </c>
      <c r="D22" s="6" t="s">
        <v>312</v>
      </c>
      <c r="E22" s="148">
        <v>84</v>
      </c>
      <c r="F22" s="148">
        <v>88</v>
      </c>
    </row>
    <row r="23" spans="2:6" ht="21" customHeight="1" thickBot="1" x14ac:dyDescent="0.25">
      <c r="B23" s="67"/>
      <c r="C23" s="315">
        <v>14</v>
      </c>
      <c r="D23" s="6" t="s">
        <v>313</v>
      </c>
      <c r="E23" s="148">
        <v>80</v>
      </c>
      <c r="F23" s="148">
        <v>82</v>
      </c>
    </row>
    <row r="24" spans="2:6" ht="21" customHeight="1" thickBot="1" x14ac:dyDescent="0.25">
      <c r="B24" s="67"/>
      <c r="C24" s="315">
        <v>15</v>
      </c>
      <c r="D24" s="6" t="s">
        <v>314</v>
      </c>
      <c r="E24" s="148">
        <v>81</v>
      </c>
      <c r="F24" s="148">
        <v>83</v>
      </c>
    </row>
    <row r="25" spans="2:6" ht="21" customHeight="1" thickBot="1" x14ac:dyDescent="0.25">
      <c r="B25" s="67"/>
      <c r="C25" s="41"/>
      <c r="D25" s="71" t="s">
        <v>315</v>
      </c>
      <c r="E25" s="149">
        <f>SUM(E11:E24)</f>
        <v>1420</v>
      </c>
      <c r="F25" s="149">
        <f>SUM(F11:F24)</f>
        <v>1472</v>
      </c>
    </row>
  </sheetData>
  <mergeCells count="6">
    <mergeCell ref="B7:F7"/>
    <mergeCell ref="B2:G2"/>
    <mergeCell ref="B3:G3"/>
    <mergeCell ref="B4:G4"/>
    <mergeCell ref="B5:G5"/>
    <mergeCell ref="C6:E6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orkbookViewId="0">
      <selection activeCell="C19" sqref="C19"/>
    </sheetView>
  </sheetViews>
  <sheetFormatPr defaultRowHeight="12.75" x14ac:dyDescent="0.2"/>
  <cols>
    <col min="3" max="3" width="44.140625" customWidth="1"/>
    <col min="4" max="4" width="23.140625" customWidth="1"/>
  </cols>
  <sheetData>
    <row r="1" spans="2:5" ht="15.75" x14ac:dyDescent="0.2">
      <c r="B1" s="375" t="s">
        <v>379</v>
      </c>
      <c r="C1" s="375"/>
      <c r="D1" s="375"/>
      <c r="E1" s="375"/>
    </row>
    <row r="2" spans="2:5" ht="15.75" x14ac:dyDescent="0.2">
      <c r="B2" s="375" t="s">
        <v>297</v>
      </c>
      <c r="C2" s="375"/>
      <c r="D2" s="375"/>
      <c r="E2" s="375"/>
    </row>
    <row r="3" spans="2:5" ht="15.75" x14ac:dyDescent="0.2">
      <c r="B3" s="375" t="s">
        <v>183</v>
      </c>
      <c r="C3" s="375"/>
      <c r="D3" s="375"/>
      <c r="E3" s="375"/>
    </row>
    <row r="4" spans="2:5" ht="15.75" x14ac:dyDescent="0.2">
      <c r="B4" s="375" t="s">
        <v>665</v>
      </c>
      <c r="C4" s="375"/>
      <c r="D4" s="375"/>
      <c r="E4" s="375"/>
    </row>
    <row r="5" spans="2:5" ht="18" x14ac:dyDescent="0.25">
      <c r="B5" s="376"/>
      <c r="C5" s="376"/>
      <c r="D5" s="376"/>
      <c r="E5" s="79"/>
    </row>
    <row r="6" spans="2:5" ht="54.75" customHeight="1" thickBot="1" x14ac:dyDescent="0.25">
      <c r="B6" s="400" t="s">
        <v>621</v>
      </c>
      <c r="C6" s="400"/>
      <c r="D6" s="400"/>
      <c r="E6" s="400"/>
    </row>
    <row r="7" spans="2:5" ht="13.5" hidden="1" thickBot="1" x14ac:dyDescent="0.25">
      <c r="B7" s="67"/>
      <c r="C7" s="67"/>
      <c r="D7" s="67"/>
    </row>
    <row r="8" spans="2:5" ht="50.25" customHeight="1" thickBot="1" x14ac:dyDescent="0.25">
      <c r="B8" s="68" t="s">
        <v>298</v>
      </c>
      <c r="C8" s="69" t="s">
        <v>299</v>
      </c>
      <c r="D8" s="69" t="s">
        <v>5</v>
      </c>
    </row>
    <row r="9" spans="2:5" ht="24.95" customHeight="1" thickBot="1" x14ac:dyDescent="0.25">
      <c r="B9" s="315">
        <v>1</v>
      </c>
      <c r="C9" s="6" t="s">
        <v>300</v>
      </c>
      <c r="D9" s="70">
        <v>7825</v>
      </c>
    </row>
    <row r="10" spans="2:5" ht="24.95" customHeight="1" thickBot="1" x14ac:dyDescent="0.25">
      <c r="B10" s="315">
        <v>2</v>
      </c>
      <c r="C10" s="6" t="s">
        <v>301</v>
      </c>
      <c r="D10" s="70">
        <v>5143</v>
      </c>
    </row>
    <row r="11" spans="2:5" ht="24.95" customHeight="1" thickBot="1" x14ac:dyDescent="0.25">
      <c r="B11" s="315">
        <v>3</v>
      </c>
      <c r="C11" s="6" t="s">
        <v>302</v>
      </c>
      <c r="D11" s="70">
        <v>1845</v>
      </c>
    </row>
    <row r="12" spans="2:5" ht="24.95" customHeight="1" thickBot="1" x14ac:dyDescent="0.25">
      <c r="B12" s="315">
        <v>4</v>
      </c>
      <c r="C12" s="6" t="s">
        <v>303</v>
      </c>
      <c r="D12" s="70">
        <v>2097</v>
      </c>
    </row>
    <row r="13" spans="2:5" ht="24.95" customHeight="1" thickBot="1" x14ac:dyDescent="0.25">
      <c r="B13" s="315">
        <v>5</v>
      </c>
      <c r="C13" s="6" t="s">
        <v>304</v>
      </c>
      <c r="D13" s="70">
        <v>2475</v>
      </c>
    </row>
    <row r="14" spans="2:5" ht="24.95" customHeight="1" thickBot="1" x14ac:dyDescent="0.25">
      <c r="B14" s="315">
        <v>6</v>
      </c>
      <c r="C14" s="6" t="s">
        <v>305</v>
      </c>
      <c r="D14" s="70">
        <v>1670</v>
      </c>
    </row>
    <row r="15" spans="2:5" ht="24.95" customHeight="1" thickBot="1" x14ac:dyDescent="0.25">
      <c r="B15" s="315">
        <v>7</v>
      </c>
      <c r="C15" s="6" t="s">
        <v>306</v>
      </c>
      <c r="D15" s="70">
        <v>3788</v>
      </c>
    </row>
    <row r="16" spans="2:5" ht="24.95" customHeight="1" thickBot="1" x14ac:dyDescent="0.25">
      <c r="B16" s="315">
        <v>8</v>
      </c>
      <c r="C16" s="6" t="s">
        <v>307</v>
      </c>
      <c r="D16" s="70">
        <v>2378</v>
      </c>
    </row>
    <row r="17" spans="2:4" ht="24.95" customHeight="1" thickBot="1" x14ac:dyDescent="0.25">
      <c r="B17" s="315">
        <v>9</v>
      </c>
      <c r="C17" s="6" t="s">
        <v>308</v>
      </c>
      <c r="D17" s="70">
        <v>1938</v>
      </c>
    </row>
    <row r="18" spans="2:4" ht="24.95" customHeight="1" thickBot="1" x14ac:dyDescent="0.25">
      <c r="B18" s="315">
        <v>10</v>
      </c>
      <c r="C18" s="6" t="s">
        <v>309</v>
      </c>
      <c r="D18" s="70">
        <v>2257</v>
      </c>
    </row>
    <row r="19" spans="2:4" ht="24.95" customHeight="1" thickBot="1" x14ac:dyDescent="0.25">
      <c r="B19" s="315">
        <v>11</v>
      </c>
      <c r="C19" s="6" t="s">
        <v>310</v>
      </c>
      <c r="D19" s="70">
        <v>2651</v>
      </c>
    </row>
    <row r="20" spans="2:4" ht="24.95" customHeight="1" thickBot="1" x14ac:dyDescent="0.25">
      <c r="B20" s="315">
        <v>12</v>
      </c>
      <c r="C20" s="6" t="s">
        <v>311</v>
      </c>
      <c r="D20" s="70">
        <v>2785</v>
      </c>
    </row>
    <row r="21" spans="2:4" ht="24.95" customHeight="1" thickBot="1" x14ac:dyDescent="0.25">
      <c r="B21" s="315">
        <v>13</v>
      </c>
      <c r="C21" s="6" t="s">
        <v>312</v>
      </c>
      <c r="D21" s="70">
        <v>2416</v>
      </c>
    </row>
    <row r="22" spans="2:4" ht="24.95" customHeight="1" thickBot="1" x14ac:dyDescent="0.25">
      <c r="B22" s="315">
        <v>14</v>
      </c>
      <c r="C22" s="6" t="s">
        <v>313</v>
      </c>
      <c r="D22" s="70">
        <v>1965</v>
      </c>
    </row>
    <row r="23" spans="2:4" ht="24.95" customHeight="1" thickBot="1" x14ac:dyDescent="0.25">
      <c r="B23" s="315">
        <v>15</v>
      </c>
      <c r="C23" s="6" t="s">
        <v>314</v>
      </c>
      <c r="D23" s="70">
        <v>1696</v>
      </c>
    </row>
    <row r="24" spans="2:4" ht="24.95" customHeight="1" thickBot="1" x14ac:dyDescent="0.25">
      <c r="B24" s="41"/>
      <c r="C24" s="71" t="s">
        <v>315</v>
      </c>
      <c r="D24" s="70">
        <f>SUM(D9:D23)</f>
        <v>42929</v>
      </c>
    </row>
  </sheetData>
  <mergeCells count="6">
    <mergeCell ref="B6:E6"/>
    <mergeCell ref="B5:D5"/>
    <mergeCell ref="B1:E1"/>
    <mergeCell ref="B2:E2"/>
    <mergeCell ref="B3:E3"/>
    <mergeCell ref="B4:E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orkbookViewId="0">
      <selection activeCell="C15" sqref="C15"/>
    </sheetView>
  </sheetViews>
  <sheetFormatPr defaultRowHeight="12.75" x14ac:dyDescent="0.2"/>
  <cols>
    <col min="3" max="3" width="29.5703125" customWidth="1"/>
    <col min="4" max="4" width="19" customWidth="1"/>
    <col min="5" max="5" width="16" customWidth="1"/>
  </cols>
  <sheetData>
    <row r="1" spans="2:5" ht="15.75" x14ac:dyDescent="0.2">
      <c r="B1" s="403" t="s">
        <v>375</v>
      </c>
      <c r="C1" s="403"/>
      <c r="D1" s="403"/>
      <c r="E1" s="403"/>
    </row>
    <row r="2" spans="2:5" ht="15.75" x14ac:dyDescent="0.2">
      <c r="B2" s="403" t="s">
        <v>297</v>
      </c>
      <c r="C2" s="403"/>
      <c r="D2" s="403"/>
      <c r="E2" s="403"/>
    </row>
    <row r="3" spans="2:5" ht="15.75" x14ac:dyDescent="0.2">
      <c r="B3" s="403" t="s">
        <v>183</v>
      </c>
      <c r="C3" s="403"/>
      <c r="D3" s="403"/>
      <c r="E3" s="403"/>
    </row>
    <row r="4" spans="2:5" ht="15.75" x14ac:dyDescent="0.2">
      <c r="B4" s="403" t="s">
        <v>665</v>
      </c>
      <c r="C4" s="403"/>
      <c r="D4" s="403"/>
      <c r="E4" s="403"/>
    </row>
    <row r="5" spans="2:5" ht="18" x14ac:dyDescent="0.2">
      <c r="B5" s="376"/>
      <c r="C5" s="376"/>
      <c r="D5" s="376"/>
      <c r="E5" s="76"/>
    </row>
    <row r="6" spans="2:5" ht="53.25" customHeight="1" x14ac:dyDescent="0.2">
      <c r="B6" s="400" t="s">
        <v>622</v>
      </c>
      <c r="C6" s="400"/>
      <c r="D6" s="400"/>
      <c r="E6" s="400"/>
    </row>
    <row r="7" spans="2:5" ht="13.5" thickBot="1" x14ac:dyDescent="0.25">
      <c r="B7" s="67"/>
      <c r="C7" s="67"/>
      <c r="D7" s="67"/>
    </row>
    <row r="8" spans="2:5" ht="35.25" customHeight="1" thickBot="1" x14ac:dyDescent="0.25">
      <c r="B8" s="68" t="s">
        <v>298</v>
      </c>
      <c r="C8" s="69" t="s">
        <v>299</v>
      </c>
      <c r="D8" s="69" t="s">
        <v>506</v>
      </c>
      <c r="E8" s="69" t="s">
        <v>623</v>
      </c>
    </row>
    <row r="9" spans="2:5" ht="24.95" customHeight="1" thickBot="1" x14ac:dyDescent="0.25">
      <c r="B9" s="316">
        <v>1</v>
      </c>
      <c r="C9" s="276" t="s">
        <v>300</v>
      </c>
      <c r="D9" s="317">
        <v>6260</v>
      </c>
      <c r="E9" s="317">
        <v>6260</v>
      </c>
    </row>
    <row r="10" spans="2:5" ht="24.95" customHeight="1" thickBot="1" x14ac:dyDescent="0.25">
      <c r="B10" s="316">
        <v>2</v>
      </c>
      <c r="C10" s="276" t="s">
        <v>301</v>
      </c>
      <c r="D10" s="317">
        <v>4114</v>
      </c>
      <c r="E10" s="317">
        <v>4114</v>
      </c>
    </row>
    <row r="11" spans="2:5" ht="24.95" customHeight="1" thickBot="1" x14ac:dyDescent="0.25">
      <c r="B11" s="316">
        <v>3</v>
      </c>
      <c r="C11" s="276" t="s">
        <v>302</v>
      </c>
      <c r="D11" s="317">
        <v>1476</v>
      </c>
      <c r="E11" s="317">
        <v>1476</v>
      </c>
    </row>
    <row r="12" spans="2:5" ht="24.95" customHeight="1" thickBot="1" x14ac:dyDescent="0.25">
      <c r="B12" s="316">
        <v>4</v>
      </c>
      <c r="C12" s="276" t="s">
        <v>303</v>
      </c>
      <c r="D12" s="317">
        <v>1678</v>
      </c>
      <c r="E12" s="317">
        <v>1678</v>
      </c>
    </row>
    <row r="13" spans="2:5" ht="24.95" customHeight="1" thickBot="1" x14ac:dyDescent="0.25">
      <c r="B13" s="316">
        <v>5</v>
      </c>
      <c r="C13" s="276" t="s">
        <v>304</v>
      </c>
      <c r="D13" s="317">
        <v>1980</v>
      </c>
      <c r="E13" s="317">
        <v>1980</v>
      </c>
    </row>
    <row r="14" spans="2:5" ht="24.95" customHeight="1" thickBot="1" x14ac:dyDescent="0.25">
      <c r="B14" s="316">
        <v>6</v>
      </c>
      <c r="C14" s="276" t="s">
        <v>305</v>
      </c>
      <c r="D14" s="317">
        <v>1336</v>
      </c>
      <c r="E14" s="317">
        <v>1336</v>
      </c>
    </row>
    <row r="15" spans="2:5" ht="24.95" customHeight="1" thickBot="1" x14ac:dyDescent="0.25">
      <c r="B15" s="316">
        <v>7</v>
      </c>
      <c r="C15" s="276" t="s">
        <v>306</v>
      </c>
      <c r="D15" s="317">
        <v>3030</v>
      </c>
      <c r="E15" s="317">
        <v>3030</v>
      </c>
    </row>
    <row r="16" spans="2:5" ht="24.95" customHeight="1" thickBot="1" x14ac:dyDescent="0.25">
      <c r="B16" s="316">
        <v>8</v>
      </c>
      <c r="C16" s="276" t="s">
        <v>307</v>
      </c>
      <c r="D16" s="317">
        <v>1902</v>
      </c>
      <c r="E16" s="317">
        <v>1902</v>
      </c>
    </row>
    <row r="17" spans="2:5" ht="24.95" customHeight="1" thickBot="1" x14ac:dyDescent="0.25">
      <c r="B17" s="316">
        <v>9</v>
      </c>
      <c r="C17" s="276" t="s">
        <v>308</v>
      </c>
      <c r="D17" s="317">
        <v>1550</v>
      </c>
      <c r="E17" s="317">
        <v>1550</v>
      </c>
    </row>
    <row r="18" spans="2:5" ht="24.95" customHeight="1" thickBot="1" x14ac:dyDescent="0.25">
      <c r="B18" s="316">
        <v>10</v>
      </c>
      <c r="C18" s="276" t="s">
        <v>309</v>
      </c>
      <c r="D18" s="317">
        <v>1806</v>
      </c>
      <c r="E18" s="317">
        <v>1806</v>
      </c>
    </row>
    <row r="19" spans="2:5" ht="24.95" customHeight="1" thickBot="1" x14ac:dyDescent="0.25">
      <c r="B19" s="316">
        <v>11</v>
      </c>
      <c r="C19" s="276" t="s">
        <v>310</v>
      </c>
      <c r="D19" s="317">
        <v>2121</v>
      </c>
      <c r="E19" s="317">
        <v>2121</v>
      </c>
    </row>
    <row r="20" spans="2:5" ht="24.95" customHeight="1" thickBot="1" x14ac:dyDescent="0.25">
      <c r="B20" s="316">
        <v>12</v>
      </c>
      <c r="C20" s="276" t="s">
        <v>311</v>
      </c>
      <c r="D20" s="317">
        <v>2228</v>
      </c>
      <c r="E20" s="317">
        <v>2228</v>
      </c>
    </row>
    <row r="21" spans="2:5" ht="24.95" customHeight="1" thickBot="1" x14ac:dyDescent="0.25">
      <c r="B21" s="316">
        <v>13</v>
      </c>
      <c r="C21" s="276" t="s">
        <v>312</v>
      </c>
      <c r="D21" s="317">
        <v>1933</v>
      </c>
      <c r="E21" s="317">
        <v>1933</v>
      </c>
    </row>
    <row r="22" spans="2:5" ht="24.95" customHeight="1" thickBot="1" x14ac:dyDescent="0.25">
      <c r="B22" s="316">
        <v>14</v>
      </c>
      <c r="C22" s="276" t="s">
        <v>313</v>
      </c>
      <c r="D22" s="317">
        <v>1572</v>
      </c>
      <c r="E22" s="317">
        <v>1572</v>
      </c>
    </row>
    <row r="23" spans="2:5" ht="24.95" customHeight="1" thickBot="1" x14ac:dyDescent="0.25">
      <c r="B23" s="316">
        <v>15</v>
      </c>
      <c r="C23" s="276" t="s">
        <v>314</v>
      </c>
      <c r="D23" s="317">
        <v>1357</v>
      </c>
      <c r="E23" s="317">
        <v>1357</v>
      </c>
    </row>
    <row r="24" spans="2:5" ht="24.95" customHeight="1" thickBot="1" x14ac:dyDescent="0.35">
      <c r="B24" s="74"/>
      <c r="C24" s="73" t="s">
        <v>315</v>
      </c>
      <c r="D24" s="72">
        <f>SUM(D9:D23)</f>
        <v>34343</v>
      </c>
      <c r="E24" s="72">
        <f>SUM(E9:E23)</f>
        <v>34343</v>
      </c>
    </row>
  </sheetData>
  <mergeCells count="6">
    <mergeCell ref="B6:E6"/>
    <mergeCell ref="B1:E1"/>
    <mergeCell ref="B2:E2"/>
    <mergeCell ref="B3:E3"/>
    <mergeCell ref="B4:E4"/>
    <mergeCell ref="B5:D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orkbookViewId="0">
      <selection activeCell="B9" sqref="B9:B23"/>
    </sheetView>
  </sheetViews>
  <sheetFormatPr defaultRowHeight="12.75" x14ac:dyDescent="0.2"/>
  <cols>
    <col min="1" max="1" width="9.140625" customWidth="1"/>
    <col min="3" max="3" width="36.7109375" customWidth="1"/>
    <col min="4" max="4" width="22" customWidth="1"/>
  </cols>
  <sheetData>
    <row r="1" spans="2:5" ht="15.75" x14ac:dyDescent="0.2">
      <c r="B1" s="375" t="s">
        <v>384</v>
      </c>
      <c r="C1" s="375"/>
      <c r="D1" s="375"/>
      <c r="E1" s="375"/>
    </row>
    <row r="2" spans="2:5" ht="15.75" x14ac:dyDescent="0.2">
      <c r="B2" s="375" t="s">
        <v>297</v>
      </c>
      <c r="C2" s="375"/>
      <c r="D2" s="375"/>
      <c r="E2" s="375"/>
    </row>
    <row r="3" spans="2:5" ht="15.75" x14ac:dyDescent="0.2">
      <c r="B3" s="375" t="s">
        <v>183</v>
      </c>
      <c r="C3" s="375"/>
      <c r="D3" s="375"/>
      <c r="E3" s="375"/>
    </row>
    <row r="4" spans="2:5" ht="17.25" customHeight="1" x14ac:dyDescent="0.2">
      <c r="B4" s="375" t="s">
        <v>665</v>
      </c>
      <c r="C4" s="375"/>
      <c r="D4" s="375"/>
      <c r="E4" s="375"/>
    </row>
    <row r="5" spans="2:5" ht="9.75" customHeight="1" x14ac:dyDescent="0.25">
      <c r="B5" s="376"/>
      <c r="C5" s="376"/>
      <c r="D5" s="376"/>
      <c r="E5" s="79"/>
    </row>
    <row r="6" spans="2:5" ht="93" customHeight="1" x14ac:dyDescent="0.2">
      <c r="B6" s="400" t="s">
        <v>612</v>
      </c>
      <c r="C6" s="400"/>
      <c r="D6" s="400"/>
      <c r="E6" s="400"/>
    </row>
    <row r="7" spans="2:5" ht="13.5" thickBot="1" x14ac:dyDescent="0.25">
      <c r="B7" s="67"/>
      <c r="C7" s="67"/>
      <c r="D7" s="67"/>
    </row>
    <row r="8" spans="2:5" ht="45" customHeight="1" thickBot="1" x14ac:dyDescent="0.25">
      <c r="B8" s="68" t="s">
        <v>298</v>
      </c>
      <c r="C8" s="69" t="s">
        <v>299</v>
      </c>
      <c r="D8" s="69" t="s">
        <v>399</v>
      </c>
    </row>
    <row r="9" spans="2:5" ht="21" customHeight="1" thickBot="1" x14ac:dyDescent="0.25">
      <c r="B9" s="315">
        <v>1</v>
      </c>
      <c r="C9" s="6" t="s">
        <v>300</v>
      </c>
      <c r="D9" s="146">
        <v>2505</v>
      </c>
    </row>
    <row r="10" spans="2:5" ht="21" customHeight="1" thickBot="1" x14ac:dyDescent="0.25">
      <c r="B10" s="315">
        <v>2</v>
      </c>
      <c r="C10" s="6" t="s">
        <v>301</v>
      </c>
      <c r="D10" s="146">
        <v>700</v>
      </c>
    </row>
    <row r="11" spans="2:5" ht="21" customHeight="1" thickBot="1" x14ac:dyDescent="0.25">
      <c r="B11" s="315">
        <v>3</v>
      </c>
      <c r="C11" s="6" t="s">
        <v>302</v>
      </c>
      <c r="D11" s="146">
        <v>90</v>
      </c>
    </row>
    <row r="12" spans="2:5" ht="21" customHeight="1" thickBot="1" x14ac:dyDescent="0.25">
      <c r="B12" s="315">
        <v>4</v>
      </c>
      <c r="C12" s="6" t="s">
        <v>303</v>
      </c>
      <c r="D12" s="146">
        <v>90</v>
      </c>
    </row>
    <row r="13" spans="2:5" ht="21" customHeight="1" thickBot="1" x14ac:dyDescent="0.25">
      <c r="B13" s="315">
        <v>5</v>
      </c>
      <c r="C13" s="6" t="s">
        <v>304</v>
      </c>
      <c r="D13" s="146">
        <v>123</v>
      </c>
    </row>
    <row r="14" spans="2:5" ht="21" customHeight="1" thickBot="1" x14ac:dyDescent="0.25">
      <c r="B14" s="315">
        <v>6</v>
      </c>
      <c r="C14" s="6" t="s">
        <v>305</v>
      </c>
      <c r="D14" s="146">
        <v>73</v>
      </c>
    </row>
    <row r="15" spans="2:5" ht="21" customHeight="1" thickBot="1" x14ac:dyDescent="0.25">
      <c r="B15" s="315">
        <v>7</v>
      </c>
      <c r="C15" s="6" t="s">
        <v>306</v>
      </c>
      <c r="D15" s="146">
        <v>186</v>
      </c>
    </row>
    <row r="16" spans="2:5" ht="21" customHeight="1" thickBot="1" x14ac:dyDescent="0.25">
      <c r="B16" s="315">
        <v>8</v>
      </c>
      <c r="C16" s="6" t="s">
        <v>307</v>
      </c>
      <c r="D16" s="146">
        <v>242</v>
      </c>
    </row>
    <row r="17" spans="2:4" ht="21" customHeight="1" thickBot="1" x14ac:dyDescent="0.25">
      <c r="B17" s="315">
        <v>9</v>
      </c>
      <c r="C17" s="6" t="s">
        <v>308</v>
      </c>
      <c r="D17" s="146">
        <v>90</v>
      </c>
    </row>
    <row r="18" spans="2:4" ht="21" customHeight="1" thickBot="1" x14ac:dyDescent="0.25">
      <c r="B18" s="315">
        <v>10</v>
      </c>
      <c r="C18" s="6" t="s">
        <v>309</v>
      </c>
      <c r="D18" s="146">
        <v>219</v>
      </c>
    </row>
    <row r="19" spans="2:4" ht="21" customHeight="1" thickBot="1" x14ac:dyDescent="0.25">
      <c r="B19" s="315">
        <v>11</v>
      </c>
      <c r="C19" s="6" t="s">
        <v>310</v>
      </c>
      <c r="D19" s="146">
        <v>141</v>
      </c>
    </row>
    <row r="20" spans="2:4" ht="21" customHeight="1" thickBot="1" x14ac:dyDescent="0.25">
      <c r="B20" s="315">
        <v>12</v>
      </c>
      <c r="C20" s="6" t="s">
        <v>311</v>
      </c>
      <c r="D20" s="146">
        <v>253</v>
      </c>
    </row>
    <row r="21" spans="2:4" ht="21" customHeight="1" thickBot="1" x14ac:dyDescent="0.25">
      <c r="B21" s="315">
        <v>13</v>
      </c>
      <c r="C21" s="6" t="s">
        <v>312</v>
      </c>
      <c r="D21" s="146">
        <v>141</v>
      </c>
    </row>
    <row r="22" spans="2:4" ht="21" customHeight="1" thickBot="1" x14ac:dyDescent="0.25">
      <c r="B22" s="315">
        <v>14</v>
      </c>
      <c r="C22" s="6" t="s">
        <v>313</v>
      </c>
      <c r="D22" s="146">
        <v>73</v>
      </c>
    </row>
    <row r="23" spans="2:4" ht="21" customHeight="1" thickBot="1" x14ac:dyDescent="0.25">
      <c r="B23" s="315">
        <v>15</v>
      </c>
      <c r="C23" s="6" t="s">
        <v>314</v>
      </c>
      <c r="D23" s="146">
        <v>84</v>
      </c>
    </row>
    <row r="24" spans="2:4" ht="21" customHeight="1" thickBot="1" x14ac:dyDescent="0.25">
      <c r="B24" s="41"/>
      <c r="C24" s="71" t="s">
        <v>315</v>
      </c>
      <c r="D24" s="70">
        <f>SUM(D9:D23)</f>
        <v>5010</v>
      </c>
    </row>
  </sheetData>
  <mergeCells count="6">
    <mergeCell ref="B6:E6"/>
    <mergeCell ref="B1:E1"/>
    <mergeCell ref="B2:E2"/>
    <mergeCell ref="B3:E3"/>
    <mergeCell ref="B4:E4"/>
    <mergeCell ref="B5:D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B9" sqref="B9:B10"/>
    </sheetView>
  </sheetViews>
  <sheetFormatPr defaultRowHeight="12.75" x14ac:dyDescent="0.2"/>
  <cols>
    <col min="3" max="3" width="35.5703125" customWidth="1"/>
    <col min="4" max="4" width="22.140625" customWidth="1"/>
  </cols>
  <sheetData>
    <row r="1" spans="2:5" ht="15.75" x14ac:dyDescent="0.2">
      <c r="B1" s="375" t="s">
        <v>380</v>
      </c>
      <c r="C1" s="375"/>
      <c r="D1" s="375"/>
      <c r="E1" s="375"/>
    </row>
    <row r="2" spans="2:5" ht="15.75" x14ac:dyDescent="0.2">
      <c r="B2" s="375" t="s">
        <v>297</v>
      </c>
      <c r="C2" s="375"/>
      <c r="D2" s="375"/>
      <c r="E2" s="375"/>
    </row>
    <row r="3" spans="2:5" ht="15.75" x14ac:dyDescent="0.2">
      <c r="B3" s="375" t="s">
        <v>183</v>
      </c>
      <c r="C3" s="375"/>
      <c r="D3" s="375"/>
      <c r="E3" s="375"/>
    </row>
    <row r="4" spans="2:5" ht="15.75" x14ac:dyDescent="0.2">
      <c r="B4" s="375" t="s">
        <v>665</v>
      </c>
      <c r="C4" s="375"/>
      <c r="D4" s="375"/>
      <c r="E4" s="375"/>
    </row>
    <row r="5" spans="2:5" ht="18" x14ac:dyDescent="0.25">
      <c r="B5" s="376"/>
      <c r="C5" s="376"/>
      <c r="D5" s="376"/>
      <c r="E5" s="79"/>
    </row>
    <row r="6" spans="2:5" ht="94.5" customHeight="1" x14ac:dyDescent="0.2">
      <c r="B6" s="400" t="s">
        <v>512</v>
      </c>
      <c r="C6" s="400"/>
      <c r="D6" s="400"/>
      <c r="E6" s="400"/>
    </row>
    <row r="7" spans="2:5" ht="13.5" thickBot="1" x14ac:dyDescent="0.25">
      <c r="B7" s="67"/>
      <c r="C7" s="67"/>
      <c r="D7" s="67"/>
    </row>
    <row r="8" spans="2:5" ht="35.25" customHeight="1" thickBot="1" x14ac:dyDescent="0.25">
      <c r="B8" s="68" t="s">
        <v>298</v>
      </c>
      <c r="C8" s="69" t="s">
        <v>299</v>
      </c>
      <c r="D8" s="69" t="s">
        <v>399</v>
      </c>
    </row>
    <row r="9" spans="2:5" ht="35.25" customHeight="1" thickBot="1" x14ac:dyDescent="0.25">
      <c r="B9" s="318">
        <v>1</v>
      </c>
      <c r="C9" s="6" t="s">
        <v>301</v>
      </c>
      <c r="D9" s="274">
        <v>10065</v>
      </c>
    </row>
    <row r="10" spans="2:5" ht="31.5" customHeight="1" thickBot="1" x14ac:dyDescent="0.25">
      <c r="B10" s="315">
        <v>2</v>
      </c>
      <c r="C10" s="6" t="s">
        <v>300</v>
      </c>
      <c r="D10" s="70">
        <v>5000</v>
      </c>
    </row>
    <row r="11" spans="2:5" ht="21" customHeight="1" thickBot="1" x14ac:dyDescent="0.25">
      <c r="B11" s="41"/>
      <c r="C11" s="71" t="s">
        <v>315</v>
      </c>
      <c r="D11" s="70">
        <f>SUM(D9:D10)</f>
        <v>15065</v>
      </c>
    </row>
  </sheetData>
  <mergeCells count="6">
    <mergeCell ref="B6:E6"/>
    <mergeCell ref="B1:E1"/>
    <mergeCell ref="B2:E2"/>
    <mergeCell ref="B3:E3"/>
    <mergeCell ref="B4:E4"/>
    <mergeCell ref="B5:D5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4"/>
  <sheetViews>
    <sheetView topLeftCell="A3" workbookViewId="0">
      <selection activeCell="B12" sqref="B12:B13"/>
    </sheetView>
  </sheetViews>
  <sheetFormatPr defaultRowHeight="12.75" x14ac:dyDescent="0.2"/>
  <cols>
    <col min="3" max="3" width="33.7109375" customWidth="1"/>
    <col min="4" max="4" width="16" customWidth="1"/>
    <col min="5" max="5" width="16.140625" customWidth="1"/>
  </cols>
  <sheetData>
    <row r="4" spans="2:5" ht="15.75" x14ac:dyDescent="0.2">
      <c r="B4" s="403" t="s">
        <v>381</v>
      </c>
      <c r="C4" s="403"/>
      <c r="D4" s="403"/>
      <c r="E4" s="403"/>
    </row>
    <row r="5" spans="2:5" ht="15.75" x14ac:dyDescent="0.2">
      <c r="B5" s="403" t="s">
        <v>297</v>
      </c>
      <c r="C5" s="403"/>
      <c r="D5" s="403"/>
      <c r="E5" s="403"/>
    </row>
    <row r="6" spans="2:5" ht="15.75" x14ac:dyDescent="0.2">
      <c r="B6" s="403" t="s">
        <v>183</v>
      </c>
      <c r="C6" s="403"/>
      <c r="D6" s="403"/>
      <c r="E6" s="403"/>
    </row>
    <row r="7" spans="2:5" ht="15.75" x14ac:dyDescent="0.2">
      <c r="B7" s="403" t="s">
        <v>665</v>
      </c>
      <c r="C7" s="403"/>
      <c r="D7" s="403"/>
      <c r="E7" s="403"/>
    </row>
    <row r="8" spans="2:5" ht="18" x14ac:dyDescent="0.2">
      <c r="B8" s="376"/>
      <c r="C8" s="376"/>
      <c r="D8" s="376"/>
      <c r="E8" s="76"/>
    </row>
    <row r="9" spans="2:5" ht="111.75" customHeight="1" x14ac:dyDescent="0.2">
      <c r="B9" s="400" t="s">
        <v>624</v>
      </c>
      <c r="C9" s="400"/>
      <c r="D9" s="400"/>
      <c r="E9" s="400"/>
    </row>
    <row r="10" spans="2:5" ht="13.5" thickBot="1" x14ac:dyDescent="0.25">
      <c r="B10" s="67"/>
      <c r="C10" s="67"/>
      <c r="D10" s="67"/>
    </row>
    <row r="11" spans="2:5" ht="45" customHeight="1" thickBot="1" x14ac:dyDescent="0.25">
      <c r="B11" s="68" t="s">
        <v>298</v>
      </c>
      <c r="C11" s="69" t="s">
        <v>299</v>
      </c>
      <c r="D11" s="69" t="s">
        <v>506</v>
      </c>
      <c r="E11" s="69" t="s">
        <v>623</v>
      </c>
    </row>
    <row r="12" spans="2:5" ht="32.25" customHeight="1" thickBot="1" x14ac:dyDescent="0.3">
      <c r="B12" s="316">
        <v>1</v>
      </c>
      <c r="C12" s="75" t="s">
        <v>301</v>
      </c>
      <c r="D12" s="274">
        <v>8523</v>
      </c>
      <c r="E12" s="274">
        <v>8523</v>
      </c>
    </row>
    <row r="13" spans="2:5" ht="32.25" customHeight="1" thickBot="1" x14ac:dyDescent="0.25">
      <c r="B13" s="316">
        <v>2</v>
      </c>
      <c r="C13" s="276" t="s">
        <v>300</v>
      </c>
      <c r="D13" s="70">
        <v>5000</v>
      </c>
      <c r="E13" s="70">
        <v>5000</v>
      </c>
    </row>
    <row r="14" spans="2:5" ht="21" customHeight="1" thickBot="1" x14ac:dyDescent="0.35">
      <c r="B14" s="74"/>
      <c r="C14" s="73" t="s">
        <v>315</v>
      </c>
      <c r="D14" s="70">
        <f>SUM(D12:D13)</f>
        <v>13523</v>
      </c>
      <c r="E14" s="70">
        <f>SUM(E12:E13)</f>
        <v>13523</v>
      </c>
    </row>
  </sheetData>
  <mergeCells count="6">
    <mergeCell ref="B9:E9"/>
    <mergeCell ref="B4:E4"/>
    <mergeCell ref="B7:E7"/>
    <mergeCell ref="B5:E5"/>
    <mergeCell ref="B6:E6"/>
    <mergeCell ref="B8:D8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8"/>
  <sheetViews>
    <sheetView topLeftCell="A4" workbookViewId="0">
      <selection activeCell="C15" sqref="C15"/>
    </sheetView>
  </sheetViews>
  <sheetFormatPr defaultRowHeight="12.75" x14ac:dyDescent="0.2"/>
  <cols>
    <col min="1" max="1" width="1.5703125" customWidth="1"/>
    <col min="2" max="2" width="5.85546875" customWidth="1"/>
    <col min="3" max="3" width="47.85546875" customWidth="1"/>
    <col min="4" max="4" width="34.140625" customWidth="1"/>
  </cols>
  <sheetData>
    <row r="4" spans="3:4" ht="15.75" x14ac:dyDescent="0.2">
      <c r="C4" s="379" t="s">
        <v>474</v>
      </c>
      <c r="D4" s="379"/>
    </row>
    <row r="5" spans="3:4" ht="15.75" x14ac:dyDescent="0.2">
      <c r="C5" s="375" t="s">
        <v>272</v>
      </c>
      <c r="D5" s="375"/>
    </row>
    <row r="6" spans="3:4" ht="15.75" x14ac:dyDescent="0.2">
      <c r="C6" s="375" t="s">
        <v>183</v>
      </c>
      <c r="D6" s="375"/>
    </row>
    <row r="7" spans="3:4" ht="15.75" x14ac:dyDescent="0.2">
      <c r="C7" s="375" t="s">
        <v>667</v>
      </c>
      <c r="D7" s="375"/>
    </row>
    <row r="8" spans="3:4" ht="15.75" x14ac:dyDescent="0.2">
      <c r="C8" s="380" t="s">
        <v>486</v>
      </c>
      <c r="D8" s="380"/>
    </row>
    <row r="9" spans="3:4" ht="15.75" x14ac:dyDescent="0.2">
      <c r="C9" s="380" t="s">
        <v>487</v>
      </c>
      <c r="D9" s="380"/>
    </row>
    <row r="10" spans="3:4" ht="15.75" x14ac:dyDescent="0.2">
      <c r="C10" s="380" t="s">
        <v>614</v>
      </c>
      <c r="D10" s="380"/>
    </row>
    <row r="11" spans="3:4" ht="15.75" x14ac:dyDescent="0.2">
      <c r="C11" s="96"/>
    </row>
    <row r="12" spans="3:4" ht="16.5" thickBot="1" x14ac:dyDescent="0.25">
      <c r="C12" s="373" t="s">
        <v>473</v>
      </c>
      <c r="D12" s="373"/>
    </row>
    <row r="13" spans="3:4" ht="16.5" thickBot="1" x14ac:dyDescent="0.25">
      <c r="C13" s="109" t="s">
        <v>186</v>
      </c>
      <c r="D13" s="110" t="s">
        <v>5</v>
      </c>
    </row>
    <row r="14" spans="3:4" ht="19.5" customHeight="1" x14ac:dyDescent="0.2">
      <c r="C14" s="102">
        <v>1</v>
      </c>
      <c r="D14" s="111">
        <v>2</v>
      </c>
    </row>
    <row r="15" spans="3:4" ht="63.75" customHeight="1" x14ac:dyDescent="0.2">
      <c r="C15" s="113" t="s">
        <v>488</v>
      </c>
      <c r="D15" s="296">
        <v>-6750</v>
      </c>
    </row>
    <row r="16" spans="3:4" ht="25.5" customHeight="1" x14ac:dyDescent="0.2">
      <c r="C16" s="114" t="s">
        <v>489</v>
      </c>
      <c r="D16" s="297"/>
    </row>
    <row r="17" spans="3:4" ht="97.5" customHeight="1" thickBot="1" x14ac:dyDescent="0.25">
      <c r="C17" s="116" t="s">
        <v>500</v>
      </c>
      <c r="D17" s="296">
        <v>-6750</v>
      </c>
    </row>
    <row r="18" spans="3:4" ht="13.5" thickTop="1" x14ac:dyDescent="0.2"/>
  </sheetData>
  <mergeCells count="8">
    <mergeCell ref="C9:D9"/>
    <mergeCell ref="C10:D10"/>
    <mergeCell ref="C12:D1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1"/>
  <sheetViews>
    <sheetView topLeftCell="A4" workbookViewId="0">
      <selection activeCell="B12" sqref="B12:C12"/>
    </sheetView>
  </sheetViews>
  <sheetFormatPr defaultRowHeight="12.75" x14ac:dyDescent="0.2"/>
  <cols>
    <col min="2" max="2" width="42.85546875" customWidth="1"/>
    <col min="3" max="3" width="20" customWidth="1"/>
    <col min="4" max="4" width="17.140625" customWidth="1"/>
  </cols>
  <sheetData>
    <row r="4" spans="2:4" ht="15.75" x14ac:dyDescent="0.2">
      <c r="B4" s="379" t="s">
        <v>490</v>
      </c>
      <c r="C4" s="379"/>
      <c r="D4" s="379"/>
    </row>
    <row r="5" spans="2:4" ht="15.75" x14ac:dyDescent="0.2">
      <c r="B5" s="375" t="s">
        <v>272</v>
      </c>
      <c r="C5" s="375"/>
      <c r="D5" s="375"/>
    </row>
    <row r="6" spans="2:4" ht="15.75" x14ac:dyDescent="0.2">
      <c r="B6" s="375" t="s">
        <v>183</v>
      </c>
      <c r="C6" s="375"/>
      <c r="D6" s="375"/>
    </row>
    <row r="7" spans="2:4" ht="15.75" x14ac:dyDescent="0.2">
      <c r="B7" s="375" t="s">
        <v>665</v>
      </c>
      <c r="C7" s="375"/>
      <c r="D7" s="375"/>
    </row>
    <row r="8" spans="2:4" ht="15.75" x14ac:dyDescent="0.2">
      <c r="B8" s="95"/>
    </row>
    <row r="9" spans="2:4" ht="15.75" x14ac:dyDescent="0.2">
      <c r="B9" s="380" t="s">
        <v>486</v>
      </c>
      <c r="C9" s="380"/>
    </row>
    <row r="10" spans="2:4" ht="15.75" x14ac:dyDescent="0.2">
      <c r="B10" s="380" t="s">
        <v>487</v>
      </c>
      <c r="C10" s="380"/>
    </row>
    <row r="11" spans="2:4" ht="15.75" x14ac:dyDescent="0.2">
      <c r="B11" s="380" t="s">
        <v>497</v>
      </c>
      <c r="C11" s="380"/>
    </row>
    <row r="12" spans="2:4" ht="15.75" x14ac:dyDescent="0.2">
      <c r="B12" s="380" t="s">
        <v>615</v>
      </c>
      <c r="C12" s="380"/>
    </row>
    <row r="13" spans="2:4" ht="16.5" thickBot="1" x14ac:dyDescent="0.25">
      <c r="B13" s="404" t="s">
        <v>498</v>
      </c>
      <c r="C13" s="404"/>
      <c r="D13" s="404"/>
    </row>
    <row r="14" spans="2:4" ht="17.25" thickTop="1" thickBot="1" x14ac:dyDescent="0.25">
      <c r="B14" s="100" t="s">
        <v>186</v>
      </c>
      <c r="C14" s="107" t="s">
        <v>507</v>
      </c>
      <c r="D14" s="101" t="s">
        <v>625</v>
      </c>
    </row>
    <row r="15" spans="2:4" x14ac:dyDescent="0.2">
      <c r="B15" s="102">
        <v>1</v>
      </c>
      <c r="C15" s="108">
        <v>2</v>
      </c>
      <c r="D15" s="103"/>
    </row>
    <row r="16" spans="2:4" ht="31.5" x14ac:dyDescent="0.2">
      <c r="B16" s="99" t="s">
        <v>488</v>
      </c>
      <c r="C16" s="294" t="s">
        <v>613</v>
      </c>
      <c r="D16" s="115">
        <v>-13500</v>
      </c>
    </row>
    <row r="17" spans="2:4" ht="18.75" x14ac:dyDescent="0.2">
      <c r="B17" s="104" t="s">
        <v>489</v>
      </c>
      <c r="C17" s="295"/>
      <c r="D17" s="105"/>
    </row>
    <row r="18" spans="2:4" ht="97.5" customHeight="1" thickBot="1" x14ac:dyDescent="0.25">
      <c r="B18" s="106" t="s">
        <v>500</v>
      </c>
      <c r="C18" s="294" t="s">
        <v>613</v>
      </c>
      <c r="D18" s="115">
        <v>-13500</v>
      </c>
    </row>
    <row r="19" spans="2:4" ht="13.5" thickTop="1" x14ac:dyDescent="0.2"/>
    <row r="21" spans="2:4" ht="15.75" x14ac:dyDescent="0.2">
      <c r="C21" s="97"/>
    </row>
  </sheetData>
  <mergeCells count="9">
    <mergeCell ref="B11:C11"/>
    <mergeCell ref="B12:C12"/>
    <mergeCell ref="B13:D13"/>
    <mergeCell ref="B9:C9"/>
    <mergeCell ref="B4:D4"/>
    <mergeCell ref="B5:D5"/>
    <mergeCell ref="B6:D6"/>
    <mergeCell ref="B7:D7"/>
    <mergeCell ref="B10:C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5"/>
  <sheetViews>
    <sheetView topLeftCell="B1" workbookViewId="0">
      <selection activeCell="B7" sqref="A7:XFD7"/>
    </sheetView>
  </sheetViews>
  <sheetFormatPr defaultRowHeight="12.75" x14ac:dyDescent="0.2"/>
  <cols>
    <col min="1" max="1" width="3.85546875" customWidth="1"/>
    <col min="2" max="2" width="27.140625" customWidth="1"/>
    <col min="3" max="3" width="49" customWidth="1"/>
    <col min="4" max="4" width="18.140625" customWidth="1"/>
    <col min="7" max="7" width="12.140625" customWidth="1"/>
  </cols>
  <sheetData>
    <row r="1" spans="2:4" ht="18.75" x14ac:dyDescent="0.2">
      <c r="B1" s="374" t="s">
        <v>631</v>
      </c>
      <c r="C1" s="374"/>
      <c r="D1" s="374"/>
    </row>
    <row r="2" spans="2:4" ht="15.75" x14ac:dyDescent="0.2">
      <c r="B2" s="375" t="s">
        <v>272</v>
      </c>
      <c r="C2" s="375"/>
      <c r="D2" s="375"/>
    </row>
    <row r="3" spans="2:4" ht="15.75" x14ac:dyDescent="0.2">
      <c r="B3" s="375" t="s">
        <v>183</v>
      </c>
      <c r="C3" s="375"/>
      <c r="D3" s="375"/>
    </row>
    <row r="4" spans="2:4" ht="15.75" x14ac:dyDescent="0.2">
      <c r="B4" s="375" t="s">
        <v>665</v>
      </c>
      <c r="C4" s="375"/>
      <c r="D4" s="375"/>
    </row>
    <row r="5" spans="2:4" ht="18" x14ac:dyDescent="0.2">
      <c r="B5" s="376" t="s">
        <v>273</v>
      </c>
      <c r="C5" s="376"/>
      <c r="D5" s="376"/>
    </row>
    <row r="6" spans="2:4" ht="28.5" customHeight="1" x14ac:dyDescent="0.2">
      <c r="B6" s="376" t="s">
        <v>555</v>
      </c>
      <c r="C6" s="376"/>
      <c r="D6" s="376"/>
    </row>
    <row r="7" spans="2:4" ht="16.5" thickBot="1" x14ac:dyDescent="0.25">
      <c r="B7" s="373" t="s">
        <v>274</v>
      </c>
      <c r="C7" s="373"/>
      <c r="D7" s="373"/>
    </row>
    <row r="8" spans="2:4" ht="32.25" thickBot="1" x14ac:dyDescent="0.25">
      <c r="B8" s="60" t="s">
        <v>275</v>
      </c>
      <c r="C8" s="61" t="s">
        <v>276</v>
      </c>
      <c r="D8" s="61" t="s">
        <v>277</v>
      </c>
    </row>
    <row r="9" spans="2:4" ht="16.5" thickBot="1" x14ac:dyDescent="0.25">
      <c r="B9" s="44">
        <v>1</v>
      </c>
      <c r="C9" s="3">
        <v>2</v>
      </c>
      <c r="D9" s="3">
        <v>3</v>
      </c>
    </row>
    <row r="10" spans="2:4" ht="16.5" thickBot="1" x14ac:dyDescent="0.25">
      <c r="B10" s="44"/>
      <c r="C10" s="1" t="s">
        <v>278</v>
      </c>
      <c r="D10" s="3"/>
    </row>
    <row r="11" spans="2:4" ht="21.75" customHeight="1" thickBot="1" x14ac:dyDescent="0.25">
      <c r="B11" s="44" t="s">
        <v>279</v>
      </c>
      <c r="C11" s="3" t="s">
        <v>280</v>
      </c>
      <c r="D11" s="287">
        <v>54389</v>
      </c>
    </row>
    <row r="12" spans="2:4" ht="19.5" customHeight="1" thickBot="1" x14ac:dyDescent="0.25">
      <c r="B12" s="44" t="s">
        <v>281</v>
      </c>
      <c r="C12" s="3" t="s">
        <v>282</v>
      </c>
      <c r="D12" s="287">
        <v>1841</v>
      </c>
    </row>
    <row r="13" spans="2:4" ht="19.5" customHeight="1" thickBot="1" x14ac:dyDescent="0.25">
      <c r="B13" s="44" t="s">
        <v>283</v>
      </c>
      <c r="C13" s="3" t="s">
        <v>284</v>
      </c>
      <c r="D13" s="287">
        <v>1049</v>
      </c>
    </row>
    <row r="14" spans="2:4" ht="20.25" customHeight="1" thickBot="1" x14ac:dyDescent="0.25">
      <c r="B14" s="44" t="s">
        <v>285</v>
      </c>
      <c r="C14" s="3" t="s">
        <v>286</v>
      </c>
      <c r="D14" s="287">
        <v>8000</v>
      </c>
    </row>
    <row r="15" spans="2:4" ht="21" customHeight="1" thickBot="1" x14ac:dyDescent="0.25">
      <c r="B15" s="44" t="s">
        <v>287</v>
      </c>
      <c r="C15" s="3" t="s">
        <v>288</v>
      </c>
      <c r="D15" s="287">
        <v>454</v>
      </c>
    </row>
    <row r="16" spans="2:4" ht="21" customHeight="1" thickBot="1" x14ac:dyDescent="0.25">
      <c r="B16" s="44" t="s">
        <v>289</v>
      </c>
      <c r="C16" s="3" t="s">
        <v>290</v>
      </c>
      <c r="D16" s="287">
        <v>7498</v>
      </c>
    </row>
    <row r="17" spans="2:4" ht="20.25" customHeight="1" thickBot="1" x14ac:dyDescent="0.25">
      <c r="B17" s="44" t="s">
        <v>291</v>
      </c>
      <c r="C17" s="3" t="s">
        <v>292</v>
      </c>
      <c r="D17" s="287">
        <v>15065</v>
      </c>
    </row>
    <row r="18" spans="2:4" ht="21.75" customHeight="1" thickBot="1" x14ac:dyDescent="0.25">
      <c r="B18" s="92"/>
      <c r="C18" s="13" t="s">
        <v>293</v>
      </c>
      <c r="D18" s="288">
        <f>SUM(D11:D17)</f>
        <v>88296</v>
      </c>
    </row>
    <row r="19" spans="2:4" ht="42.75" customHeight="1" thickBot="1" x14ac:dyDescent="0.25">
      <c r="B19" s="125" t="s">
        <v>528</v>
      </c>
      <c r="C19" s="127" t="s">
        <v>501</v>
      </c>
      <c r="D19" s="289">
        <v>104023</v>
      </c>
    </row>
    <row r="20" spans="2:4" ht="117" customHeight="1" thickBot="1" x14ac:dyDescent="0.25">
      <c r="B20" s="125" t="s">
        <v>528</v>
      </c>
      <c r="C20" s="127" t="s">
        <v>557</v>
      </c>
      <c r="D20" s="289">
        <v>6254</v>
      </c>
    </row>
    <row r="21" spans="2:4" ht="36.75" customHeight="1" thickBot="1" x14ac:dyDescent="0.25">
      <c r="B21" s="125" t="s">
        <v>558</v>
      </c>
      <c r="C21" s="169" t="s">
        <v>559</v>
      </c>
      <c r="D21" s="300">
        <v>13207.746999999999</v>
      </c>
    </row>
    <row r="22" spans="2:4" ht="21" customHeight="1" thickBot="1" x14ac:dyDescent="0.25">
      <c r="B22" s="126" t="s">
        <v>556</v>
      </c>
      <c r="C22" s="3" t="s">
        <v>294</v>
      </c>
      <c r="D22" s="98">
        <v>435047.95199999999</v>
      </c>
    </row>
    <row r="23" spans="2:4" ht="25.5" customHeight="1" thickBot="1" x14ac:dyDescent="0.25">
      <c r="B23" s="92"/>
      <c r="C23" s="13" t="s">
        <v>295</v>
      </c>
      <c r="D23" s="93">
        <f>SUM(D19:D22)</f>
        <v>558532.69900000002</v>
      </c>
    </row>
    <row r="24" spans="2:4" ht="67.5" customHeight="1" thickBot="1" x14ac:dyDescent="0.25">
      <c r="B24" s="157" t="s">
        <v>542</v>
      </c>
      <c r="C24" s="1" t="s">
        <v>467</v>
      </c>
      <c r="D24" s="290">
        <v>8573</v>
      </c>
    </row>
    <row r="25" spans="2:4" ht="24.75" customHeight="1" thickBot="1" x14ac:dyDescent="0.25">
      <c r="B25" s="92"/>
      <c r="C25" s="13" t="s">
        <v>296</v>
      </c>
      <c r="D25" s="93">
        <f>SUM(D18+D23+D24)</f>
        <v>655401.69900000002</v>
      </c>
    </row>
  </sheetData>
  <mergeCells count="7">
    <mergeCell ref="B7:D7"/>
    <mergeCell ref="B1:D1"/>
    <mergeCell ref="B2:D2"/>
    <mergeCell ref="B3:D3"/>
    <mergeCell ref="B4:D4"/>
    <mergeCell ref="B6:D6"/>
    <mergeCell ref="B5:D5"/>
  </mergeCells>
  <pageMargins left="0.70866141732283472" right="0.70866141732283472" top="0.35433070866141736" bottom="0" header="0.31496062992125984" footer="0.31496062992125984"/>
  <pageSetup paperSize="9" scale="9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6"/>
  <sheetViews>
    <sheetView workbookViewId="0">
      <selection activeCell="A5" sqref="A5:XFD5"/>
    </sheetView>
  </sheetViews>
  <sheetFormatPr defaultRowHeight="12.75" x14ac:dyDescent="0.2"/>
  <cols>
    <col min="1" max="1" width="7.28515625" customWidth="1"/>
    <col min="2" max="2" width="29" customWidth="1"/>
    <col min="3" max="3" width="46.7109375" customWidth="1"/>
    <col min="4" max="4" width="14.28515625" customWidth="1"/>
    <col min="5" max="5" width="13.5703125" customWidth="1"/>
  </cols>
  <sheetData>
    <row r="1" spans="2:5" ht="18.75" x14ac:dyDescent="0.2">
      <c r="B1" s="374" t="s">
        <v>391</v>
      </c>
      <c r="C1" s="374"/>
      <c r="D1" s="374"/>
      <c r="E1" s="374"/>
    </row>
    <row r="2" spans="2:5" ht="15.75" x14ac:dyDescent="0.2">
      <c r="B2" s="375" t="s">
        <v>272</v>
      </c>
      <c r="C2" s="375"/>
      <c r="D2" s="375"/>
      <c r="E2" s="375"/>
    </row>
    <row r="3" spans="2:5" ht="15.75" x14ac:dyDescent="0.2">
      <c r="B3" s="375" t="s">
        <v>183</v>
      </c>
      <c r="C3" s="375"/>
      <c r="D3" s="375"/>
      <c r="E3" s="375"/>
    </row>
    <row r="4" spans="2:5" ht="15.75" x14ac:dyDescent="0.2">
      <c r="B4" s="375" t="s">
        <v>666</v>
      </c>
      <c r="C4" s="375"/>
      <c r="D4" s="375"/>
      <c r="E4" s="375"/>
    </row>
    <row r="5" spans="2:5" x14ac:dyDescent="0.2">
      <c r="B5" s="59"/>
    </row>
    <row r="6" spans="2:5" ht="18.75" x14ac:dyDescent="0.2">
      <c r="B6" s="377" t="s">
        <v>273</v>
      </c>
      <c r="C6" s="377"/>
      <c r="D6" s="377"/>
      <c r="E6" s="377"/>
    </row>
    <row r="7" spans="2:5" ht="33.75" customHeight="1" x14ac:dyDescent="0.2">
      <c r="B7" s="378" t="s">
        <v>616</v>
      </c>
      <c r="C7" s="378"/>
      <c r="D7" s="378"/>
      <c r="E7" s="378"/>
    </row>
    <row r="8" spans="2:5" ht="16.5" thickBot="1" x14ac:dyDescent="0.25">
      <c r="B8" s="373" t="s">
        <v>274</v>
      </c>
      <c r="C8" s="373"/>
      <c r="D8" s="373"/>
    </row>
    <row r="9" spans="2:5" ht="70.5" customHeight="1" thickBot="1" x14ac:dyDescent="0.25">
      <c r="B9" s="51" t="s">
        <v>275</v>
      </c>
      <c r="C9" s="64" t="s">
        <v>276</v>
      </c>
      <c r="D9" s="64" t="s">
        <v>505</v>
      </c>
      <c r="E9" s="64" t="s">
        <v>635</v>
      </c>
    </row>
    <row r="10" spans="2:5" ht="16.5" thickBot="1" x14ac:dyDescent="0.25">
      <c r="B10" s="44">
        <v>1</v>
      </c>
      <c r="C10" s="3">
        <v>2</v>
      </c>
      <c r="D10" s="3">
        <v>3</v>
      </c>
      <c r="E10" s="3">
        <v>3</v>
      </c>
    </row>
    <row r="11" spans="2:5" ht="16.5" thickBot="1" x14ac:dyDescent="0.25">
      <c r="B11" s="44"/>
      <c r="C11" s="1" t="s">
        <v>278</v>
      </c>
      <c r="D11" s="3"/>
      <c r="E11" s="3"/>
    </row>
    <row r="12" spans="2:5" ht="16.5" thickBot="1" x14ac:dyDescent="0.25">
      <c r="B12" s="44"/>
      <c r="C12" s="3"/>
      <c r="D12" s="3"/>
      <c r="E12" s="3"/>
    </row>
    <row r="13" spans="2:5" ht="21.75" customHeight="1" thickBot="1" x14ac:dyDescent="0.25">
      <c r="B13" s="44" t="s">
        <v>279</v>
      </c>
      <c r="C13" s="3" t="s">
        <v>280</v>
      </c>
      <c r="D13" s="287">
        <v>58195</v>
      </c>
      <c r="E13" s="287">
        <v>58195</v>
      </c>
    </row>
    <row r="14" spans="2:5" ht="19.5" customHeight="1" thickBot="1" x14ac:dyDescent="0.25">
      <c r="B14" s="44" t="s">
        <v>281</v>
      </c>
      <c r="C14" s="3" t="s">
        <v>282</v>
      </c>
      <c r="D14" s="287">
        <v>1841</v>
      </c>
      <c r="E14" s="287">
        <v>1841</v>
      </c>
    </row>
    <row r="15" spans="2:5" ht="18" customHeight="1" thickBot="1" x14ac:dyDescent="0.25">
      <c r="B15" s="44" t="s">
        <v>283</v>
      </c>
      <c r="C15" s="3" t="s">
        <v>284</v>
      </c>
      <c r="D15" s="287">
        <v>1049</v>
      </c>
      <c r="E15" s="287">
        <v>1049</v>
      </c>
    </row>
    <row r="16" spans="2:5" ht="17.25" customHeight="1" thickBot="1" x14ac:dyDescent="0.25">
      <c r="B16" s="44" t="s">
        <v>285</v>
      </c>
      <c r="C16" s="3" t="s">
        <v>286</v>
      </c>
      <c r="D16" s="287">
        <v>8000</v>
      </c>
      <c r="E16" s="287">
        <v>8000</v>
      </c>
    </row>
    <row r="17" spans="2:5" ht="18" customHeight="1" thickBot="1" x14ac:dyDescent="0.25">
      <c r="B17" s="44" t="s">
        <v>287</v>
      </c>
      <c r="C17" s="3" t="s">
        <v>288</v>
      </c>
      <c r="D17" s="287">
        <v>454</v>
      </c>
      <c r="E17" s="287">
        <v>454</v>
      </c>
    </row>
    <row r="18" spans="2:5" ht="18.75" customHeight="1" thickBot="1" x14ac:dyDescent="0.25">
      <c r="B18" s="44" t="s">
        <v>289</v>
      </c>
      <c r="C18" s="3" t="s">
        <v>290</v>
      </c>
      <c r="D18" s="287">
        <v>8498</v>
      </c>
      <c r="E18" s="287">
        <v>8498</v>
      </c>
    </row>
    <row r="19" spans="2:5" ht="17.25" customHeight="1" thickBot="1" x14ac:dyDescent="0.25">
      <c r="B19" s="44" t="s">
        <v>291</v>
      </c>
      <c r="C19" s="3" t="s">
        <v>292</v>
      </c>
      <c r="D19" s="287">
        <v>13523</v>
      </c>
      <c r="E19" s="287">
        <v>13523</v>
      </c>
    </row>
    <row r="20" spans="2:5" ht="21" customHeight="1" thickBot="1" x14ac:dyDescent="0.25">
      <c r="B20" s="44"/>
      <c r="C20" s="1" t="s">
        <v>293</v>
      </c>
      <c r="D20" s="34">
        <f>SUM(D13:D19)</f>
        <v>91560</v>
      </c>
      <c r="E20" s="34">
        <f>SUM(E13:E19)</f>
        <v>91560</v>
      </c>
    </row>
    <row r="21" spans="2:5" ht="48.75" customHeight="1" thickBot="1" x14ac:dyDescent="0.3">
      <c r="B21" s="125" t="s">
        <v>528</v>
      </c>
      <c r="C21" s="123" t="s">
        <v>501</v>
      </c>
      <c r="D21" s="289">
        <v>83218</v>
      </c>
      <c r="E21" s="289">
        <v>83218</v>
      </c>
    </row>
    <row r="22" spans="2:5" ht="36" customHeight="1" thickBot="1" x14ac:dyDescent="0.3">
      <c r="B22" s="126" t="s">
        <v>532</v>
      </c>
      <c r="C22" s="124" t="s">
        <v>321</v>
      </c>
      <c r="D22" s="300">
        <v>13207.746999999999</v>
      </c>
      <c r="E22" s="300">
        <v>13571.050999999999</v>
      </c>
    </row>
    <row r="23" spans="2:5" ht="19.5" customHeight="1" thickBot="1" x14ac:dyDescent="0.25">
      <c r="B23" s="126" t="s">
        <v>556</v>
      </c>
      <c r="C23" s="42" t="s">
        <v>294</v>
      </c>
      <c r="D23" s="286">
        <v>426347.91499999998</v>
      </c>
      <c r="E23" s="286">
        <v>426415.41499999998</v>
      </c>
    </row>
    <row r="24" spans="2:5" ht="18.75" customHeight="1" thickBot="1" x14ac:dyDescent="0.25">
      <c r="B24" s="44"/>
      <c r="C24" s="1" t="s">
        <v>295</v>
      </c>
      <c r="D24" s="82">
        <f>SUM(D21:D23)</f>
        <v>522773.66200000001</v>
      </c>
      <c r="E24" s="82">
        <f>SUM(E21:E23)</f>
        <v>523204.46600000001</v>
      </c>
    </row>
    <row r="25" spans="2:5" ht="65.25" customHeight="1" thickBot="1" x14ac:dyDescent="0.25">
      <c r="B25" s="291" t="s">
        <v>542</v>
      </c>
      <c r="C25" s="1" t="s">
        <v>467</v>
      </c>
      <c r="D25" s="34">
        <v>8515</v>
      </c>
      <c r="E25" s="34">
        <v>8515</v>
      </c>
    </row>
    <row r="26" spans="2:5" ht="18.75" customHeight="1" thickBot="1" x14ac:dyDescent="0.25">
      <c r="B26" s="44"/>
      <c r="C26" s="1" t="s">
        <v>296</v>
      </c>
      <c r="D26" s="82">
        <f>SUM(D20+D24+D25)</f>
        <v>622848.66200000001</v>
      </c>
      <c r="E26" s="82">
        <f>SUM(E20+E24+E25)</f>
        <v>623279.46600000001</v>
      </c>
    </row>
  </sheetData>
  <mergeCells count="7">
    <mergeCell ref="B8:D8"/>
    <mergeCell ref="B1:E1"/>
    <mergeCell ref="B2:E2"/>
    <mergeCell ref="B3:E3"/>
    <mergeCell ref="B4:E4"/>
    <mergeCell ref="B6:E6"/>
    <mergeCell ref="B7:E7"/>
  </mergeCells>
  <pageMargins left="0" right="0" top="0.35433070866141736" bottom="0" header="0.31496062992125984" footer="0.31496062992125984"/>
  <pageSetup paperSize="9" fitToHeight="0"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38"/>
  <sheetViews>
    <sheetView workbookViewId="0">
      <selection activeCell="B15" sqref="B15"/>
    </sheetView>
  </sheetViews>
  <sheetFormatPr defaultRowHeight="12.75" x14ac:dyDescent="0.2"/>
  <cols>
    <col min="1" max="1" width="9.7109375" customWidth="1"/>
    <col min="2" max="2" width="86.5703125" customWidth="1"/>
    <col min="3" max="3" width="19" customWidth="1"/>
  </cols>
  <sheetData>
    <row r="3" spans="2:8" ht="15.75" x14ac:dyDescent="0.2">
      <c r="B3" s="379" t="s">
        <v>632</v>
      </c>
      <c r="C3" s="379"/>
    </row>
    <row r="4" spans="2:8" ht="15.75" x14ac:dyDescent="0.2">
      <c r="B4" s="375" t="s">
        <v>272</v>
      </c>
      <c r="C4" s="375"/>
      <c r="D4" s="63"/>
      <c r="E4" s="63"/>
    </row>
    <row r="5" spans="2:8" ht="15.75" x14ac:dyDescent="0.2">
      <c r="B5" s="375" t="s">
        <v>183</v>
      </c>
      <c r="C5" s="375"/>
      <c r="D5" s="63"/>
      <c r="E5" s="63"/>
      <c r="F5" s="63"/>
      <c r="G5" s="63"/>
      <c r="H5" s="63"/>
    </row>
    <row r="6" spans="2:8" ht="15.75" x14ac:dyDescent="0.2">
      <c r="B6" s="375" t="s">
        <v>665</v>
      </c>
      <c r="C6" s="375"/>
      <c r="D6" s="63"/>
      <c r="E6" s="63"/>
      <c r="F6" s="63"/>
      <c r="G6" s="63"/>
      <c r="H6" s="63"/>
    </row>
    <row r="7" spans="2:8" ht="15.75" x14ac:dyDescent="0.2">
      <c r="B7" s="89" t="s">
        <v>491</v>
      </c>
    </row>
    <row r="8" spans="2:8" ht="15.75" x14ac:dyDescent="0.2">
      <c r="B8" s="89" t="s">
        <v>492</v>
      </c>
    </row>
    <row r="9" spans="2:8" ht="15.75" x14ac:dyDescent="0.2">
      <c r="B9" s="154" t="s">
        <v>561</v>
      </c>
    </row>
    <row r="10" spans="2:8" ht="16.5" thickBot="1" x14ac:dyDescent="0.25">
      <c r="B10" s="94" t="s">
        <v>473</v>
      </c>
    </row>
    <row r="11" spans="2:8" ht="17.25" thickTop="1" thickBot="1" x14ac:dyDescent="0.25">
      <c r="B11" s="100" t="s">
        <v>186</v>
      </c>
      <c r="C11" s="101" t="s">
        <v>5</v>
      </c>
    </row>
    <row r="12" spans="2:8" x14ac:dyDescent="0.2">
      <c r="B12" s="102">
        <v>1</v>
      </c>
      <c r="C12" s="111">
        <v>2</v>
      </c>
    </row>
    <row r="13" spans="2:8" ht="36" customHeight="1" x14ac:dyDescent="0.2">
      <c r="B13" s="113" t="s">
        <v>493</v>
      </c>
      <c r="C13" s="296">
        <v>-6750</v>
      </c>
    </row>
    <row r="14" spans="2:8" ht="60.75" customHeight="1" x14ac:dyDescent="0.2">
      <c r="B14" s="114" t="s">
        <v>494</v>
      </c>
      <c r="C14" s="297"/>
    </row>
    <row r="15" spans="2:8" ht="64.5" customHeight="1" thickBot="1" x14ac:dyDescent="0.25">
      <c r="B15" s="112" t="s">
        <v>495</v>
      </c>
      <c r="C15" s="296">
        <v>-6750</v>
      </c>
    </row>
    <row r="16" spans="2:8" ht="13.5" thickTop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</sheetData>
  <mergeCells count="4">
    <mergeCell ref="B4:C4"/>
    <mergeCell ref="B3:C3"/>
    <mergeCell ref="B5:C5"/>
    <mergeCell ref="B6:C6"/>
  </mergeCells>
  <pageMargins left="0" right="0" top="0.74803149606299213" bottom="0.74803149606299213" header="0.31496062992125984" footer="0.31496062992125984"/>
  <pageSetup paperSize="9" scale="98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16"/>
  <sheetViews>
    <sheetView workbookViewId="0">
      <selection activeCell="B14" sqref="B14"/>
    </sheetView>
  </sheetViews>
  <sheetFormatPr defaultRowHeight="12.75" x14ac:dyDescent="0.2"/>
  <cols>
    <col min="1" max="1" width="10.28515625" customWidth="1"/>
    <col min="2" max="2" width="66.42578125" customWidth="1"/>
    <col min="3" max="3" width="11.5703125" customWidth="1"/>
    <col min="4" max="4" width="12.42578125" customWidth="1"/>
  </cols>
  <sheetData>
    <row r="3" spans="2:4" ht="15.75" x14ac:dyDescent="0.2">
      <c r="B3" s="379" t="s">
        <v>476</v>
      </c>
      <c r="C3" s="379"/>
      <c r="D3" s="379"/>
    </row>
    <row r="4" spans="2:4" ht="15.75" x14ac:dyDescent="0.2">
      <c r="B4" s="375" t="s">
        <v>272</v>
      </c>
      <c r="C4" s="375"/>
      <c r="D4" s="375"/>
    </row>
    <row r="5" spans="2:4" ht="15.75" x14ac:dyDescent="0.2">
      <c r="B5" s="375" t="s">
        <v>183</v>
      </c>
      <c r="C5" s="375"/>
      <c r="D5" s="375"/>
    </row>
    <row r="6" spans="2:4" ht="15.75" x14ac:dyDescent="0.2">
      <c r="B6" s="375" t="s">
        <v>665</v>
      </c>
      <c r="C6" s="375"/>
      <c r="D6" s="375"/>
    </row>
    <row r="7" spans="2:4" ht="27.75" customHeight="1" x14ac:dyDescent="0.2">
      <c r="B7" s="380" t="s">
        <v>491</v>
      </c>
      <c r="C7" s="380"/>
      <c r="D7" s="380"/>
    </row>
    <row r="8" spans="2:4" ht="15.75" x14ac:dyDescent="0.2">
      <c r="B8" s="380" t="s">
        <v>492</v>
      </c>
      <c r="C8" s="380"/>
      <c r="D8" s="380"/>
    </row>
    <row r="9" spans="2:4" ht="15.75" x14ac:dyDescent="0.2">
      <c r="B9" s="380" t="s">
        <v>560</v>
      </c>
      <c r="C9" s="380"/>
      <c r="D9" s="380"/>
    </row>
    <row r="10" spans="2:4" ht="16.5" thickBot="1" x14ac:dyDescent="0.25">
      <c r="B10" s="381" t="s">
        <v>473</v>
      </c>
      <c r="C10" s="381"/>
      <c r="D10" s="381"/>
    </row>
    <row r="11" spans="2:4" ht="16.5" thickTop="1" x14ac:dyDescent="0.2">
      <c r="B11" s="117" t="s">
        <v>186</v>
      </c>
      <c r="C11" s="118" t="s">
        <v>507</v>
      </c>
      <c r="D11" s="119" t="s">
        <v>625</v>
      </c>
    </row>
    <row r="12" spans="2:4" x14ac:dyDescent="0.2">
      <c r="B12" s="120">
        <v>1</v>
      </c>
      <c r="C12" s="121">
        <v>2</v>
      </c>
      <c r="D12" s="122"/>
    </row>
    <row r="13" spans="2:4" ht="38.25" customHeight="1" x14ac:dyDescent="0.2">
      <c r="B13" s="113" t="s">
        <v>493</v>
      </c>
      <c r="C13" s="297">
        <v>-13500</v>
      </c>
      <c r="D13" s="297">
        <v>-13500</v>
      </c>
    </row>
    <row r="14" spans="2:4" ht="72.75" customHeight="1" x14ac:dyDescent="0.2">
      <c r="B14" s="114" t="s">
        <v>494</v>
      </c>
      <c r="C14" s="298"/>
      <c r="D14" s="299"/>
    </row>
    <row r="15" spans="2:4" ht="84" customHeight="1" thickBot="1" x14ac:dyDescent="0.25">
      <c r="B15" s="116" t="s">
        <v>495</v>
      </c>
      <c r="C15" s="297">
        <v>-13500</v>
      </c>
      <c r="D15" s="297">
        <v>-13500</v>
      </c>
    </row>
    <row r="16" spans="2:4" ht="13.5" thickTop="1" x14ac:dyDescent="0.2"/>
  </sheetData>
  <mergeCells count="8">
    <mergeCell ref="B8:D8"/>
    <mergeCell ref="B9:D9"/>
    <mergeCell ref="B10:D10"/>
    <mergeCell ref="B3:D3"/>
    <mergeCell ref="B4:D4"/>
    <mergeCell ref="B5:D5"/>
    <mergeCell ref="B6:D6"/>
    <mergeCell ref="B7:D7"/>
  </mergeCells>
  <pageMargins left="0.7" right="0.7" top="0.75" bottom="0.75" header="0.3" footer="0.3"/>
  <pageSetup paperSize="9" scale="97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9"/>
  <sheetViews>
    <sheetView topLeftCell="B758" workbookViewId="0">
      <selection activeCell="C12" sqref="C12"/>
    </sheetView>
  </sheetViews>
  <sheetFormatPr defaultRowHeight="12.75" x14ac:dyDescent="0.2"/>
  <cols>
    <col min="1" max="1" width="9.140625" hidden="1" customWidth="1"/>
    <col min="2" max="2" width="9.140625" customWidth="1"/>
    <col min="3" max="3" width="56.5703125" customWidth="1"/>
    <col min="4" max="4" width="7.140625" customWidth="1"/>
    <col min="5" max="5" width="6.85546875" customWidth="1"/>
    <col min="6" max="6" width="5.7109375" customWidth="1"/>
    <col min="7" max="7" width="13.85546875" customWidth="1"/>
    <col min="8" max="8" width="7.7109375" customWidth="1"/>
    <col min="9" max="9" width="16" customWidth="1"/>
    <col min="11" max="11" width="10.42578125" bestFit="1" customWidth="1"/>
  </cols>
  <sheetData>
    <row r="1" spans="3:9" ht="18.75" x14ac:dyDescent="0.2">
      <c r="C1" s="374" t="s">
        <v>633</v>
      </c>
      <c r="D1" s="374"/>
      <c r="E1" s="374"/>
      <c r="F1" s="374"/>
      <c r="G1" s="374"/>
      <c r="H1" s="374"/>
      <c r="I1" s="374"/>
    </row>
    <row r="2" spans="3:9" ht="15.75" x14ac:dyDescent="0.2">
      <c r="C2" s="375" t="s">
        <v>182</v>
      </c>
      <c r="D2" s="375"/>
      <c r="E2" s="375"/>
      <c r="F2" s="375"/>
      <c r="G2" s="375"/>
      <c r="H2" s="375"/>
      <c r="I2" s="375"/>
    </row>
    <row r="3" spans="3:9" ht="15.75" x14ac:dyDescent="0.2">
      <c r="C3" s="375" t="s">
        <v>183</v>
      </c>
      <c r="D3" s="375"/>
      <c r="E3" s="375"/>
      <c r="F3" s="375"/>
      <c r="G3" s="375"/>
      <c r="H3" s="375"/>
      <c r="I3" s="375"/>
    </row>
    <row r="4" spans="3:9" ht="15.75" x14ac:dyDescent="0.2">
      <c r="C4" s="375" t="s">
        <v>665</v>
      </c>
      <c r="D4" s="375"/>
      <c r="E4" s="375"/>
      <c r="F4" s="375"/>
      <c r="G4" s="375"/>
      <c r="H4" s="375"/>
      <c r="I4" s="375"/>
    </row>
    <row r="5" spans="3:9" ht="18.75" x14ac:dyDescent="0.2">
      <c r="C5" s="377" t="s">
        <v>184</v>
      </c>
      <c r="D5" s="377"/>
      <c r="E5" s="377"/>
      <c r="F5" s="377"/>
      <c r="G5" s="377"/>
      <c r="H5" s="377"/>
      <c r="I5" s="377"/>
    </row>
    <row r="6" spans="3:9" ht="44.25" customHeight="1" x14ac:dyDescent="0.2">
      <c r="C6" s="378" t="s">
        <v>587</v>
      </c>
      <c r="D6" s="378"/>
      <c r="E6" s="378"/>
      <c r="F6" s="378"/>
      <c r="G6" s="378"/>
      <c r="H6" s="378"/>
      <c r="I6" s="378"/>
    </row>
    <row r="7" spans="3:9" ht="15.75" x14ac:dyDescent="0.2">
      <c r="C7" s="62"/>
      <c r="D7" s="62"/>
      <c r="E7" s="62"/>
      <c r="F7" s="62"/>
      <c r="G7" s="62"/>
      <c r="H7" s="62"/>
      <c r="I7" s="62"/>
    </row>
    <row r="8" spans="3:9" ht="15.75" thickBot="1" x14ac:dyDescent="0.3">
      <c r="I8" s="78" t="s">
        <v>274</v>
      </c>
    </row>
    <row r="9" spans="3:9" x14ac:dyDescent="0.2">
      <c r="C9" s="382" t="s">
        <v>119</v>
      </c>
      <c r="D9" s="382" t="s">
        <v>0</v>
      </c>
      <c r="E9" s="382" t="s">
        <v>1</v>
      </c>
      <c r="F9" s="382" t="s">
        <v>2</v>
      </c>
      <c r="G9" s="382" t="s">
        <v>3</v>
      </c>
      <c r="H9" s="382" t="s">
        <v>4</v>
      </c>
      <c r="I9" s="382" t="s">
        <v>5</v>
      </c>
    </row>
    <row r="10" spans="3:9" ht="13.5" thickBot="1" x14ac:dyDescent="0.25">
      <c r="C10" s="384"/>
      <c r="D10" s="383"/>
      <c r="E10" s="383"/>
      <c r="F10" s="383"/>
      <c r="G10" s="383"/>
      <c r="H10" s="383"/>
      <c r="I10" s="383"/>
    </row>
    <row r="11" spans="3:9" ht="16.5" thickBot="1" x14ac:dyDescent="0.25">
      <c r="C11" s="155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</row>
    <row r="12" spans="3:9" ht="16.5" thickBot="1" x14ac:dyDescent="0.25">
      <c r="C12" s="170" t="s">
        <v>480</v>
      </c>
      <c r="D12" s="171" t="s">
        <v>117</v>
      </c>
      <c r="E12" s="172"/>
      <c r="F12" s="172"/>
      <c r="G12" s="172"/>
      <c r="H12" s="172"/>
      <c r="I12" s="173">
        <f>SUM(I13+I58+I62+I66+I72+I78+I88+I99+I105+I108)</f>
        <v>65885.399000000005</v>
      </c>
    </row>
    <row r="13" spans="3:9" ht="16.5" thickBot="1" x14ac:dyDescent="0.25">
      <c r="C13" s="174" t="s">
        <v>6</v>
      </c>
      <c r="D13" s="171" t="s">
        <v>117</v>
      </c>
      <c r="E13" s="171" t="s">
        <v>77</v>
      </c>
      <c r="F13" s="175"/>
      <c r="G13" s="172"/>
      <c r="H13" s="172"/>
      <c r="I13" s="176">
        <f>SUM(I14+I18+I33+I37+I42+I44)</f>
        <v>20004</v>
      </c>
    </row>
    <row r="14" spans="3:9" ht="32.25" thickBot="1" x14ac:dyDescent="0.25">
      <c r="C14" s="177" t="s">
        <v>7</v>
      </c>
      <c r="D14" s="171" t="s">
        <v>117</v>
      </c>
      <c r="E14" s="171" t="s">
        <v>77</v>
      </c>
      <c r="F14" s="178" t="s">
        <v>118</v>
      </c>
      <c r="G14" s="179"/>
      <c r="H14" s="179"/>
      <c r="I14" s="180">
        <f>SUM(I15)</f>
        <v>1490</v>
      </c>
    </row>
    <row r="15" spans="3:9" ht="16.5" thickBot="1" x14ac:dyDescent="0.25">
      <c r="C15" s="177" t="s">
        <v>8</v>
      </c>
      <c r="D15" s="171" t="s">
        <v>117</v>
      </c>
      <c r="E15" s="171" t="s">
        <v>77</v>
      </c>
      <c r="F15" s="178" t="s">
        <v>118</v>
      </c>
      <c r="G15" s="180">
        <v>8820020000</v>
      </c>
      <c r="H15" s="180"/>
      <c r="I15" s="180">
        <f>SUM(I16:I17)</f>
        <v>1490</v>
      </c>
    </row>
    <row r="16" spans="3:9" ht="32.25" thickBot="1" x14ac:dyDescent="0.25">
      <c r="C16" s="156" t="s">
        <v>9</v>
      </c>
      <c r="D16" s="19" t="s">
        <v>117</v>
      </c>
      <c r="E16" s="19" t="s">
        <v>77</v>
      </c>
      <c r="F16" s="7" t="s">
        <v>118</v>
      </c>
      <c r="G16" s="3">
        <v>8820020000</v>
      </c>
      <c r="H16" s="3">
        <v>121</v>
      </c>
      <c r="I16" s="3">
        <v>1144</v>
      </c>
    </row>
    <row r="17" spans="3:9" ht="48" thickBot="1" x14ac:dyDescent="0.25">
      <c r="C17" s="39" t="s">
        <v>10</v>
      </c>
      <c r="D17" s="19" t="s">
        <v>117</v>
      </c>
      <c r="E17" s="19" t="s">
        <v>77</v>
      </c>
      <c r="F17" s="7" t="s">
        <v>118</v>
      </c>
      <c r="G17" s="3">
        <v>8820020000</v>
      </c>
      <c r="H17" s="3">
        <v>129</v>
      </c>
      <c r="I17" s="3">
        <v>346</v>
      </c>
    </row>
    <row r="18" spans="3:9" ht="16.5" thickBot="1" x14ac:dyDescent="0.25">
      <c r="C18" s="174" t="s">
        <v>11</v>
      </c>
      <c r="D18" s="171" t="s">
        <v>117</v>
      </c>
      <c r="E18" s="171" t="s">
        <v>77</v>
      </c>
      <c r="F18" s="171" t="s">
        <v>74</v>
      </c>
      <c r="G18" s="172"/>
      <c r="H18" s="172"/>
      <c r="I18" s="176">
        <f>SUM(I19+I27+I30)</f>
        <v>16076</v>
      </c>
    </row>
    <row r="19" spans="3:9" ht="16.5" thickBot="1" x14ac:dyDescent="0.25">
      <c r="C19" s="174" t="s">
        <v>12</v>
      </c>
      <c r="D19" s="171" t="s">
        <v>117</v>
      </c>
      <c r="E19" s="171" t="s">
        <v>77</v>
      </c>
      <c r="F19" s="171" t="s">
        <v>74</v>
      </c>
      <c r="G19" s="176">
        <v>8830020000</v>
      </c>
      <c r="H19" s="172"/>
      <c r="I19" s="176">
        <f>SUM(I20:I26)</f>
        <v>15362</v>
      </c>
    </row>
    <row r="20" spans="3:9" ht="32.25" thickBot="1" x14ac:dyDescent="0.25">
      <c r="C20" s="85" t="s">
        <v>9</v>
      </c>
      <c r="D20" s="19" t="s">
        <v>117</v>
      </c>
      <c r="E20" s="19" t="s">
        <v>77</v>
      </c>
      <c r="F20" s="7" t="s">
        <v>74</v>
      </c>
      <c r="G20" s="3">
        <v>8830020000</v>
      </c>
      <c r="H20" s="3">
        <v>121</v>
      </c>
      <c r="I20" s="3">
        <v>9100</v>
      </c>
    </row>
    <row r="21" spans="3:9" ht="32.25" thickBot="1" x14ac:dyDescent="0.25">
      <c r="C21" s="85" t="s">
        <v>47</v>
      </c>
      <c r="D21" s="19" t="s">
        <v>117</v>
      </c>
      <c r="E21" s="19" t="s">
        <v>77</v>
      </c>
      <c r="F21" s="7" t="s">
        <v>74</v>
      </c>
      <c r="G21" s="3">
        <v>8830020000</v>
      </c>
      <c r="H21" s="3">
        <v>122</v>
      </c>
      <c r="I21" s="3">
        <v>360</v>
      </c>
    </row>
    <row r="22" spans="3:9" ht="48" thickBot="1" x14ac:dyDescent="0.25">
      <c r="C22" s="85" t="s">
        <v>10</v>
      </c>
      <c r="D22" s="19" t="s">
        <v>117</v>
      </c>
      <c r="E22" s="19" t="s">
        <v>77</v>
      </c>
      <c r="F22" s="7" t="s">
        <v>74</v>
      </c>
      <c r="G22" s="3">
        <v>8830020000</v>
      </c>
      <c r="H22" s="3">
        <v>129</v>
      </c>
      <c r="I22" s="3">
        <v>2748</v>
      </c>
    </row>
    <row r="23" spans="3:9" ht="32.25" thickBot="1" x14ac:dyDescent="0.25">
      <c r="C23" s="39" t="s">
        <v>13</v>
      </c>
      <c r="D23" s="19" t="s">
        <v>117</v>
      </c>
      <c r="E23" s="19" t="s">
        <v>77</v>
      </c>
      <c r="F23" s="7" t="s">
        <v>74</v>
      </c>
      <c r="G23" s="3">
        <v>8830020000</v>
      </c>
      <c r="H23" s="3">
        <v>244</v>
      </c>
      <c r="I23" s="3">
        <v>2423</v>
      </c>
    </row>
    <row r="24" spans="3:9" ht="16.5" thickBot="1" x14ac:dyDescent="0.25">
      <c r="C24" s="183" t="s">
        <v>563</v>
      </c>
      <c r="D24" s="19" t="s">
        <v>117</v>
      </c>
      <c r="E24" s="19" t="s">
        <v>77</v>
      </c>
      <c r="F24" s="7" t="s">
        <v>74</v>
      </c>
      <c r="G24" s="3">
        <v>8830020000</v>
      </c>
      <c r="H24" s="3">
        <v>350</v>
      </c>
      <c r="I24" s="3">
        <v>20</v>
      </c>
    </row>
    <row r="25" spans="3:9" ht="16.5" thickBot="1" x14ac:dyDescent="0.25">
      <c r="C25" s="39" t="s">
        <v>508</v>
      </c>
      <c r="D25" s="19" t="s">
        <v>117</v>
      </c>
      <c r="E25" s="19" t="s">
        <v>77</v>
      </c>
      <c r="F25" s="7" t="s">
        <v>74</v>
      </c>
      <c r="G25" s="3">
        <v>8830020000</v>
      </c>
      <c r="H25" s="3">
        <v>360</v>
      </c>
      <c r="I25" s="3">
        <v>50</v>
      </c>
    </row>
    <row r="26" spans="3:9" ht="16.5" thickBot="1" x14ac:dyDescent="0.25">
      <c r="C26" s="5" t="s">
        <v>48</v>
      </c>
      <c r="D26" s="19" t="s">
        <v>117</v>
      </c>
      <c r="E26" s="19" t="s">
        <v>77</v>
      </c>
      <c r="F26" s="7" t="s">
        <v>74</v>
      </c>
      <c r="G26" s="3">
        <v>8830020000</v>
      </c>
      <c r="H26" s="3">
        <v>850</v>
      </c>
      <c r="I26" s="3">
        <v>661</v>
      </c>
    </row>
    <row r="27" spans="3:9" ht="63.75" thickBot="1" x14ac:dyDescent="0.25">
      <c r="C27" s="174" t="s">
        <v>14</v>
      </c>
      <c r="D27" s="171" t="s">
        <v>117</v>
      </c>
      <c r="E27" s="171" t="s">
        <v>77</v>
      </c>
      <c r="F27" s="171" t="s">
        <v>74</v>
      </c>
      <c r="G27" s="176">
        <v>9980077710</v>
      </c>
      <c r="H27" s="172"/>
      <c r="I27" s="176">
        <f>SUM(I28:I29)</f>
        <v>357</v>
      </c>
    </row>
    <row r="28" spans="3:9" ht="32.25" thickBot="1" x14ac:dyDescent="0.25">
      <c r="C28" s="39" t="s">
        <v>15</v>
      </c>
      <c r="D28" s="19" t="s">
        <v>117</v>
      </c>
      <c r="E28" s="19" t="s">
        <v>77</v>
      </c>
      <c r="F28" s="7" t="s">
        <v>74</v>
      </c>
      <c r="G28" s="3">
        <v>9980077710</v>
      </c>
      <c r="H28" s="3">
        <v>121</v>
      </c>
      <c r="I28" s="3">
        <v>274</v>
      </c>
    </row>
    <row r="29" spans="3:9" ht="48" thickBot="1" x14ac:dyDescent="0.25">
      <c r="C29" s="39" t="s">
        <v>10</v>
      </c>
      <c r="D29" s="19" t="s">
        <v>117</v>
      </c>
      <c r="E29" s="19" t="s">
        <v>77</v>
      </c>
      <c r="F29" s="7" t="s">
        <v>74</v>
      </c>
      <c r="G29" s="3">
        <v>9980077710</v>
      </c>
      <c r="H29" s="3">
        <v>129</v>
      </c>
      <c r="I29" s="3">
        <v>83</v>
      </c>
    </row>
    <row r="30" spans="3:9" ht="63.75" thickBot="1" x14ac:dyDescent="0.25">
      <c r="C30" s="174" t="s">
        <v>16</v>
      </c>
      <c r="D30" s="171" t="s">
        <v>117</v>
      </c>
      <c r="E30" s="171" t="s">
        <v>77</v>
      </c>
      <c r="F30" s="171" t="s">
        <v>74</v>
      </c>
      <c r="G30" s="176">
        <v>9980077720</v>
      </c>
      <c r="H30" s="172"/>
      <c r="I30" s="176">
        <f>SUM(I31:I32)</f>
        <v>357</v>
      </c>
    </row>
    <row r="31" spans="3:9" ht="32.25" thickBot="1" x14ac:dyDescent="0.25">
      <c r="C31" s="39" t="s">
        <v>15</v>
      </c>
      <c r="D31" s="19" t="s">
        <v>117</v>
      </c>
      <c r="E31" s="19" t="s">
        <v>77</v>
      </c>
      <c r="F31" s="7" t="s">
        <v>74</v>
      </c>
      <c r="G31" s="3">
        <v>9980077720</v>
      </c>
      <c r="H31" s="3">
        <v>121</v>
      </c>
      <c r="I31" s="3">
        <v>274</v>
      </c>
    </row>
    <row r="32" spans="3:9" ht="48" thickBot="1" x14ac:dyDescent="0.25">
      <c r="C32" s="39" t="s">
        <v>10</v>
      </c>
      <c r="D32" s="19" t="s">
        <v>117</v>
      </c>
      <c r="E32" s="19" t="s">
        <v>77</v>
      </c>
      <c r="F32" s="7" t="s">
        <v>74</v>
      </c>
      <c r="G32" s="3">
        <v>9980077720</v>
      </c>
      <c r="H32" s="3">
        <v>129</v>
      </c>
      <c r="I32" s="3">
        <v>83</v>
      </c>
    </row>
    <row r="33" spans="3:9" ht="16.5" thickBot="1" x14ac:dyDescent="0.3">
      <c r="C33" s="184" t="s">
        <v>402</v>
      </c>
      <c r="D33" s="171" t="s">
        <v>117</v>
      </c>
      <c r="E33" s="171" t="s">
        <v>77</v>
      </c>
      <c r="F33" s="171" t="s">
        <v>75</v>
      </c>
      <c r="G33" s="185"/>
      <c r="H33" s="185"/>
      <c r="I33" s="185">
        <v>1.4</v>
      </c>
    </row>
    <row r="34" spans="3:9" ht="32.25" thickBot="1" x14ac:dyDescent="0.3">
      <c r="C34" s="50" t="s">
        <v>197</v>
      </c>
      <c r="D34" s="19" t="s">
        <v>117</v>
      </c>
      <c r="E34" s="19" t="s">
        <v>77</v>
      </c>
      <c r="F34" s="7" t="s">
        <v>75</v>
      </c>
      <c r="G34" s="3">
        <v>99</v>
      </c>
      <c r="H34" s="3"/>
      <c r="I34" s="3">
        <v>1.4</v>
      </c>
    </row>
    <row r="35" spans="3:9" ht="63.75" thickBot="1" x14ac:dyDescent="0.3">
      <c r="C35" s="87" t="s">
        <v>403</v>
      </c>
      <c r="D35" s="19" t="s">
        <v>117</v>
      </c>
      <c r="E35" s="19" t="s">
        <v>77</v>
      </c>
      <c r="F35" s="7" t="s">
        <v>75</v>
      </c>
      <c r="G35" s="153" t="s">
        <v>404</v>
      </c>
      <c r="H35" s="3"/>
      <c r="I35" s="3">
        <v>1.4</v>
      </c>
    </row>
    <row r="36" spans="3:9" ht="32.25" thickBot="1" x14ac:dyDescent="0.3">
      <c r="C36" s="50" t="s">
        <v>13</v>
      </c>
      <c r="D36" s="19" t="s">
        <v>117</v>
      </c>
      <c r="E36" s="19" t="s">
        <v>77</v>
      </c>
      <c r="F36" s="7" t="s">
        <v>75</v>
      </c>
      <c r="G36" s="153" t="s">
        <v>404</v>
      </c>
      <c r="H36" s="3">
        <v>244</v>
      </c>
      <c r="I36" s="3">
        <v>1.4</v>
      </c>
    </row>
    <row r="37" spans="3:9" ht="32.25" thickBot="1" x14ac:dyDescent="0.25">
      <c r="C37" s="174" t="s">
        <v>17</v>
      </c>
      <c r="D37" s="171" t="s">
        <v>117</v>
      </c>
      <c r="E37" s="171" t="s">
        <v>77</v>
      </c>
      <c r="F37" s="171" t="s">
        <v>115</v>
      </c>
      <c r="G37" s="172"/>
      <c r="H37" s="172"/>
      <c r="I37" s="176">
        <f>SUM(I38)</f>
        <v>664</v>
      </c>
    </row>
    <row r="38" spans="3:9" ht="32.25" thickBot="1" x14ac:dyDescent="0.25">
      <c r="C38" s="159" t="s">
        <v>18</v>
      </c>
      <c r="D38" s="19" t="s">
        <v>117</v>
      </c>
      <c r="E38" s="19" t="s">
        <v>77</v>
      </c>
      <c r="F38" s="19" t="s">
        <v>115</v>
      </c>
      <c r="G38" s="3">
        <v>9370020000</v>
      </c>
      <c r="H38" s="2"/>
      <c r="I38" s="3">
        <f>SUM(I39:I41)</f>
        <v>664</v>
      </c>
    </row>
    <row r="39" spans="3:9" ht="32.25" thickBot="1" x14ac:dyDescent="0.25">
      <c r="C39" s="5" t="s">
        <v>9</v>
      </c>
      <c r="D39" s="19" t="s">
        <v>117</v>
      </c>
      <c r="E39" s="19" t="s">
        <v>77</v>
      </c>
      <c r="F39" s="19" t="s">
        <v>115</v>
      </c>
      <c r="G39" s="3">
        <v>9370020000</v>
      </c>
      <c r="H39" s="3">
        <v>121</v>
      </c>
      <c r="I39" s="3">
        <v>468</v>
      </c>
    </row>
    <row r="40" spans="3:9" ht="48" thickBot="1" x14ac:dyDescent="0.25">
      <c r="C40" s="39" t="s">
        <v>10</v>
      </c>
      <c r="D40" s="19" t="s">
        <v>117</v>
      </c>
      <c r="E40" s="19" t="s">
        <v>77</v>
      </c>
      <c r="F40" s="19" t="s">
        <v>115</v>
      </c>
      <c r="G40" s="3">
        <v>9370020000</v>
      </c>
      <c r="H40" s="3">
        <v>129</v>
      </c>
      <c r="I40" s="3">
        <v>141</v>
      </c>
    </row>
    <row r="41" spans="3:9" ht="32.25" thickBot="1" x14ac:dyDescent="0.3">
      <c r="C41" s="50" t="s">
        <v>13</v>
      </c>
      <c r="D41" s="19" t="s">
        <v>117</v>
      </c>
      <c r="E41" s="19" t="s">
        <v>77</v>
      </c>
      <c r="F41" s="19" t="s">
        <v>115</v>
      </c>
      <c r="G41" s="3">
        <v>9370020000</v>
      </c>
      <c r="H41" s="3">
        <v>244</v>
      </c>
      <c r="I41" s="3">
        <v>55</v>
      </c>
    </row>
    <row r="42" spans="3:9" ht="16.5" thickBot="1" x14ac:dyDescent="0.25">
      <c r="C42" s="84" t="s">
        <v>374</v>
      </c>
      <c r="D42" s="15" t="s">
        <v>117</v>
      </c>
      <c r="E42" s="15" t="s">
        <v>77</v>
      </c>
      <c r="F42" s="15" t="s">
        <v>477</v>
      </c>
      <c r="G42" s="1"/>
      <c r="H42" s="1"/>
      <c r="I42" s="1">
        <v>150</v>
      </c>
    </row>
    <row r="43" spans="3:9" ht="16.5" thickBot="1" x14ac:dyDescent="0.25">
      <c r="C43" s="39" t="s">
        <v>479</v>
      </c>
      <c r="D43" s="19" t="s">
        <v>117</v>
      </c>
      <c r="E43" s="19" t="s">
        <v>77</v>
      </c>
      <c r="F43" s="19" t="s">
        <v>477</v>
      </c>
      <c r="G43" s="3">
        <v>9990020690</v>
      </c>
      <c r="H43" s="3">
        <v>870</v>
      </c>
      <c r="I43" s="3">
        <v>150</v>
      </c>
    </row>
    <row r="44" spans="3:9" ht="16.5" thickBot="1" x14ac:dyDescent="0.25">
      <c r="C44" s="174" t="s">
        <v>19</v>
      </c>
      <c r="D44" s="171" t="s">
        <v>117</v>
      </c>
      <c r="E44" s="171" t="s">
        <v>77</v>
      </c>
      <c r="F44" s="171">
        <v>13</v>
      </c>
      <c r="G44" s="172"/>
      <c r="H44" s="172"/>
      <c r="I44" s="176">
        <f>SUM(I47+I53+I55+I51+I45)</f>
        <v>1622.6</v>
      </c>
    </row>
    <row r="45" spans="3:9" ht="16.5" customHeight="1" thickBot="1" x14ac:dyDescent="0.25">
      <c r="C45" s="174" t="s">
        <v>658</v>
      </c>
      <c r="D45" s="171" t="s">
        <v>117</v>
      </c>
      <c r="E45" s="171" t="s">
        <v>77</v>
      </c>
      <c r="F45" s="171" t="s">
        <v>483</v>
      </c>
      <c r="G45" s="242" t="s">
        <v>656</v>
      </c>
      <c r="H45" s="172"/>
      <c r="I45" s="176">
        <v>1000</v>
      </c>
    </row>
    <row r="46" spans="3:9" ht="24.75" customHeight="1" thickBot="1" x14ac:dyDescent="0.25">
      <c r="C46" s="18" t="s">
        <v>43</v>
      </c>
      <c r="D46" s="19" t="s">
        <v>117</v>
      </c>
      <c r="E46" s="19" t="s">
        <v>77</v>
      </c>
      <c r="F46" s="19" t="s">
        <v>483</v>
      </c>
      <c r="G46" s="204" t="s">
        <v>656</v>
      </c>
      <c r="H46" s="20">
        <v>611</v>
      </c>
      <c r="I46" s="16">
        <v>1000</v>
      </c>
    </row>
    <row r="47" spans="3:9" ht="48" thickBot="1" x14ac:dyDescent="0.25">
      <c r="C47" s="174" t="s">
        <v>588</v>
      </c>
      <c r="D47" s="171" t="s">
        <v>117</v>
      </c>
      <c r="E47" s="171" t="s">
        <v>77</v>
      </c>
      <c r="F47" s="171" t="s">
        <v>483</v>
      </c>
      <c r="G47" s="176">
        <v>42</v>
      </c>
      <c r="H47" s="185"/>
      <c r="I47" s="176">
        <v>25</v>
      </c>
    </row>
    <row r="48" spans="3:9" ht="32.25" thickBot="1" x14ac:dyDescent="0.25">
      <c r="C48" s="52" t="s">
        <v>481</v>
      </c>
      <c r="D48" s="19" t="s">
        <v>117</v>
      </c>
      <c r="E48" s="19" t="s">
        <v>77</v>
      </c>
      <c r="F48" s="19" t="s">
        <v>483</v>
      </c>
      <c r="G48" s="20">
        <v>42001</v>
      </c>
      <c r="H48" s="20"/>
      <c r="I48" s="20">
        <v>25</v>
      </c>
    </row>
    <row r="49" spans="3:9" ht="32.25" thickBot="1" x14ac:dyDescent="0.25">
      <c r="C49" s="52" t="s">
        <v>482</v>
      </c>
      <c r="D49" s="19" t="s">
        <v>117</v>
      </c>
      <c r="E49" s="19" t="s">
        <v>77</v>
      </c>
      <c r="F49" s="19" t="s">
        <v>483</v>
      </c>
      <c r="G49" s="20">
        <v>4200199900</v>
      </c>
      <c r="H49" s="20"/>
      <c r="I49" s="20">
        <v>25</v>
      </c>
    </row>
    <row r="50" spans="3:9" ht="32.25" thickBot="1" x14ac:dyDescent="0.25">
      <c r="C50" s="52" t="s">
        <v>13</v>
      </c>
      <c r="D50" s="19" t="s">
        <v>117</v>
      </c>
      <c r="E50" s="19" t="s">
        <v>77</v>
      </c>
      <c r="F50" s="19" t="s">
        <v>483</v>
      </c>
      <c r="G50" s="20">
        <v>4200199900</v>
      </c>
      <c r="H50" s="20">
        <v>244</v>
      </c>
      <c r="I50" s="20">
        <v>25</v>
      </c>
    </row>
    <row r="51" spans="3:9" ht="16.5" thickBot="1" x14ac:dyDescent="0.25">
      <c r="C51" s="22" t="s">
        <v>653</v>
      </c>
      <c r="D51" s="15" t="s">
        <v>117</v>
      </c>
      <c r="E51" s="15" t="s">
        <v>77</v>
      </c>
      <c r="F51" s="15" t="s">
        <v>483</v>
      </c>
      <c r="G51" s="16">
        <v>9980054690</v>
      </c>
      <c r="H51" s="16"/>
      <c r="I51" s="16">
        <v>368.6</v>
      </c>
    </row>
    <row r="52" spans="3:9" ht="32.25" thickBot="1" x14ac:dyDescent="0.25">
      <c r="C52" s="39" t="s">
        <v>210</v>
      </c>
      <c r="D52" s="19" t="s">
        <v>117</v>
      </c>
      <c r="E52" s="19" t="s">
        <v>77</v>
      </c>
      <c r="F52" s="19" t="s">
        <v>483</v>
      </c>
      <c r="G52" s="20">
        <v>9980054690</v>
      </c>
      <c r="H52" s="20">
        <v>244</v>
      </c>
      <c r="I52" s="20">
        <v>368.6</v>
      </c>
    </row>
    <row r="53" spans="3:9" ht="16.5" thickBot="1" x14ac:dyDescent="0.25">
      <c r="C53" s="170" t="s">
        <v>565</v>
      </c>
      <c r="D53" s="186" t="s">
        <v>117</v>
      </c>
      <c r="E53" s="186" t="s">
        <v>77</v>
      </c>
      <c r="F53" s="186" t="s">
        <v>483</v>
      </c>
      <c r="G53" s="185">
        <v>8830020000</v>
      </c>
      <c r="H53" s="185"/>
      <c r="I53" s="185">
        <v>30</v>
      </c>
    </row>
    <row r="54" spans="3:9" ht="32.25" thickBot="1" x14ac:dyDescent="0.25">
      <c r="C54" s="39" t="s">
        <v>210</v>
      </c>
      <c r="D54" s="19" t="s">
        <v>117</v>
      </c>
      <c r="E54" s="19" t="s">
        <v>77</v>
      </c>
      <c r="F54" s="19" t="s">
        <v>483</v>
      </c>
      <c r="G54" s="3">
        <v>8830020000</v>
      </c>
      <c r="H54" s="20">
        <v>244</v>
      </c>
      <c r="I54" s="20">
        <v>30</v>
      </c>
    </row>
    <row r="55" spans="3:9" ht="16.5" thickBot="1" x14ac:dyDescent="0.25">
      <c r="C55" s="174" t="s">
        <v>20</v>
      </c>
      <c r="D55" s="171" t="s">
        <v>117</v>
      </c>
      <c r="E55" s="171" t="s">
        <v>77</v>
      </c>
      <c r="F55" s="171">
        <v>13</v>
      </c>
      <c r="G55" s="176">
        <v>99</v>
      </c>
      <c r="H55" s="172"/>
      <c r="I55" s="176">
        <v>199</v>
      </c>
    </row>
    <row r="56" spans="3:9" ht="111" thickBot="1" x14ac:dyDescent="0.25">
      <c r="C56" s="159" t="s">
        <v>21</v>
      </c>
      <c r="D56" s="19" t="s">
        <v>117</v>
      </c>
      <c r="E56" s="19" t="s">
        <v>77</v>
      </c>
      <c r="F56" s="7">
        <v>13</v>
      </c>
      <c r="G56" s="3">
        <v>9980077730</v>
      </c>
      <c r="H56" s="2"/>
      <c r="I56" s="3">
        <v>199</v>
      </c>
    </row>
    <row r="57" spans="3:9" ht="32.25" thickBot="1" x14ac:dyDescent="0.25">
      <c r="C57" s="39" t="s">
        <v>13</v>
      </c>
      <c r="D57" s="19" t="s">
        <v>117</v>
      </c>
      <c r="E57" s="19" t="s">
        <v>77</v>
      </c>
      <c r="F57" s="7">
        <v>13</v>
      </c>
      <c r="G57" s="3">
        <v>9980077730</v>
      </c>
      <c r="H57" s="3">
        <v>244</v>
      </c>
      <c r="I57" s="3">
        <v>199</v>
      </c>
    </row>
    <row r="58" spans="3:9" ht="16.5" thickBot="1" x14ac:dyDescent="0.25">
      <c r="C58" s="174" t="s">
        <v>395</v>
      </c>
      <c r="D58" s="171" t="s">
        <v>117</v>
      </c>
      <c r="E58" s="171" t="s">
        <v>118</v>
      </c>
      <c r="F58" s="186"/>
      <c r="G58" s="185"/>
      <c r="H58" s="185"/>
      <c r="I58" s="187">
        <v>1404</v>
      </c>
    </row>
    <row r="59" spans="3:9" ht="16.5" thickBot="1" x14ac:dyDescent="0.25">
      <c r="C59" s="39" t="s">
        <v>396</v>
      </c>
      <c r="D59" s="19" t="s">
        <v>117</v>
      </c>
      <c r="E59" s="19" t="s">
        <v>118</v>
      </c>
      <c r="F59" s="7" t="s">
        <v>112</v>
      </c>
      <c r="G59" s="3"/>
      <c r="H59" s="3"/>
      <c r="I59" s="3">
        <v>1404</v>
      </c>
    </row>
    <row r="60" spans="3:9" ht="48" thickBot="1" x14ac:dyDescent="0.25">
      <c r="C60" s="39" t="s">
        <v>70</v>
      </c>
      <c r="D60" s="19" t="s">
        <v>117</v>
      </c>
      <c r="E60" s="19" t="s">
        <v>118</v>
      </c>
      <c r="F60" s="7" t="s">
        <v>112</v>
      </c>
      <c r="G60" s="20">
        <v>9980051180</v>
      </c>
      <c r="H60" s="3"/>
      <c r="I60" s="3">
        <v>1404</v>
      </c>
    </row>
    <row r="61" spans="3:9" ht="16.5" thickBot="1" x14ac:dyDescent="0.25">
      <c r="C61" s="39" t="s">
        <v>393</v>
      </c>
      <c r="D61" s="19" t="s">
        <v>117</v>
      </c>
      <c r="E61" s="19" t="s">
        <v>118</v>
      </c>
      <c r="F61" s="7" t="s">
        <v>112</v>
      </c>
      <c r="G61" s="20">
        <v>9980051180</v>
      </c>
      <c r="H61" s="3">
        <v>530</v>
      </c>
      <c r="I61" s="3">
        <v>1404</v>
      </c>
    </row>
    <row r="62" spans="3:9" ht="32.25" thickBot="1" x14ac:dyDescent="0.25">
      <c r="C62" s="174" t="s">
        <v>22</v>
      </c>
      <c r="D62" s="171" t="s">
        <v>117</v>
      </c>
      <c r="E62" s="188" t="s">
        <v>112</v>
      </c>
      <c r="F62" s="175"/>
      <c r="G62" s="172"/>
      <c r="H62" s="172"/>
      <c r="I62" s="176">
        <f>SUM(I63)</f>
        <v>40</v>
      </c>
    </row>
    <row r="63" spans="3:9" ht="26.25" thickBot="1" x14ac:dyDescent="0.25">
      <c r="C63" s="190" t="s">
        <v>566</v>
      </c>
      <c r="D63" s="191" t="s">
        <v>117</v>
      </c>
      <c r="E63" s="192" t="s">
        <v>112</v>
      </c>
      <c r="F63" s="191" t="s">
        <v>405</v>
      </c>
      <c r="G63" s="193"/>
      <c r="H63" s="193"/>
      <c r="I63" s="193">
        <v>40</v>
      </c>
    </row>
    <row r="64" spans="3:9" ht="26.25" thickBot="1" x14ac:dyDescent="0.25">
      <c r="C64" s="194" t="s">
        <v>567</v>
      </c>
      <c r="D64" s="19" t="s">
        <v>117</v>
      </c>
      <c r="E64" s="86" t="s">
        <v>112</v>
      </c>
      <c r="F64" s="19" t="s">
        <v>405</v>
      </c>
      <c r="G64" s="45" t="s">
        <v>499</v>
      </c>
      <c r="H64" s="3"/>
      <c r="I64" s="3">
        <v>40</v>
      </c>
    </row>
    <row r="65" spans="3:9" ht="32.25" thickBot="1" x14ac:dyDescent="0.25">
      <c r="C65" s="38" t="s">
        <v>210</v>
      </c>
      <c r="D65" s="19" t="s">
        <v>117</v>
      </c>
      <c r="E65" s="86" t="s">
        <v>112</v>
      </c>
      <c r="F65" s="19" t="s">
        <v>405</v>
      </c>
      <c r="G65" s="45" t="s">
        <v>499</v>
      </c>
      <c r="H65" s="3">
        <v>244</v>
      </c>
      <c r="I65" s="3">
        <v>40</v>
      </c>
    </row>
    <row r="66" spans="3:9" ht="16.5" thickBot="1" x14ac:dyDescent="0.25">
      <c r="C66" s="174" t="s">
        <v>23</v>
      </c>
      <c r="D66" s="171" t="s">
        <v>117</v>
      </c>
      <c r="E66" s="188" t="s">
        <v>74</v>
      </c>
      <c r="F66" s="171"/>
      <c r="G66" s="185"/>
      <c r="H66" s="185"/>
      <c r="I66" s="185">
        <f>SUM(I68+I70)</f>
        <v>15125</v>
      </c>
    </row>
    <row r="67" spans="3:9" ht="16.5" thickBot="1" x14ac:dyDescent="0.25">
      <c r="C67" s="174" t="s">
        <v>392</v>
      </c>
      <c r="D67" s="186" t="s">
        <v>117</v>
      </c>
      <c r="E67" s="195" t="s">
        <v>74</v>
      </c>
      <c r="F67" s="186" t="s">
        <v>113</v>
      </c>
      <c r="G67" s="185"/>
      <c r="H67" s="185"/>
      <c r="I67" s="185">
        <v>15065</v>
      </c>
    </row>
    <row r="68" spans="3:9" ht="16.5" thickBot="1" x14ac:dyDescent="0.25">
      <c r="C68" s="157" t="s">
        <v>393</v>
      </c>
      <c r="D68" s="19" t="s">
        <v>117</v>
      </c>
      <c r="E68" s="86" t="s">
        <v>74</v>
      </c>
      <c r="F68" s="19" t="s">
        <v>113</v>
      </c>
      <c r="G68" s="153">
        <v>1530022260</v>
      </c>
      <c r="H68" s="3"/>
      <c r="I68" s="3">
        <v>15065</v>
      </c>
    </row>
    <row r="69" spans="3:9" ht="16.5" thickBot="1" x14ac:dyDescent="0.25">
      <c r="C69" s="157" t="s">
        <v>394</v>
      </c>
      <c r="D69" s="19" t="s">
        <v>117</v>
      </c>
      <c r="E69" s="86" t="s">
        <v>74</v>
      </c>
      <c r="F69" s="19" t="s">
        <v>113</v>
      </c>
      <c r="G69" s="153">
        <v>1530022260</v>
      </c>
      <c r="H69" s="3">
        <v>540</v>
      </c>
      <c r="I69" s="3">
        <v>15065</v>
      </c>
    </row>
    <row r="70" spans="3:9" ht="22.5" customHeight="1" thickBot="1" x14ac:dyDescent="0.25">
      <c r="C70" s="170" t="s">
        <v>569</v>
      </c>
      <c r="D70" s="186" t="s">
        <v>117</v>
      </c>
      <c r="E70" s="195" t="s">
        <v>74</v>
      </c>
      <c r="F70" s="186" t="s">
        <v>570</v>
      </c>
      <c r="G70" s="199"/>
      <c r="H70" s="185"/>
      <c r="I70" s="185">
        <v>60</v>
      </c>
    </row>
    <row r="71" spans="3:9" ht="63.75" thickBot="1" x14ac:dyDescent="0.25">
      <c r="C71" s="157" t="s">
        <v>571</v>
      </c>
      <c r="D71" s="19" t="s">
        <v>117</v>
      </c>
      <c r="E71" s="86" t="s">
        <v>74</v>
      </c>
      <c r="F71" s="19" t="s">
        <v>570</v>
      </c>
      <c r="G71" s="153">
        <v>9980040002</v>
      </c>
      <c r="H71" s="3">
        <v>245</v>
      </c>
      <c r="I71" s="3">
        <v>60</v>
      </c>
    </row>
    <row r="72" spans="3:9" ht="16.5" thickBot="1" x14ac:dyDescent="0.25">
      <c r="C72" s="174" t="s">
        <v>24</v>
      </c>
      <c r="D72" s="171" t="s">
        <v>117</v>
      </c>
      <c r="E72" s="171" t="s">
        <v>75</v>
      </c>
      <c r="F72" s="171"/>
      <c r="G72" s="172"/>
      <c r="H72" s="172"/>
      <c r="I72" s="176">
        <f>SUM(I73+I75)</f>
        <v>14727.746999999999</v>
      </c>
    </row>
    <row r="73" spans="3:9" ht="16.5" thickBot="1" x14ac:dyDescent="0.25">
      <c r="C73" s="196" t="s">
        <v>573</v>
      </c>
      <c r="D73" s="191" t="s">
        <v>117</v>
      </c>
      <c r="E73" s="191" t="s">
        <v>75</v>
      </c>
      <c r="F73" s="191" t="s">
        <v>112</v>
      </c>
      <c r="G73" s="200" t="s">
        <v>574</v>
      </c>
      <c r="H73" s="201"/>
      <c r="I73" s="200">
        <v>9717.7469999999994</v>
      </c>
    </row>
    <row r="74" spans="3:9" ht="36" customHeight="1" thickBot="1" x14ac:dyDescent="0.25">
      <c r="C74" s="157" t="s">
        <v>510</v>
      </c>
      <c r="D74" s="15" t="s">
        <v>117</v>
      </c>
      <c r="E74" s="15" t="s">
        <v>75</v>
      </c>
      <c r="F74" s="15" t="s">
        <v>112</v>
      </c>
      <c r="G74" s="20" t="s">
        <v>574</v>
      </c>
      <c r="H74" s="20">
        <v>244</v>
      </c>
      <c r="I74" s="20">
        <v>9717.7469999999994</v>
      </c>
    </row>
    <row r="75" spans="3:9" ht="16.5" thickBot="1" x14ac:dyDescent="0.25">
      <c r="C75" s="158" t="s">
        <v>397</v>
      </c>
      <c r="D75" s="15" t="s">
        <v>117</v>
      </c>
      <c r="E75" s="8" t="s">
        <v>75</v>
      </c>
      <c r="F75" s="8" t="s">
        <v>112</v>
      </c>
      <c r="G75" s="1"/>
      <c r="H75" s="1"/>
      <c r="I75" s="1">
        <v>5010</v>
      </c>
    </row>
    <row r="76" spans="3:9" ht="16.5" thickBot="1" x14ac:dyDescent="0.25">
      <c r="C76" s="157" t="s">
        <v>393</v>
      </c>
      <c r="D76" s="19" t="s">
        <v>117</v>
      </c>
      <c r="E76" s="7" t="s">
        <v>75</v>
      </c>
      <c r="F76" s="7" t="s">
        <v>112</v>
      </c>
      <c r="G76" s="3">
        <v>1640115200</v>
      </c>
      <c r="H76" s="3"/>
      <c r="I76" s="3">
        <v>5010</v>
      </c>
    </row>
    <row r="77" spans="3:9" ht="16.5" thickBot="1" x14ac:dyDescent="0.25">
      <c r="C77" s="157" t="s">
        <v>394</v>
      </c>
      <c r="D77" s="19" t="s">
        <v>117</v>
      </c>
      <c r="E77" s="7" t="s">
        <v>75</v>
      </c>
      <c r="F77" s="7" t="s">
        <v>112</v>
      </c>
      <c r="G77" s="3">
        <v>1640115200</v>
      </c>
      <c r="H77" s="3">
        <v>540</v>
      </c>
      <c r="I77" s="3">
        <v>5010</v>
      </c>
    </row>
    <row r="78" spans="3:9" ht="16.5" thickBot="1" x14ac:dyDescent="0.25">
      <c r="C78" s="174" t="s">
        <v>25</v>
      </c>
      <c r="D78" s="171" t="s">
        <v>117</v>
      </c>
      <c r="E78" s="188" t="s">
        <v>76</v>
      </c>
      <c r="F78" s="175"/>
      <c r="G78" s="172"/>
      <c r="H78" s="172"/>
      <c r="I78" s="187">
        <f>SUM(I79+I82)</f>
        <v>734</v>
      </c>
    </row>
    <row r="79" spans="3:9" ht="16.5" thickBot="1" x14ac:dyDescent="0.25">
      <c r="C79" s="174" t="s">
        <v>26</v>
      </c>
      <c r="D79" s="171" t="s">
        <v>117</v>
      </c>
      <c r="E79" s="171" t="s">
        <v>76</v>
      </c>
      <c r="F79" s="171" t="s">
        <v>76</v>
      </c>
      <c r="G79" s="172"/>
      <c r="H79" s="172"/>
      <c r="I79" s="176">
        <v>50</v>
      </c>
    </row>
    <row r="80" spans="3:9" ht="16.5" thickBot="1" x14ac:dyDescent="0.25">
      <c r="C80" s="5" t="s">
        <v>27</v>
      </c>
      <c r="D80" s="19" t="s">
        <v>117</v>
      </c>
      <c r="E80" s="7" t="s">
        <v>76</v>
      </c>
      <c r="F80" s="7" t="s">
        <v>76</v>
      </c>
      <c r="G80" s="3">
        <v>3310199000</v>
      </c>
      <c r="H80" s="2"/>
      <c r="I80" s="3">
        <v>50</v>
      </c>
    </row>
    <row r="81" spans="3:9" ht="32.25" thickBot="1" x14ac:dyDescent="0.25">
      <c r="C81" s="39" t="s">
        <v>13</v>
      </c>
      <c r="D81" s="19" t="s">
        <v>117</v>
      </c>
      <c r="E81" s="7" t="s">
        <v>76</v>
      </c>
      <c r="F81" s="7" t="s">
        <v>76</v>
      </c>
      <c r="G81" s="3">
        <v>3310199000</v>
      </c>
      <c r="H81" s="3">
        <v>244</v>
      </c>
      <c r="I81" s="3">
        <v>50</v>
      </c>
    </row>
    <row r="82" spans="3:9" ht="16.5" thickBot="1" x14ac:dyDescent="0.25">
      <c r="C82" s="174" t="s">
        <v>28</v>
      </c>
      <c r="D82" s="171" t="s">
        <v>117</v>
      </c>
      <c r="E82" s="171" t="s">
        <v>76</v>
      </c>
      <c r="F82" s="171" t="s">
        <v>113</v>
      </c>
      <c r="G82" s="172"/>
      <c r="H82" s="172"/>
      <c r="I82" s="176">
        <f>SUM(I85)</f>
        <v>684</v>
      </c>
    </row>
    <row r="83" spans="3:9" ht="20.25" customHeight="1" thickBot="1" x14ac:dyDescent="0.25">
      <c r="C83" s="311" t="s">
        <v>657</v>
      </c>
      <c r="D83" s="171" t="s">
        <v>117</v>
      </c>
      <c r="E83" s="171" t="s">
        <v>76</v>
      </c>
      <c r="F83" s="171" t="s">
        <v>113</v>
      </c>
      <c r="G83" s="242" t="s">
        <v>656</v>
      </c>
      <c r="H83" s="172"/>
      <c r="I83" s="176">
        <v>1000</v>
      </c>
    </row>
    <row r="84" spans="3:9" ht="25.5" customHeight="1" thickBot="1" x14ac:dyDescent="0.25">
      <c r="C84" s="18" t="s">
        <v>43</v>
      </c>
      <c r="D84" s="15" t="s">
        <v>117</v>
      </c>
      <c r="E84" s="15" t="s">
        <v>76</v>
      </c>
      <c r="F84" s="15" t="s">
        <v>113</v>
      </c>
      <c r="G84" s="198" t="s">
        <v>656</v>
      </c>
      <c r="H84" s="20">
        <v>611</v>
      </c>
      <c r="I84" s="16">
        <v>1000</v>
      </c>
    </row>
    <row r="85" spans="3:9" ht="48" thickBot="1" x14ac:dyDescent="0.25">
      <c r="C85" s="159" t="s">
        <v>29</v>
      </c>
      <c r="D85" s="15" t="s">
        <v>117</v>
      </c>
      <c r="E85" s="8" t="s">
        <v>76</v>
      </c>
      <c r="F85" s="8" t="s">
        <v>113</v>
      </c>
      <c r="G85" s="1">
        <v>9980077740</v>
      </c>
      <c r="H85" s="2"/>
      <c r="I85" s="1">
        <f>SUM(I86:I87)</f>
        <v>684</v>
      </c>
    </row>
    <row r="86" spans="3:9" ht="32.25" thickBot="1" x14ac:dyDescent="0.25">
      <c r="C86" s="5" t="s">
        <v>9</v>
      </c>
      <c r="D86" s="19" t="s">
        <v>117</v>
      </c>
      <c r="E86" s="7" t="s">
        <v>76</v>
      </c>
      <c r="F86" s="7" t="s">
        <v>113</v>
      </c>
      <c r="G86" s="3">
        <v>9980077740</v>
      </c>
      <c r="H86" s="3">
        <v>121</v>
      </c>
      <c r="I86" s="3">
        <v>525</v>
      </c>
    </row>
    <row r="87" spans="3:9" ht="48" thickBot="1" x14ac:dyDescent="0.25">
      <c r="C87" s="39" t="s">
        <v>10</v>
      </c>
      <c r="D87" s="19" t="s">
        <v>117</v>
      </c>
      <c r="E87" s="7" t="s">
        <v>76</v>
      </c>
      <c r="F87" s="7" t="s">
        <v>113</v>
      </c>
      <c r="G87" s="3">
        <v>9980077740</v>
      </c>
      <c r="H87" s="3">
        <v>129</v>
      </c>
      <c r="I87" s="3">
        <v>159</v>
      </c>
    </row>
    <row r="88" spans="3:9" ht="16.5" thickBot="1" x14ac:dyDescent="0.25">
      <c r="C88" s="174" t="s">
        <v>31</v>
      </c>
      <c r="D88" s="171" t="s">
        <v>117</v>
      </c>
      <c r="E88" s="171">
        <v>10</v>
      </c>
      <c r="F88" s="175"/>
      <c r="G88" s="172"/>
      <c r="H88" s="172"/>
      <c r="I88" s="205">
        <f>SUM(I89+I92)</f>
        <v>9360.851999999999</v>
      </c>
    </row>
    <row r="89" spans="3:9" ht="16.5" thickBot="1" x14ac:dyDescent="0.25">
      <c r="C89" s="174" t="s">
        <v>32</v>
      </c>
      <c r="D89" s="171" t="s">
        <v>117</v>
      </c>
      <c r="E89" s="171">
        <v>10</v>
      </c>
      <c r="F89" s="171" t="s">
        <v>77</v>
      </c>
      <c r="G89" s="172"/>
      <c r="H89" s="172"/>
      <c r="I89" s="176">
        <v>700</v>
      </c>
    </row>
    <row r="90" spans="3:9" ht="16.5" thickBot="1" x14ac:dyDescent="0.25">
      <c r="C90" s="159" t="s">
        <v>33</v>
      </c>
      <c r="D90" s="15" t="s">
        <v>117</v>
      </c>
      <c r="E90" s="8">
        <v>10</v>
      </c>
      <c r="F90" s="8" t="s">
        <v>77</v>
      </c>
      <c r="G90" s="1">
        <v>2210728960</v>
      </c>
      <c r="H90" s="2"/>
      <c r="I90" s="1">
        <v>700</v>
      </c>
    </row>
    <row r="91" spans="3:9" ht="16.5" thickBot="1" x14ac:dyDescent="0.25">
      <c r="C91" s="5" t="s">
        <v>34</v>
      </c>
      <c r="D91" s="19" t="s">
        <v>117</v>
      </c>
      <c r="E91" s="7">
        <v>10</v>
      </c>
      <c r="F91" s="7" t="s">
        <v>77</v>
      </c>
      <c r="G91" s="3">
        <v>2210728960</v>
      </c>
      <c r="H91" s="3">
        <v>312</v>
      </c>
      <c r="I91" s="3">
        <v>700</v>
      </c>
    </row>
    <row r="92" spans="3:9" ht="16.5" thickBot="1" x14ac:dyDescent="0.25">
      <c r="C92" s="174" t="s">
        <v>35</v>
      </c>
      <c r="D92" s="171" t="s">
        <v>117</v>
      </c>
      <c r="E92" s="171">
        <v>10</v>
      </c>
      <c r="F92" s="171" t="s">
        <v>74</v>
      </c>
      <c r="G92" s="172"/>
      <c r="H92" s="172"/>
      <c r="I92" s="176">
        <f>SUM(I94+I96+I98)</f>
        <v>8660.851999999999</v>
      </c>
    </row>
    <row r="93" spans="3:9" ht="48" thickBot="1" x14ac:dyDescent="0.25">
      <c r="C93" s="174" t="s">
        <v>264</v>
      </c>
      <c r="D93" s="171" t="s">
        <v>117</v>
      </c>
      <c r="E93" s="171" t="s">
        <v>265</v>
      </c>
      <c r="F93" s="171" t="s">
        <v>74</v>
      </c>
      <c r="G93" s="176">
        <v>2230752600</v>
      </c>
      <c r="H93" s="172"/>
      <c r="I93" s="176">
        <v>122.4</v>
      </c>
    </row>
    <row r="94" spans="3:9" ht="16.5" thickBot="1" x14ac:dyDescent="0.25">
      <c r="C94" s="5" t="s">
        <v>34</v>
      </c>
      <c r="D94" s="19" t="s">
        <v>117</v>
      </c>
      <c r="E94" s="7" t="s">
        <v>265</v>
      </c>
      <c r="F94" s="7" t="s">
        <v>74</v>
      </c>
      <c r="G94" s="3">
        <v>2230752600</v>
      </c>
      <c r="H94" s="3">
        <v>313</v>
      </c>
      <c r="I94" s="3">
        <v>122.4</v>
      </c>
    </row>
    <row r="95" spans="3:9" ht="32.25" thickBot="1" x14ac:dyDescent="0.25">
      <c r="C95" s="174" t="s">
        <v>36</v>
      </c>
      <c r="D95" s="171" t="s">
        <v>117</v>
      </c>
      <c r="E95" s="171">
        <v>10</v>
      </c>
      <c r="F95" s="171" t="s">
        <v>74</v>
      </c>
      <c r="G95" s="176">
        <v>2230781510</v>
      </c>
      <c r="H95" s="172"/>
      <c r="I95" s="176">
        <v>6293</v>
      </c>
    </row>
    <row r="96" spans="3:9" ht="16.5" thickBot="1" x14ac:dyDescent="0.25">
      <c r="C96" s="5" t="s">
        <v>34</v>
      </c>
      <c r="D96" s="19" t="s">
        <v>117</v>
      </c>
      <c r="E96" s="7">
        <v>10</v>
      </c>
      <c r="F96" s="7" t="s">
        <v>74</v>
      </c>
      <c r="G96" s="3">
        <v>2230781510</v>
      </c>
      <c r="H96" s="3">
        <v>313</v>
      </c>
      <c r="I96" s="3">
        <v>6293</v>
      </c>
    </row>
    <row r="97" spans="3:9" ht="63.75" thickBot="1" x14ac:dyDescent="0.25">
      <c r="C97" s="174" t="s">
        <v>37</v>
      </c>
      <c r="D97" s="171" t="s">
        <v>117</v>
      </c>
      <c r="E97" s="171">
        <v>10</v>
      </c>
      <c r="F97" s="171" t="s">
        <v>74</v>
      </c>
      <c r="G97" s="176" t="s">
        <v>554</v>
      </c>
      <c r="H97" s="172"/>
      <c r="I97" s="176">
        <v>2245.4520000000002</v>
      </c>
    </row>
    <row r="98" spans="3:9" ht="16.5" thickBot="1" x14ac:dyDescent="0.25">
      <c r="C98" s="5" t="s">
        <v>34</v>
      </c>
      <c r="D98" s="19" t="s">
        <v>117</v>
      </c>
      <c r="E98" s="7">
        <v>10</v>
      </c>
      <c r="F98" s="7" t="s">
        <v>74</v>
      </c>
      <c r="G98" s="3" t="s">
        <v>554</v>
      </c>
      <c r="H98" s="3">
        <v>412</v>
      </c>
      <c r="I98" s="3">
        <v>2245.4520000000002</v>
      </c>
    </row>
    <row r="99" spans="3:9" ht="16.5" thickBot="1" x14ac:dyDescent="0.25">
      <c r="C99" s="174" t="s">
        <v>38</v>
      </c>
      <c r="D99" s="171" t="s">
        <v>117</v>
      </c>
      <c r="E99" s="171">
        <v>11</v>
      </c>
      <c r="F99" s="175"/>
      <c r="G99" s="172"/>
      <c r="H99" s="172"/>
      <c r="I99" s="176">
        <f>SUM(I102:I104)</f>
        <v>1339</v>
      </c>
    </row>
    <row r="100" spans="3:9" ht="16.5" thickBot="1" x14ac:dyDescent="0.25">
      <c r="C100" s="14" t="s">
        <v>39</v>
      </c>
      <c r="D100" s="19" t="s">
        <v>117</v>
      </c>
      <c r="E100" s="19">
        <v>11</v>
      </c>
      <c r="F100" s="19" t="s">
        <v>75</v>
      </c>
      <c r="G100" s="17"/>
      <c r="H100" s="17"/>
      <c r="I100" s="20">
        <v>1339</v>
      </c>
    </row>
    <row r="101" spans="3:9" ht="32.25" thickBot="1" x14ac:dyDescent="0.25">
      <c r="C101" s="14" t="s">
        <v>40</v>
      </c>
      <c r="D101" s="19" t="s">
        <v>117</v>
      </c>
      <c r="E101" s="19">
        <v>11</v>
      </c>
      <c r="F101" s="19" t="s">
        <v>75</v>
      </c>
      <c r="G101" s="20">
        <v>2460120000</v>
      </c>
      <c r="H101" s="17"/>
      <c r="I101" s="20">
        <v>1339</v>
      </c>
    </row>
    <row r="102" spans="3:9" ht="48" thickBot="1" x14ac:dyDescent="0.25">
      <c r="C102" s="5" t="s">
        <v>562</v>
      </c>
      <c r="D102" s="19" t="s">
        <v>117</v>
      </c>
      <c r="E102" s="19">
        <v>11</v>
      </c>
      <c r="F102" s="19" t="s">
        <v>75</v>
      </c>
      <c r="G102" s="20">
        <v>2460120000</v>
      </c>
      <c r="H102" s="20">
        <v>123</v>
      </c>
      <c r="I102" s="20">
        <v>20</v>
      </c>
    </row>
    <row r="103" spans="3:9" ht="32.25" thickBot="1" x14ac:dyDescent="0.25">
      <c r="C103" s="21" t="s">
        <v>13</v>
      </c>
      <c r="D103" s="19" t="s">
        <v>117</v>
      </c>
      <c r="E103" s="19">
        <v>11</v>
      </c>
      <c r="F103" s="19" t="s">
        <v>75</v>
      </c>
      <c r="G103" s="20">
        <v>2460120000</v>
      </c>
      <c r="H103" s="20">
        <v>244</v>
      </c>
      <c r="I103" s="20">
        <v>180</v>
      </c>
    </row>
    <row r="104" spans="3:9" ht="16.5" thickBot="1" x14ac:dyDescent="0.25">
      <c r="C104" s="39" t="s">
        <v>563</v>
      </c>
      <c r="D104" s="19" t="s">
        <v>117</v>
      </c>
      <c r="E104" s="19">
        <v>11</v>
      </c>
      <c r="F104" s="19" t="s">
        <v>75</v>
      </c>
      <c r="G104" s="20">
        <v>2460120000</v>
      </c>
      <c r="H104" s="20">
        <v>350</v>
      </c>
      <c r="I104" s="20">
        <v>1139</v>
      </c>
    </row>
    <row r="105" spans="3:9" ht="16.5" thickBot="1" x14ac:dyDescent="0.25">
      <c r="C105" s="174" t="s">
        <v>41</v>
      </c>
      <c r="D105" s="171" t="s">
        <v>117</v>
      </c>
      <c r="E105" s="188">
        <v>12</v>
      </c>
      <c r="F105" s="175"/>
      <c r="G105" s="172"/>
      <c r="H105" s="172"/>
      <c r="I105" s="187">
        <v>3090</v>
      </c>
    </row>
    <row r="106" spans="3:9" ht="16.5" thickBot="1" x14ac:dyDescent="0.25">
      <c r="C106" s="14" t="s">
        <v>42</v>
      </c>
      <c r="D106" s="15" t="s">
        <v>117</v>
      </c>
      <c r="E106" s="15">
        <v>12</v>
      </c>
      <c r="F106" s="15" t="s">
        <v>118</v>
      </c>
      <c r="G106" s="16">
        <v>2520200190</v>
      </c>
      <c r="H106" s="206"/>
      <c r="I106" s="16">
        <v>3090</v>
      </c>
    </row>
    <row r="107" spans="3:9" ht="16.5" thickBot="1" x14ac:dyDescent="0.25">
      <c r="C107" s="18" t="s">
        <v>43</v>
      </c>
      <c r="D107" s="19" t="s">
        <v>117</v>
      </c>
      <c r="E107" s="19">
        <v>12</v>
      </c>
      <c r="F107" s="19" t="s">
        <v>118</v>
      </c>
      <c r="G107" s="20">
        <v>2520200190</v>
      </c>
      <c r="H107" s="20">
        <v>611</v>
      </c>
      <c r="I107" s="20">
        <v>3090</v>
      </c>
    </row>
    <row r="108" spans="3:9" ht="32.25" thickBot="1" x14ac:dyDescent="0.25">
      <c r="C108" s="174" t="s">
        <v>44</v>
      </c>
      <c r="D108" s="171" t="s">
        <v>117</v>
      </c>
      <c r="E108" s="171">
        <v>13</v>
      </c>
      <c r="F108" s="175"/>
      <c r="G108" s="172"/>
      <c r="H108" s="172"/>
      <c r="I108" s="176">
        <v>60.8</v>
      </c>
    </row>
    <row r="109" spans="3:9" ht="16.5" thickBot="1" x14ac:dyDescent="0.25">
      <c r="C109" s="14" t="s">
        <v>45</v>
      </c>
      <c r="D109" s="15" t="s">
        <v>117</v>
      </c>
      <c r="E109" s="15">
        <v>13</v>
      </c>
      <c r="F109" s="15" t="s">
        <v>77</v>
      </c>
      <c r="G109" s="16">
        <v>2610227880</v>
      </c>
      <c r="H109" s="17"/>
      <c r="I109" s="16">
        <v>60.8</v>
      </c>
    </row>
    <row r="110" spans="3:9" ht="16.5" thickBot="1" x14ac:dyDescent="0.25">
      <c r="C110" s="18" t="s">
        <v>46</v>
      </c>
      <c r="D110" s="19" t="s">
        <v>117</v>
      </c>
      <c r="E110" s="19">
        <v>13</v>
      </c>
      <c r="F110" s="19" t="s">
        <v>77</v>
      </c>
      <c r="G110" s="20">
        <v>2610227880</v>
      </c>
      <c r="H110" s="20">
        <v>730</v>
      </c>
      <c r="I110" s="20">
        <v>60.8</v>
      </c>
    </row>
    <row r="111" spans="3:9" ht="32.25" thickBot="1" x14ac:dyDescent="0.25">
      <c r="C111" s="174" t="s">
        <v>116</v>
      </c>
      <c r="D111" s="188" t="s">
        <v>114</v>
      </c>
      <c r="E111" s="188" t="s">
        <v>77</v>
      </c>
      <c r="F111" s="188" t="s">
        <v>115</v>
      </c>
      <c r="G111" s="187">
        <v>9980020000</v>
      </c>
      <c r="H111" s="172"/>
      <c r="I111" s="187">
        <f>SUM(I112:I116)</f>
        <v>4818</v>
      </c>
    </row>
    <row r="112" spans="3:9" ht="32.25" thickBot="1" x14ac:dyDescent="0.25">
      <c r="C112" s="5" t="s">
        <v>9</v>
      </c>
      <c r="D112" s="19" t="s">
        <v>114</v>
      </c>
      <c r="E112" s="19" t="s">
        <v>77</v>
      </c>
      <c r="F112" s="19" t="s">
        <v>115</v>
      </c>
      <c r="G112" s="3">
        <v>9980020000</v>
      </c>
      <c r="H112" s="3">
        <v>121</v>
      </c>
      <c r="I112" s="3">
        <v>3200</v>
      </c>
    </row>
    <row r="113" spans="3:9" ht="32.25" thickBot="1" x14ac:dyDescent="0.25">
      <c r="C113" s="39" t="s">
        <v>47</v>
      </c>
      <c r="D113" s="19" t="s">
        <v>114</v>
      </c>
      <c r="E113" s="19" t="s">
        <v>77</v>
      </c>
      <c r="F113" s="19" t="s">
        <v>115</v>
      </c>
      <c r="G113" s="3">
        <v>9980020000</v>
      </c>
      <c r="H113" s="3">
        <v>122</v>
      </c>
      <c r="I113" s="3">
        <v>30</v>
      </c>
    </row>
    <row r="114" spans="3:9" ht="48" thickBot="1" x14ac:dyDescent="0.25">
      <c r="C114" s="39" t="s">
        <v>10</v>
      </c>
      <c r="D114" s="19" t="s">
        <v>114</v>
      </c>
      <c r="E114" s="19" t="s">
        <v>77</v>
      </c>
      <c r="F114" s="19" t="s">
        <v>115</v>
      </c>
      <c r="G114" s="3">
        <v>9980020000</v>
      </c>
      <c r="H114" s="3">
        <v>129</v>
      </c>
      <c r="I114" s="3">
        <v>966</v>
      </c>
    </row>
    <row r="115" spans="3:9" ht="32.25" thickBot="1" x14ac:dyDescent="0.25">
      <c r="C115" s="39" t="s">
        <v>13</v>
      </c>
      <c r="D115" s="19" t="s">
        <v>114</v>
      </c>
      <c r="E115" s="19" t="s">
        <v>77</v>
      </c>
      <c r="F115" s="19" t="s">
        <v>115</v>
      </c>
      <c r="G115" s="3">
        <v>9980020000</v>
      </c>
      <c r="H115" s="3">
        <v>244</v>
      </c>
      <c r="I115" s="3">
        <v>604</v>
      </c>
    </row>
    <row r="116" spans="3:9" ht="16.5" thickBot="1" x14ac:dyDescent="0.25">
      <c r="C116" s="5" t="s">
        <v>48</v>
      </c>
      <c r="D116" s="19" t="s">
        <v>114</v>
      </c>
      <c r="E116" s="19" t="s">
        <v>77</v>
      </c>
      <c r="F116" s="19" t="s">
        <v>115</v>
      </c>
      <c r="G116" s="3">
        <v>9980020000</v>
      </c>
      <c r="H116" s="3">
        <v>850</v>
      </c>
      <c r="I116" s="3">
        <v>18</v>
      </c>
    </row>
    <row r="117" spans="3:9" ht="32.25" thickBot="1" x14ac:dyDescent="0.25">
      <c r="C117" s="174" t="s">
        <v>22</v>
      </c>
      <c r="D117" s="171" t="s">
        <v>72</v>
      </c>
      <c r="E117" s="171" t="s">
        <v>112</v>
      </c>
      <c r="F117" s="171"/>
      <c r="G117" s="185"/>
      <c r="H117" s="176"/>
      <c r="I117" s="207">
        <f>SUM(I118)</f>
        <v>4550</v>
      </c>
    </row>
    <row r="118" spans="3:9" ht="48" thickBot="1" x14ac:dyDescent="0.25">
      <c r="C118" s="9" t="s">
        <v>49</v>
      </c>
      <c r="D118" s="8" t="s">
        <v>72</v>
      </c>
      <c r="E118" s="8" t="s">
        <v>112</v>
      </c>
      <c r="F118" s="8" t="s">
        <v>113</v>
      </c>
      <c r="G118" s="8">
        <v>740120000</v>
      </c>
      <c r="H118" s="8"/>
      <c r="I118" s="34">
        <f>SUM(I119:I123)</f>
        <v>4550</v>
      </c>
    </row>
    <row r="119" spans="3:9" ht="32.25" thickBot="1" x14ac:dyDescent="0.25">
      <c r="C119" s="10" t="s">
        <v>30</v>
      </c>
      <c r="D119" s="7" t="s">
        <v>72</v>
      </c>
      <c r="E119" s="7" t="s">
        <v>112</v>
      </c>
      <c r="F119" s="7" t="s">
        <v>113</v>
      </c>
      <c r="G119" s="7">
        <v>740120000</v>
      </c>
      <c r="H119" s="7">
        <v>111</v>
      </c>
      <c r="I119" s="138">
        <v>3063</v>
      </c>
    </row>
    <row r="120" spans="3:9" ht="16.5" thickBot="1" x14ac:dyDescent="0.25">
      <c r="C120" s="39" t="s">
        <v>401</v>
      </c>
      <c r="D120" s="7" t="s">
        <v>72</v>
      </c>
      <c r="E120" s="7" t="s">
        <v>112</v>
      </c>
      <c r="F120" s="7" t="s">
        <v>113</v>
      </c>
      <c r="G120" s="7">
        <v>740120000</v>
      </c>
      <c r="H120" s="7" t="s">
        <v>123</v>
      </c>
      <c r="I120" s="138">
        <v>30</v>
      </c>
    </row>
    <row r="121" spans="3:9" ht="48" thickBot="1" x14ac:dyDescent="0.25">
      <c r="C121" s="156" t="s">
        <v>10</v>
      </c>
      <c r="D121" s="7" t="s">
        <v>72</v>
      </c>
      <c r="E121" s="7" t="s">
        <v>112</v>
      </c>
      <c r="F121" s="7" t="s">
        <v>113</v>
      </c>
      <c r="G121" s="3">
        <v>740120000</v>
      </c>
      <c r="H121" s="3">
        <v>119</v>
      </c>
      <c r="I121" s="3">
        <v>925</v>
      </c>
    </row>
    <row r="122" spans="3:9" ht="32.25" thickBot="1" x14ac:dyDescent="0.25">
      <c r="C122" s="39" t="s">
        <v>13</v>
      </c>
      <c r="D122" s="7" t="s">
        <v>72</v>
      </c>
      <c r="E122" s="7" t="s">
        <v>112</v>
      </c>
      <c r="F122" s="7" t="s">
        <v>113</v>
      </c>
      <c r="G122" s="3">
        <v>740120000</v>
      </c>
      <c r="H122" s="3">
        <v>244</v>
      </c>
      <c r="I122" s="3">
        <v>522</v>
      </c>
    </row>
    <row r="123" spans="3:9" ht="16.5" thickBot="1" x14ac:dyDescent="0.25">
      <c r="C123" s="5" t="s">
        <v>48</v>
      </c>
      <c r="D123" s="7" t="s">
        <v>72</v>
      </c>
      <c r="E123" s="7" t="s">
        <v>112</v>
      </c>
      <c r="F123" s="7" t="s">
        <v>113</v>
      </c>
      <c r="G123" s="3">
        <v>740120000</v>
      </c>
      <c r="H123" s="3">
        <v>850</v>
      </c>
      <c r="I123" s="3">
        <v>10</v>
      </c>
    </row>
    <row r="124" spans="3:9" ht="16.5" thickBot="1" x14ac:dyDescent="0.25">
      <c r="C124" s="174" t="s">
        <v>23</v>
      </c>
      <c r="D124" s="171" t="s">
        <v>73</v>
      </c>
      <c r="E124" s="171" t="s">
        <v>74</v>
      </c>
      <c r="F124" s="171"/>
      <c r="G124" s="171"/>
      <c r="H124" s="171"/>
      <c r="I124" s="207">
        <f>SUM(I126)</f>
        <v>1724</v>
      </c>
    </row>
    <row r="125" spans="3:9" ht="16.5" thickBot="1" x14ac:dyDescent="0.25">
      <c r="C125" s="159" t="s">
        <v>50</v>
      </c>
      <c r="D125" s="8" t="s">
        <v>73</v>
      </c>
      <c r="E125" s="8" t="s">
        <v>74</v>
      </c>
      <c r="F125" s="8" t="s">
        <v>75</v>
      </c>
      <c r="G125" s="8"/>
      <c r="H125" s="8"/>
      <c r="I125" s="34">
        <f>SUM(I126)</f>
        <v>1724</v>
      </c>
    </row>
    <row r="126" spans="3:9" ht="16.5" thickBot="1" x14ac:dyDescent="0.25">
      <c r="C126" s="159" t="s">
        <v>51</v>
      </c>
      <c r="D126" s="8" t="s">
        <v>73</v>
      </c>
      <c r="E126" s="8" t="s">
        <v>74</v>
      </c>
      <c r="F126" s="8" t="s">
        <v>75</v>
      </c>
      <c r="G126" s="8">
        <v>1410211000</v>
      </c>
      <c r="H126" s="8"/>
      <c r="I126" s="34">
        <f>SUM(I127+I128+I129+I130)</f>
        <v>1724</v>
      </c>
    </row>
    <row r="127" spans="3:9" ht="32.25" thickBot="1" x14ac:dyDescent="0.25">
      <c r="C127" s="39" t="s">
        <v>9</v>
      </c>
      <c r="D127" s="7" t="s">
        <v>73</v>
      </c>
      <c r="E127" s="7" t="s">
        <v>74</v>
      </c>
      <c r="F127" s="7" t="s">
        <v>75</v>
      </c>
      <c r="G127" s="7">
        <v>1410211000</v>
      </c>
      <c r="H127" s="7">
        <v>121</v>
      </c>
      <c r="I127" s="138">
        <v>1063</v>
      </c>
    </row>
    <row r="128" spans="3:9" ht="48" thickBot="1" x14ac:dyDescent="0.25">
      <c r="C128" s="39" t="s">
        <v>10</v>
      </c>
      <c r="D128" s="7" t="s">
        <v>73</v>
      </c>
      <c r="E128" s="7" t="s">
        <v>74</v>
      </c>
      <c r="F128" s="7" t="s">
        <v>75</v>
      </c>
      <c r="G128" s="7">
        <v>1410211000</v>
      </c>
      <c r="H128" s="7">
        <v>129</v>
      </c>
      <c r="I128" s="138">
        <v>321</v>
      </c>
    </row>
    <row r="129" spans="3:9" ht="32.25" thickBot="1" x14ac:dyDescent="0.25">
      <c r="C129" s="39" t="s">
        <v>13</v>
      </c>
      <c r="D129" s="7" t="s">
        <v>73</v>
      </c>
      <c r="E129" s="7" t="s">
        <v>74</v>
      </c>
      <c r="F129" s="7" t="s">
        <v>75</v>
      </c>
      <c r="G129" s="7">
        <v>1410211000</v>
      </c>
      <c r="H129" s="7">
        <v>244</v>
      </c>
      <c r="I129" s="138">
        <v>337</v>
      </c>
    </row>
    <row r="130" spans="3:9" ht="16.5" thickBot="1" x14ac:dyDescent="0.25">
      <c r="C130" s="5" t="s">
        <v>48</v>
      </c>
      <c r="D130" s="7" t="s">
        <v>73</v>
      </c>
      <c r="E130" s="7" t="s">
        <v>74</v>
      </c>
      <c r="F130" s="7" t="s">
        <v>75</v>
      </c>
      <c r="G130" s="7">
        <v>1410211000</v>
      </c>
      <c r="H130" s="7">
        <v>850</v>
      </c>
      <c r="I130" s="138">
        <v>3</v>
      </c>
    </row>
    <row r="131" spans="3:9" ht="16.5" thickBot="1" x14ac:dyDescent="0.25">
      <c r="C131" s="174" t="s">
        <v>25</v>
      </c>
      <c r="D131" s="171" t="s">
        <v>181</v>
      </c>
      <c r="E131" s="171" t="s">
        <v>76</v>
      </c>
      <c r="F131" s="171"/>
      <c r="G131" s="171"/>
      <c r="H131" s="171"/>
      <c r="I131" s="173">
        <f>SUM(I132+I458+I731+I753)</f>
        <v>496076.1</v>
      </c>
    </row>
    <row r="132" spans="3:9" ht="16.5" thickBot="1" x14ac:dyDescent="0.25">
      <c r="C132" s="174" t="s">
        <v>52</v>
      </c>
      <c r="D132" s="171" t="s">
        <v>181</v>
      </c>
      <c r="E132" s="171" t="s">
        <v>76</v>
      </c>
      <c r="F132" s="171"/>
      <c r="G132" s="171"/>
      <c r="H132" s="171"/>
      <c r="I132" s="173">
        <f>SUM(I133+I150+I167+I184+I204+I221+I237+I254+I271+I288+I305+I322+I339+I356+I373+I390+I407+I424+I441)</f>
        <v>113941.09999999999</v>
      </c>
    </row>
    <row r="133" spans="3:9" ht="16.5" thickBot="1" x14ac:dyDescent="0.25">
      <c r="C133" s="208" t="s">
        <v>53</v>
      </c>
      <c r="D133" s="209" t="s">
        <v>78</v>
      </c>
      <c r="E133" s="209"/>
      <c r="F133" s="209"/>
      <c r="G133" s="209"/>
      <c r="H133" s="209"/>
      <c r="I133" s="230">
        <f>SUM(I134+I146)</f>
        <v>12806.1</v>
      </c>
    </row>
    <row r="134" spans="3:9" ht="16.5" thickBot="1" x14ac:dyDescent="0.25">
      <c r="C134" s="159" t="s">
        <v>52</v>
      </c>
      <c r="D134" s="15" t="s">
        <v>78</v>
      </c>
      <c r="E134" s="15" t="s">
        <v>76</v>
      </c>
      <c r="F134" s="15" t="s">
        <v>77</v>
      </c>
      <c r="G134" s="15"/>
      <c r="H134" s="15"/>
      <c r="I134" s="231">
        <f>SUM(I135+I141)</f>
        <v>12578.1</v>
      </c>
    </row>
    <row r="135" spans="3:9" ht="32.25" thickBot="1" x14ac:dyDescent="0.25">
      <c r="C135" s="159" t="s">
        <v>54</v>
      </c>
      <c r="D135" s="8" t="s">
        <v>78</v>
      </c>
      <c r="E135" s="8" t="s">
        <v>76</v>
      </c>
      <c r="F135" s="8" t="s">
        <v>77</v>
      </c>
      <c r="G135" s="11">
        <v>1910101590</v>
      </c>
      <c r="H135" s="8"/>
      <c r="I135" s="82">
        <f>SUM(I136+I137+I138+I139+I140)</f>
        <v>5256.1</v>
      </c>
    </row>
    <row r="136" spans="3:9" ht="32.25" thickBot="1" x14ac:dyDescent="0.25">
      <c r="C136" s="5" t="s">
        <v>30</v>
      </c>
      <c r="D136" s="7" t="s">
        <v>78</v>
      </c>
      <c r="E136" s="7" t="s">
        <v>76</v>
      </c>
      <c r="F136" s="7" t="s">
        <v>77</v>
      </c>
      <c r="G136" s="45">
        <v>1910101590</v>
      </c>
      <c r="H136" s="7">
        <v>111</v>
      </c>
      <c r="I136" s="7" t="s">
        <v>636</v>
      </c>
    </row>
    <row r="137" spans="3:9" ht="32.25" thickBot="1" x14ac:dyDescent="0.25">
      <c r="C137" s="5" t="s">
        <v>47</v>
      </c>
      <c r="D137" s="7" t="s">
        <v>78</v>
      </c>
      <c r="E137" s="7" t="s">
        <v>76</v>
      </c>
      <c r="F137" s="7" t="s">
        <v>77</v>
      </c>
      <c r="G137" s="45">
        <v>1910101590</v>
      </c>
      <c r="H137" s="7" t="s">
        <v>123</v>
      </c>
      <c r="I137" s="7" t="s">
        <v>591</v>
      </c>
    </row>
    <row r="138" spans="3:9" ht="48" thickBot="1" x14ac:dyDescent="0.25">
      <c r="C138" s="156" t="s">
        <v>10</v>
      </c>
      <c r="D138" s="7" t="s">
        <v>78</v>
      </c>
      <c r="E138" s="7" t="s">
        <v>76</v>
      </c>
      <c r="F138" s="7" t="s">
        <v>77</v>
      </c>
      <c r="G138" s="45">
        <v>1910101590</v>
      </c>
      <c r="H138" s="7">
        <v>119</v>
      </c>
      <c r="I138" s="7" t="s">
        <v>637</v>
      </c>
    </row>
    <row r="139" spans="3:9" ht="32.25" thickBot="1" x14ac:dyDescent="0.25">
      <c r="C139" s="39" t="s">
        <v>13</v>
      </c>
      <c r="D139" s="7" t="s">
        <v>78</v>
      </c>
      <c r="E139" s="7" t="s">
        <v>76</v>
      </c>
      <c r="F139" s="7" t="s">
        <v>77</v>
      </c>
      <c r="G139" s="45">
        <v>1910101590</v>
      </c>
      <c r="H139" s="7">
        <v>244</v>
      </c>
      <c r="I139" s="7" t="s">
        <v>638</v>
      </c>
    </row>
    <row r="140" spans="3:9" ht="16.5" thickBot="1" x14ac:dyDescent="0.25">
      <c r="C140" s="157" t="s">
        <v>48</v>
      </c>
      <c r="D140" s="7" t="s">
        <v>78</v>
      </c>
      <c r="E140" s="7" t="s">
        <v>76</v>
      </c>
      <c r="F140" s="7" t="s">
        <v>77</v>
      </c>
      <c r="G140" s="45">
        <v>1910101590</v>
      </c>
      <c r="H140" s="7">
        <v>850</v>
      </c>
      <c r="I140" s="7" t="s">
        <v>639</v>
      </c>
    </row>
    <row r="141" spans="3:9" ht="95.25" customHeight="1" thickBot="1" x14ac:dyDescent="0.25">
      <c r="C141" s="159" t="s">
        <v>55</v>
      </c>
      <c r="D141" s="8" t="s">
        <v>78</v>
      </c>
      <c r="E141" s="8" t="s">
        <v>76</v>
      </c>
      <c r="F141" s="8" t="s">
        <v>77</v>
      </c>
      <c r="G141" s="11">
        <v>1910106590</v>
      </c>
      <c r="H141" s="8"/>
      <c r="I141" s="34">
        <f>SUM(I142+I144+I145+I143)</f>
        <v>7322</v>
      </c>
    </row>
    <row r="142" spans="3:9" ht="37.5" customHeight="1" thickBot="1" x14ac:dyDescent="0.25">
      <c r="C142" s="157" t="s">
        <v>56</v>
      </c>
      <c r="D142" s="7" t="s">
        <v>78</v>
      </c>
      <c r="E142" s="7" t="s">
        <v>76</v>
      </c>
      <c r="F142" s="7" t="s">
        <v>77</v>
      </c>
      <c r="G142" s="45">
        <v>1910106590</v>
      </c>
      <c r="H142" s="7">
        <v>111</v>
      </c>
      <c r="I142" s="7" t="s">
        <v>640</v>
      </c>
    </row>
    <row r="143" spans="3:9" ht="32.25" hidden="1" thickBot="1" x14ac:dyDescent="0.25">
      <c r="C143" s="157" t="s">
        <v>47</v>
      </c>
      <c r="D143" s="7" t="s">
        <v>78</v>
      </c>
      <c r="E143" s="7" t="s">
        <v>76</v>
      </c>
      <c r="F143" s="7" t="s">
        <v>77</v>
      </c>
      <c r="G143" s="45" t="s">
        <v>406</v>
      </c>
      <c r="H143" s="7" t="s">
        <v>123</v>
      </c>
      <c r="I143" s="7"/>
    </row>
    <row r="144" spans="3:9" ht="48" thickBot="1" x14ac:dyDescent="0.25">
      <c r="C144" s="156" t="s">
        <v>10</v>
      </c>
      <c r="D144" s="7" t="s">
        <v>78</v>
      </c>
      <c r="E144" s="7" t="s">
        <v>76</v>
      </c>
      <c r="F144" s="7" t="s">
        <v>77</v>
      </c>
      <c r="G144" s="45">
        <v>1910106590</v>
      </c>
      <c r="H144" s="7">
        <v>119</v>
      </c>
      <c r="I144" s="7" t="s">
        <v>641</v>
      </c>
    </row>
    <row r="145" spans="3:9" ht="32.25" thickBot="1" x14ac:dyDescent="0.25">
      <c r="C145" s="39" t="s">
        <v>13</v>
      </c>
      <c r="D145" s="7" t="s">
        <v>78</v>
      </c>
      <c r="E145" s="7" t="s">
        <v>76</v>
      </c>
      <c r="F145" s="7" t="s">
        <v>77</v>
      </c>
      <c r="G145" s="45">
        <v>1910106590</v>
      </c>
      <c r="H145" s="7">
        <v>244</v>
      </c>
      <c r="I145" s="7" t="s">
        <v>642</v>
      </c>
    </row>
    <row r="146" spans="3:9" ht="16.5" thickBot="1" x14ac:dyDescent="0.25">
      <c r="C146" s="159" t="s">
        <v>31</v>
      </c>
      <c r="D146" s="8" t="s">
        <v>78</v>
      </c>
      <c r="E146" s="8">
        <v>10</v>
      </c>
      <c r="F146" s="8"/>
      <c r="G146" s="8"/>
      <c r="H146" s="8"/>
      <c r="I146" s="8" t="s">
        <v>643</v>
      </c>
    </row>
    <row r="147" spans="3:9" ht="16.5" thickBot="1" x14ac:dyDescent="0.25">
      <c r="C147" s="159" t="s">
        <v>35</v>
      </c>
      <c r="D147" s="8" t="s">
        <v>78</v>
      </c>
      <c r="E147" s="8">
        <v>10</v>
      </c>
      <c r="F147" s="8" t="s">
        <v>74</v>
      </c>
      <c r="G147" s="8"/>
      <c r="H147" s="8"/>
      <c r="I147" s="8" t="s">
        <v>643</v>
      </c>
    </row>
    <row r="148" spans="3:9" ht="32.25" thickBot="1" x14ac:dyDescent="0.25">
      <c r="C148" s="159" t="s">
        <v>57</v>
      </c>
      <c r="D148" s="8" t="s">
        <v>78</v>
      </c>
      <c r="E148" s="8">
        <v>10</v>
      </c>
      <c r="F148" s="8" t="s">
        <v>74</v>
      </c>
      <c r="G148" s="8">
        <v>2230171540</v>
      </c>
      <c r="H148" s="8"/>
      <c r="I148" s="8" t="s">
        <v>643</v>
      </c>
    </row>
    <row r="149" spans="3:9" ht="16.5" thickBot="1" x14ac:dyDescent="0.25">
      <c r="C149" s="5" t="s">
        <v>34</v>
      </c>
      <c r="D149" s="7" t="s">
        <v>78</v>
      </c>
      <c r="E149" s="7">
        <v>10</v>
      </c>
      <c r="F149" s="7" t="s">
        <v>74</v>
      </c>
      <c r="G149" s="7">
        <v>2230171540</v>
      </c>
      <c r="H149" s="7">
        <v>313</v>
      </c>
      <c r="I149" s="7" t="s">
        <v>643</v>
      </c>
    </row>
    <row r="150" spans="3:9" ht="16.5" thickBot="1" x14ac:dyDescent="0.25">
      <c r="C150" s="208" t="s">
        <v>58</v>
      </c>
      <c r="D150" s="209" t="s">
        <v>79</v>
      </c>
      <c r="E150" s="209"/>
      <c r="F150" s="209"/>
      <c r="G150" s="209"/>
      <c r="H150" s="209"/>
      <c r="I150" s="210">
        <f>SUM(I151+I163)</f>
        <v>7721.3</v>
      </c>
    </row>
    <row r="151" spans="3:9" ht="16.5" thickBot="1" x14ac:dyDescent="0.25">
      <c r="C151" s="159" t="s">
        <v>52</v>
      </c>
      <c r="D151" s="15" t="s">
        <v>79</v>
      </c>
      <c r="E151" s="15" t="s">
        <v>76</v>
      </c>
      <c r="F151" s="15" t="s">
        <v>77</v>
      </c>
      <c r="G151" s="15"/>
      <c r="H151" s="15"/>
      <c r="I151" s="35">
        <f>SUM(I152+I158)</f>
        <v>7600.3</v>
      </c>
    </row>
    <row r="152" spans="3:9" ht="32.25" thickBot="1" x14ac:dyDescent="0.25">
      <c r="C152" s="159" t="s">
        <v>59</v>
      </c>
      <c r="D152" s="8" t="s">
        <v>79</v>
      </c>
      <c r="E152" s="8" t="s">
        <v>76</v>
      </c>
      <c r="F152" s="8" t="s">
        <v>77</v>
      </c>
      <c r="G152" s="11">
        <v>1910101590</v>
      </c>
      <c r="H152" s="8"/>
      <c r="I152" s="34">
        <f>SUM(I153+I155+I156+I157+I154)</f>
        <v>2940.3</v>
      </c>
    </row>
    <row r="153" spans="3:9" ht="32.25" thickBot="1" x14ac:dyDescent="0.25">
      <c r="C153" s="157" t="s">
        <v>30</v>
      </c>
      <c r="D153" s="7" t="s">
        <v>79</v>
      </c>
      <c r="E153" s="7" t="s">
        <v>76</v>
      </c>
      <c r="F153" s="7" t="s">
        <v>77</v>
      </c>
      <c r="G153" s="45">
        <v>1910101590</v>
      </c>
      <c r="H153" s="7">
        <v>111</v>
      </c>
      <c r="I153" s="7" t="s">
        <v>644</v>
      </c>
    </row>
    <row r="154" spans="3:9" ht="32.25" thickBot="1" x14ac:dyDescent="0.25">
      <c r="C154" s="157" t="s">
        <v>47</v>
      </c>
      <c r="D154" s="7" t="s">
        <v>79</v>
      </c>
      <c r="E154" s="7" t="s">
        <v>76</v>
      </c>
      <c r="F154" s="7" t="s">
        <v>77</v>
      </c>
      <c r="G154" s="45">
        <v>1910101590</v>
      </c>
      <c r="H154" s="7" t="s">
        <v>123</v>
      </c>
      <c r="I154" s="7" t="s">
        <v>591</v>
      </c>
    </row>
    <row r="155" spans="3:9" ht="48" thickBot="1" x14ac:dyDescent="0.25">
      <c r="C155" s="156" t="s">
        <v>10</v>
      </c>
      <c r="D155" s="7" t="s">
        <v>79</v>
      </c>
      <c r="E155" s="7" t="s">
        <v>76</v>
      </c>
      <c r="F155" s="7" t="s">
        <v>77</v>
      </c>
      <c r="G155" s="45">
        <v>1910101590</v>
      </c>
      <c r="H155" s="7">
        <v>119</v>
      </c>
      <c r="I155" s="7" t="s">
        <v>645</v>
      </c>
    </row>
    <row r="156" spans="3:9" ht="32.25" thickBot="1" x14ac:dyDescent="0.25">
      <c r="C156" s="39" t="s">
        <v>13</v>
      </c>
      <c r="D156" s="7" t="s">
        <v>79</v>
      </c>
      <c r="E156" s="7" t="s">
        <v>76</v>
      </c>
      <c r="F156" s="7" t="s">
        <v>77</v>
      </c>
      <c r="G156" s="45">
        <v>1910101590</v>
      </c>
      <c r="H156" s="7">
        <v>244</v>
      </c>
      <c r="I156" s="7" t="s">
        <v>646</v>
      </c>
    </row>
    <row r="157" spans="3:9" ht="16.5" thickBot="1" x14ac:dyDescent="0.25">
      <c r="C157" s="157" t="s">
        <v>48</v>
      </c>
      <c r="D157" s="7" t="s">
        <v>79</v>
      </c>
      <c r="E157" s="7" t="s">
        <v>76</v>
      </c>
      <c r="F157" s="7" t="s">
        <v>77</v>
      </c>
      <c r="G157" s="45">
        <v>1910101590</v>
      </c>
      <c r="H157" s="7">
        <v>850</v>
      </c>
      <c r="I157" s="7" t="s">
        <v>647</v>
      </c>
    </row>
    <row r="158" spans="3:9" ht="96.75" customHeight="1" thickBot="1" x14ac:dyDescent="0.25">
      <c r="C158" s="159" t="s">
        <v>55</v>
      </c>
      <c r="D158" s="8" t="s">
        <v>79</v>
      </c>
      <c r="E158" s="8" t="s">
        <v>76</v>
      </c>
      <c r="F158" s="8" t="s">
        <v>77</v>
      </c>
      <c r="G158" s="11">
        <v>1910106590</v>
      </c>
      <c r="H158" s="8"/>
      <c r="I158" s="34">
        <f>SUM(I159+I161+I162+I160)</f>
        <v>4660</v>
      </c>
    </row>
    <row r="159" spans="3:9" ht="37.5" customHeight="1" thickBot="1" x14ac:dyDescent="0.25">
      <c r="C159" s="157" t="s">
        <v>56</v>
      </c>
      <c r="D159" s="7" t="s">
        <v>79</v>
      </c>
      <c r="E159" s="7" t="s">
        <v>76</v>
      </c>
      <c r="F159" s="7" t="s">
        <v>77</v>
      </c>
      <c r="G159" s="45">
        <v>1910106590</v>
      </c>
      <c r="H159" s="7">
        <v>111</v>
      </c>
      <c r="I159" s="7" t="s">
        <v>648</v>
      </c>
    </row>
    <row r="160" spans="3:9" ht="32.25" hidden="1" thickBot="1" x14ac:dyDescent="0.25">
      <c r="C160" s="157" t="s">
        <v>47</v>
      </c>
      <c r="D160" s="7" t="s">
        <v>79</v>
      </c>
      <c r="E160" s="7" t="s">
        <v>76</v>
      </c>
      <c r="F160" s="7" t="s">
        <v>77</v>
      </c>
      <c r="G160" s="45">
        <v>1910106590</v>
      </c>
      <c r="H160" s="7" t="s">
        <v>123</v>
      </c>
      <c r="I160" s="7"/>
    </row>
    <row r="161" spans="3:9" ht="48" thickBot="1" x14ac:dyDescent="0.25">
      <c r="C161" s="156" t="s">
        <v>10</v>
      </c>
      <c r="D161" s="7" t="s">
        <v>79</v>
      </c>
      <c r="E161" s="7" t="s">
        <v>76</v>
      </c>
      <c r="F161" s="7" t="s">
        <v>77</v>
      </c>
      <c r="G161" s="45">
        <v>1910106590</v>
      </c>
      <c r="H161" s="7">
        <v>119</v>
      </c>
      <c r="I161" s="7" t="s">
        <v>649</v>
      </c>
    </row>
    <row r="162" spans="3:9" ht="32.25" thickBot="1" x14ac:dyDescent="0.25">
      <c r="C162" s="39" t="s">
        <v>13</v>
      </c>
      <c r="D162" s="7" t="s">
        <v>79</v>
      </c>
      <c r="E162" s="7" t="s">
        <v>76</v>
      </c>
      <c r="F162" s="7" t="s">
        <v>77</v>
      </c>
      <c r="G162" s="45">
        <v>1910106590</v>
      </c>
      <c r="H162" s="7">
        <v>244</v>
      </c>
      <c r="I162" s="7" t="s">
        <v>176</v>
      </c>
    </row>
    <row r="163" spans="3:9" ht="16.5" thickBot="1" x14ac:dyDescent="0.25">
      <c r="C163" s="159" t="s">
        <v>31</v>
      </c>
      <c r="D163" s="8" t="s">
        <v>79</v>
      </c>
      <c r="E163" s="8">
        <v>10</v>
      </c>
      <c r="F163" s="8" t="s">
        <v>74</v>
      </c>
      <c r="G163" s="8"/>
      <c r="H163" s="8"/>
      <c r="I163" s="8" t="s">
        <v>650</v>
      </c>
    </row>
    <row r="164" spans="3:9" ht="16.5" thickBot="1" x14ac:dyDescent="0.25">
      <c r="C164" s="159" t="s">
        <v>35</v>
      </c>
      <c r="D164" s="8" t="s">
        <v>79</v>
      </c>
      <c r="E164" s="8">
        <v>10</v>
      </c>
      <c r="F164" s="8" t="s">
        <v>74</v>
      </c>
      <c r="G164" s="8"/>
      <c r="H164" s="8"/>
      <c r="I164" s="8" t="s">
        <v>650</v>
      </c>
    </row>
    <row r="165" spans="3:9" ht="32.25" thickBot="1" x14ac:dyDescent="0.25">
      <c r="C165" s="159" t="s">
        <v>57</v>
      </c>
      <c r="D165" s="8" t="s">
        <v>79</v>
      </c>
      <c r="E165" s="8">
        <v>10</v>
      </c>
      <c r="F165" s="8" t="s">
        <v>74</v>
      </c>
      <c r="G165" s="8">
        <v>2230171540</v>
      </c>
      <c r="H165" s="8"/>
      <c r="I165" s="8" t="s">
        <v>650</v>
      </c>
    </row>
    <row r="166" spans="3:9" ht="16.5" thickBot="1" x14ac:dyDescent="0.25">
      <c r="C166" s="5" t="s">
        <v>34</v>
      </c>
      <c r="D166" s="7" t="s">
        <v>79</v>
      </c>
      <c r="E166" s="7">
        <v>10</v>
      </c>
      <c r="F166" s="7" t="s">
        <v>74</v>
      </c>
      <c r="G166" s="7">
        <v>2230171540</v>
      </c>
      <c r="H166" s="7">
        <v>313</v>
      </c>
      <c r="I166" s="7" t="s">
        <v>650</v>
      </c>
    </row>
    <row r="167" spans="3:9" ht="16.5" thickBot="1" x14ac:dyDescent="0.25">
      <c r="C167" s="208" t="s">
        <v>60</v>
      </c>
      <c r="D167" s="209" t="s">
        <v>80</v>
      </c>
      <c r="E167" s="209"/>
      <c r="F167" s="209"/>
      <c r="G167" s="209"/>
      <c r="H167" s="209"/>
      <c r="I167" s="210">
        <f>SUM(I168+I180)</f>
        <v>10895.3</v>
      </c>
    </row>
    <row r="168" spans="3:9" ht="16.5" thickBot="1" x14ac:dyDescent="0.25">
      <c r="C168" s="159" t="s">
        <v>52</v>
      </c>
      <c r="D168" s="15" t="s">
        <v>80</v>
      </c>
      <c r="E168" s="15" t="s">
        <v>76</v>
      </c>
      <c r="F168" s="15" t="s">
        <v>77</v>
      </c>
      <c r="G168" s="15"/>
      <c r="H168" s="15"/>
      <c r="I168" s="35">
        <f>SUM(I169+I175)</f>
        <v>10708.3</v>
      </c>
    </row>
    <row r="169" spans="3:9" ht="32.25" thickBot="1" x14ac:dyDescent="0.25">
      <c r="C169" s="159" t="s">
        <v>59</v>
      </c>
      <c r="D169" s="8" t="s">
        <v>80</v>
      </c>
      <c r="E169" s="8" t="s">
        <v>76</v>
      </c>
      <c r="F169" s="8" t="s">
        <v>77</v>
      </c>
      <c r="G169" s="11">
        <v>1910101590</v>
      </c>
      <c r="H169" s="8"/>
      <c r="I169" s="34">
        <f>SUM(I170+I172+I173+I174+I171)</f>
        <v>3718.3</v>
      </c>
    </row>
    <row r="170" spans="3:9" ht="32.25" thickBot="1" x14ac:dyDescent="0.25">
      <c r="C170" s="157" t="s">
        <v>30</v>
      </c>
      <c r="D170" s="7" t="s">
        <v>80</v>
      </c>
      <c r="E170" s="7" t="s">
        <v>76</v>
      </c>
      <c r="F170" s="7" t="s">
        <v>77</v>
      </c>
      <c r="G170" s="45">
        <v>1910101590</v>
      </c>
      <c r="H170" s="7" t="s">
        <v>81</v>
      </c>
      <c r="I170" s="7" t="s">
        <v>644</v>
      </c>
    </row>
    <row r="171" spans="3:9" ht="32.25" thickBot="1" x14ac:dyDescent="0.25">
      <c r="C171" s="157" t="s">
        <v>47</v>
      </c>
      <c r="D171" s="7" t="s">
        <v>80</v>
      </c>
      <c r="E171" s="7" t="s">
        <v>76</v>
      </c>
      <c r="F171" s="7" t="s">
        <v>77</v>
      </c>
      <c r="G171" s="45">
        <v>1910101590</v>
      </c>
      <c r="H171" s="7" t="s">
        <v>123</v>
      </c>
      <c r="I171" s="7" t="s">
        <v>591</v>
      </c>
    </row>
    <row r="172" spans="3:9" ht="48" thickBot="1" x14ac:dyDescent="0.25">
      <c r="C172" s="156" t="s">
        <v>10</v>
      </c>
      <c r="D172" s="7" t="s">
        <v>80</v>
      </c>
      <c r="E172" s="7" t="s">
        <v>76</v>
      </c>
      <c r="F172" s="7" t="s">
        <v>77</v>
      </c>
      <c r="G172" s="45">
        <v>1910101590</v>
      </c>
      <c r="H172" s="7">
        <v>119</v>
      </c>
      <c r="I172" s="3">
        <v>337.3</v>
      </c>
    </row>
    <row r="173" spans="3:9" ht="32.25" thickBot="1" x14ac:dyDescent="0.25">
      <c r="C173" s="39" t="s">
        <v>13</v>
      </c>
      <c r="D173" s="7" t="s">
        <v>80</v>
      </c>
      <c r="E173" s="7" t="s">
        <v>76</v>
      </c>
      <c r="F173" s="7" t="s">
        <v>77</v>
      </c>
      <c r="G173" s="45">
        <v>1910101590</v>
      </c>
      <c r="H173" s="7">
        <v>244</v>
      </c>
      <c r="I173" s="3">
        <v>2201</v>
      </c>
    </row>
    <row r="174" spans="3:9" ht="16.5" thickBot="1" x14ac:dyDescent="0.25">
      <c r="C174" s="157" t="s">
        <v>48</v>
      </c>
      <c r="D174" s="7" t="s">
        <v>80</v>
      </c>
      <c r="E174" s="7" t="s">
        <v>76</v>
      </c>
      <c r="F174" s="7" t="s">
        <v>77</v>
      </c>
      <c r="G174" s="45">
        <v>1910101590</v>
      </c>
      <c r="H174" s="7">
        <v>850</v>
      </c>
      <c r="I174" s="3">
        <v>63</v>
      </c>
    </row>
    <row r="175" spans="3:9" ht="94.5" customHeight="1" thickBot="1" x14ac:dyDescent="0.25">
      <c r="C175" s="159" t="s">
        <v>55</v>
      </c>
      <c r="D175" s="8" t="s">
        <v>80</v>
      </c>
      <c r="E175" s="8" t="s">
        <v>76</v>
      </c>
      <c r="F175" s="8" t="s">
        <v>77</v>
      </c>
      <c r="G175" s="11">
        <v>1910106590</v>
      </c>
      <c r="H175" s="8"/>
      <c r="I175" s="34">
        <f>SUM(I176+I178+I179+I177)</f>
        <v>6990</v>
      </c>
    </row>
    <row r="176" spans="3:9" ht="32.25" thickBot="1" x14ac:dyDescent="0.25">
      <c r="C176" s="157" t="s">
        <v>56</v>
      </c>
      <c r="D176" s="7" t="s">
        <v>80</v>
      </c>
      <c r="E176" s="7" t="s">
        <v>76</v>
      </c>
      <c r="F176" s="7" t="s">
        <v>77</v>
      </c>
      <c r="G176" s="45">
        <v>1910106590</v>
      </c>
      <c r="H176" s="7">
        <v>111</v>
      </c>
      <c r="I176" s="3">
        <v>5247</v>
      </c>
    </row>
    <row r="177" spans="3:9" ht="32.25" thickBot="1" x14ac:dyDescent="0.25">
      <c r="C177" s="157" t="s">
        <v>47</v>
      </c>
      <c r="D177" s="7" t="s">
        <v>117</v>
      </c>
      <c r="E177" s="7" t="s">
        <v>76</v>
      </c>
      <c r="F177" s="7" t="s">
        <v>77</v>
      </c>
      <c r="G177" s="45" t="s">
        <v>406</v>
      </c>
      <c r="H177" s="7" t="s">
        <v>123</v>
      </c>
      <c r="I177" s="3"/>
    </row>
    <row r="178" spans="3:9" ht="48" thickBot="1" x14ac:dyDescent="0.25">
      <c r="C178" s="156" t="s">
        <v>10</v>
      </c>
      <c r="D178" s="7" t="s">
        <v>80</v>
      </c>
      <c r="E178" s="7" t="s">
        <v>76</v>
      </c>
      <c r="F178" s="7" t="s">
        <v>77</v>
      </c>
      <c r="G178" s="45">
        <v>1910106590</v>
      </c>
      <c r="H178" s="7">
        <v>119</v>
      </c>
      <c r="I178" s="3">
        <v>1585</v>
      </c>
    </row>
    <row r="179" spans="3:9" ht="32.25" thickBot="1" x14ac:dyDescent="0.25">
      <c r="C179" s="39" t="s">
        <v>13</v>
      </c>
      <c r="D179" s="7" t="s">
        <v>80</v>
      </c>
      <c r="E179" s="7" t="s">
        <v>76</v>
      </c>
      <c r="F179" s="7" t="s">
        <v>77</v>
      </c>
      <c r="G179" s="45">
        <v>1910106590</v>
      </c>
      <c r="H179" s="7">
        <v>244</v>
      </c>
      <c r="I179" s="3">
        <v>158</v>
      </c>
    </row>
    <row r="180" spans="3:9" ht="16.5" thickBot="1" x14ac:dyDescent="0.25">
      <c r="C180" s="159" t="s">
        <v>31</v>
      </c>
      <c r="D180" s="8" t="s">
        <v>80</v>
      </c>
      <c r="E180" s="8">
        <v>10</v>
      </c>
      <c r="F180" s="8" t="s">
        <v>74</v>
      </c>
      <c r="G180" s="8"/>
      <c r="H180" s="8"/>
      <c r="I180" s="1">
        <v>187</v>
      </c>
    </row>
    <row r="181" spans="3:9" ht="16.5" thickBot="1" x14ac:dyDescent="0.25">
      <c r="C181" s="159" t="s">
        <v>35</v>
      </c>
      <c r="D181" s="8" t="s">
        <v>80</v>
      </c>
      <c r="E181" s="8">
        <v>10</v>
      </c>
      <c r="F181" s="8" t="s">
        <v>74</v>
      </c>
      <c r="G181" s="8"/>
      <c r="H181" s="8"/>
      <c r="I181" s="1">
        <v>187</v>
      </c>
    </row>
    <row r="182" spans="3:9" ht="32.25" thickBot="1" x14ac:dyDescent="0.25">
      <c r="C182" s="159" t="s">
        <v>57</v>
      </c>
      <c r="D182" s="7" t="s">
        <v>80</v>
      </c>
      <c r="E182" s="7">
        <v>10</v>
      </c>
      <c r="F182" s="7" t="s">
        <v>74</v>
      </c>
      <c r="G182" s="7">
        <v>2230171540</v>
      </c>
      <c r="H182" s="7"/>
      <c r="I182" s="3">
        <v>187</v>
      </c>
    </row>
    <row r="183" spans="3:9" ht="16.5" thickBot="1" x14ac:dyDescent="0.25">
      <c r="C183" s="5" t="s">
        <v>34</v>
      </c>
      <c r="D183" s="7" t="s">
        <v>80</v>
      </c>
      <c r="E183" s="7">
        <v>10</v>
      </c>
      <c r="F183" s="7" t="s">
        <v>74</v>
      </c>
      <c r="G183" s="7">
        <v>2230171540</v>
      </c>
      <c r="H183" s="7">
        <v>313</v>
      </c>
      <c r="I183" s="3">
        <v>187</v>
      </c>
    </row>
    <row r="184" spans="3:9" ht="16.5" thickBot="1" x14ac:dyDescent="0.25">
      <c r="C184" s="208" t="s">
        <v>82</v>
      </c>
      <c r="D184" s="209" t="s">
        <v>83</v>
      </c>
      <c r="E184" s="209"/>
      <c r="F184" s="209"/>
      <c r="G184" s="209"/>
      <c r="H184" s="209"/>
      <c r="I184" s="211">
        <f>SUM(I185+I200+I197)</f>
        <v>8100.6</v>
      </c>
    </row>
    <row r="185" spans="3:9" ht="16.5" thickBot="1" x14ac:dyDescent="0.25">
      <c r="C185" s="159" t="s">
        <v>52</v>
      </c>
      <c r="D185" s="8" t="s">
        <v>83</v>
      </c>
      <c r="E185" s="8" t="s">
        <v>76</v>
      </c>
      <c r="F185" s="8" t="s">
        <v>77</v>
      </c>
      <c r="G185" s="8"/>
      <c r="H185" s="8"/>
      <c r="I185" s="212">
        <f>SUM(I186+I192)</f>
        <v>7939.6</v>
      </c>
    </row>
    <row r="186" spans="3:9" ht="32.25" thickBot="1" x14ac:dyDescent="0.25">
      <c r="C186" s="159" t="s">
        <v>59</v>
      </c>
      <c r="D186" s="8" t="s">
        <v>83</v>
      </c>
      <c r="E186" s="8" t="s">
        <v>76</v>
      </c>
      <c r="F186" s="8" t="s">
        <v>77</v>
      </c>
      <c r="G186" s="11">
        <v>1910101590</v>
      </c>
      <c r="H186" s="8"/>
      <c r="I186" s="82">
        <f>SUM(I187:I191)</f>
        <v>3148.6</v>
      </c>
    </row>
    <row r="187" spans="3:9" ht="32.25" thickBot="1" x14ac:dyDescent="0.25">
      <c r="C187" s="157" t="s">
        <v>30</v>
      </c>
      <c r="D187" s="7" t="s">
        <v>83</v>
      </c>
      <c r="E187" s="7" t="s">
        <v>76</v>
      </c>
      <c r="F187" s="7" t="s">
        <v>77</v>
      </c>
      <c r="G187" s="45">
        <v>1910101590</v>
      </c>
      <c r="H187" s="7" t="s">
        <v>81</v>
      </c>
      <c r="I187" s="3">
        <v>1045</v>
      </c>
    </row>
    <row r="188" spans="3:9" ht="48" thickBot="1" x14ac:dyDescent="0.25">
      <c r="C188" s="156" t="s">
        <v>10</v>
      </c>
      <c r="D188" s="7" t="s">
        <v>83</v>
      </c>
      <c r="E188" s="7" t="s">
        <v>76</v>
      </c>
      <c r="F188" s="7" t="s">
        <v>77</v>
      </c>
      <c r="G188" s="45">
        <v>1910101590</v>
      </c>
      <c r="H188" s="7">
        <v>119</v>
      </c>
      <c r="I188" s="3">
        <v>315.60000000000002</v>
      </c>
    </row>
    <row r="189" spans="3:9" ht="37.5" customHeight="1" thickBot="1" x14ac:dyDescent="0.25">
      <c r="C189" s="157" t="s">
        <v>510</v>
      </c>
      <c r="D189" s="7" t="s">
        <v>83</v>
      </c>
      <c r="E189" s="7" t="s">
        <v>76</v>
      </c>
      <c r="F189" s="7" t="s">
        <v>77</v>
      </c>
      <c r="G189" s="45">
        <v>1910101590</v>
      </c>
      <c r="H189" s="7" t="s">
        <v>511</v>
      </c>
      <c r="I189" s="3">
        <v>0</v>
      </c>
    </row>
    <row r="190" spans="3:9" ht="32.25" thickBot="1" x14ac:dyDescent="0.25">
      <c r="C190" s="39" t="s">
        <v>13</v>
      </c>
      <c r="D190" s="7" t="s">
        <v>83</v>
      </c>
      <c r="E190" s="7" t="s">
        <v>76</v>
      </c>
      <c r="F190" s="7" t="s">
        <v>77</v>
      </c>
      <c r="G190" s="45">
        <v>1910101590</v>
      </c>
      <c r="H190" s="7">
        <v>244</v>
      </c>
      <c r="I190" s="3">
        <v>1759</v>
      </c>
    </row>
    <row r="191" spans="3:9" ht="16.5" thickBot="1" x14ac:dyDescent="0.25">
      <c r="C191" s="157" t="s">
        <v>48</v>
      </c>
      <c r="D191" s="7" t="s">
        <v>83</v>
      </c>
      <c r="E191" s="7" t="s">
        <v>76</v>
      </c>
      <c r="F191" s="7" t="s">
        <v>77</v>
      </c>
      <c r="G191" s="45">
        <v>1910101590</v>
      </c>
      <c r="H191" s="7">
        <v>850</v>
      </c>
      <c r="I191" s="3">
        <v>29</v>
      </c>
    </row>
    <row r="192" spans="3:9" ht="98.25" customHeight="1" thickBot="1" x14ac:dyDescent="0.25">
      <c r="C192" s="159" t="s">
        <v>55</v>
      </c>
      <c r="D192" s="8" t="s">
        <v>83</v>
      </c>
      <c r="E192" s="8" t="s">
        <v>76</v>
      </c>
      <c r="F192" s="8" t="s">
        <v>77</v>
      </c>
      <c r="G192" s="11">
        <v>1910106590</v>
      </c>
      <c r="H192" s="8"/>
      <c r="I192" s="34">
        <f>SUM(I193+I195+I196+I194)</f>
        <v>4791</v>
      </c>
    </row>
    <row r="193" spans="3:9" ht="32.25" thickBot="1" x14ac:dyDescent="0.25">
      <c r="C193" s="157" t="s">
        <v>56</v>
      </c>
      <c r="D193" s="7" t="s">
        <v>83</v>
      </c>
      <c r="E193" s="7" t="s">
        <v>76</v>
      </c>
      <c r="F193" s="7" t="s">
        <v>77</v>
      </c>
      <c r="G193" s="45">
        <v>1910106590</v>
      </c>
      <c r="H193" s="7">
        <v>111</v>
      </c>
      <c r="I193" s="3">
        <v>3575</v>
      </c>
    </row>
    <row r="194" spans="3:9" ht="32.25" thickBot="1" x14ac:dyDescent="0.25">
      <c r="C194" s="157" t="s">
        <v>47</v>
      </c>
      <c r="D194" s="7" t="s">
        <v>83</v>
      </c>
      <c r="E194" s="7" t="s">
        <v>76</v>
      </c>
      <c r="F194" s="7" t="s">
        <v>77</v>
      </c>
      <c r="G194" s="45">
        <v>1910106590</v>
      </c>
      <c r="H194" s="7" t="s">
        <v>123</v>
      </c>
      <c r="I194" s="3"/>
    </row>
    <row r="195" spans="3:9" ht="48" thickBot="1" x14ac:dyDescent="0.25">
      <c r="C195" s="156" t="s">
        <v>10</v>
      </c>
      <c r="D195" s="7" t="s">
        <v>83</v>
      </c>
      <c r="E195" s="7" t="s">
        <v>76</v>
      </c>
      <c r="F195" s="7" t="s">
        <v>77</v>
      </c>
      <c r="G195" s="45">
        <v>1910106590</v>
      </c>
      <c r="H195" s="7">
        <v>119</v>
      </c>
      <c r="I195" s="3">
        <v>1080</v>
      </c>
    </row>
    <row r="196" spans="3:9" ht="32.25" thickBot="1" x14ac:dyDescent="0.25">
      <c r="C196" s="39" t="s">
        <v>13</v>
      </c>
      <c r="D196" s="7" t="s">
        <v>83</v>
      </c>
      <c r="E196" s="7" t="s">
        <v>76</v>
      </c>
      <c r="F196" s="7" t="s">
        <v>77</v>
      </c>
      <c r="G196" s="45">
        <v>1910106590</v>
      </c>
      <c r="H196" s="7">
        <v>244</v>
      </c>
      <c r="I196" s="3">
        <v>136</v>
      </c>
    </row>
    <row r="197" spans="3:9" ht="63.75" thickBot="1" x14ac:dyDescent="0.25">
      <c r="C197" s="155" t="s">
        <v>577</v>
      </c>
      <c r="D197" s="8" t="s">
        <v>83</v>
      </c>
      <c r="E197" s="8" t="s">
        <v>76</v>
      </c>
      <c r="F197" s="8" t="s">
        <v>77</v>
      </c>
      <c r="G197" s="11" t="s">
        <v>578</v>
      </c>
      <c r="H197" s="8"/>
      <c r="I197" s="1">
        <v>0</v>
      </c>
    </row>
    <row r="198" spans="3:9" ht="16.5" thickBot="1" x14ac:dyDescent="0.25">
      <c r="C198" s="155"/>
      <c r="D198" s="7" t="s">
        <v>83</v>
      </c>
      <c r="E198" s="7" t="s">
        <v>76</v>
      </c>
      <c r="F198" s="7" t="s">
        <v>77</v>
      </c>
      <c r="G198" s="45" t="s">
        <v>578</v>
      </c>
      <c r="H198" s="7" t="s">
        <v>511</v>
      </c>
      <c r="I198" s="1">
        <v>0</v>
      </c>
    </row>
    <row r="199" spans="3:9" ht="16.5" thickBot="1" x14ac:dyDescent="0.25">
      <c r="C199" s="182" t="s">
        <v>579</v>
      </c>
      <c r="D199" s="7" t="s">
        <v>83</v>
      </c>
      <c r="E199" s="7" t="s">
        <v>76</v>
      </c>
      <c r="F199" s="7" t="s">
        <v>77</v>
      </c>
      <c r="G199" s="45" t="s">
        <v>578</v>
      </c>
      <c r="H199" s="7" t="s">
        <v>122</v>
      </c>
      <c r="I199" s="3">
        <v>0</v>
      </c>
    </row>
    <row r="200" spans="3:9" ht="16.5" thickBot="1" x14ac:dyDescent="0.25">
      <c r="C200" s="159" t="s">
        <v>31</v>
      </c>
      <c r="D200" s="8" t="s">
        <v>83</v>
      </c>
      <c r="E200" s="8">
        <v>10</v>
      </c>
      <c r="F200" s="8" t="s">
        <v>74</v>
      </c>
      <c r="G200" s="8"/>
      <c r="H200" s="8"/>
      <c r="I200" s="1">
        <v>161</v>
      </c>
    </row>
    <row r="201" spans="3:9" ht="16.5" thickBot="1" x14ac:dyDescent="0.25">
      <c r="C201" s="159" t="s">
        <v>35</v>
      </c>
      <c r="D201" s="8" t="s">
        <v>83</v>
      </c>
      <c r="E201" s="8">
        <v>10</v>
      </c>
      <c r="F201" s="8" t="s">
        <v>74</v>
      </c>
      <c r="G201" s="8"/>
      <c r="H201" s="8"/>
      <c r="I201" s="1">
        <v>161</v>
      </c>
    </row>
    <row r="202" spans="3:9" ht="32.25" thickBot="1" x14ac:dyDescent="0.25">
      <c r="C202" s="159" t="s">
        <v>57</v>
      </c>
      <c r="D202" s="8" t="s">
        <v>83</v>
      </c>
      <c r="E202" s="8">
        <v>10</v>
      </c>
      <c r="F202" s="8" t="s">
        <v>74</v>
      </c>
      <c r="G202" s="8">
        <v>2230171540</v>
      </c>
      <c r="H202" s="8"/>
      <c r="I202" s="1">
        <v>161</v>
      </c>
    </row>
    <row r="203" spans="3:9" ht="16.5" thickBot="1" x14ac:dyDescent="0.25">
      <c r="C203" s="5" t="s">
        <v>34</v>
      </c>
      <c r="D203" s="7" t="s">
        <v>83</v>
      </c>
      <c r="E203" s="7">
        <v>10</v>
      </c>
      <c r="F203" s="7" t="s">
        <v>74</v>
      </c>
      <c r="G203" s="7">
        <v>2230171540</v>
      </c>
      <c r="H203" s="7">
        <v>313</v>
      </c>
      <c r="I203" s="3">
        <v>161</v>
      </c>
    </row>
    <row r="204" spans="3:9" ht="16.5" thickBot="1" x14ac:dyDescent="0.25">
      <c r="C204" s="208" t="s">
        <v>84</v>
      </c>
      <c r="D204" s="209" t="s">
        <v>85</v>
      </c>
      <c r="E204" s="209"/>
      <c r="F204" s="209"/>
      <c r="G204" s="209"/>
      <c r="H204" s="209"/>
      <c r="I204" s="210">
        <f>SUM(I205+I217)</f>
        <v>2604.3000000000002</v>
      </c>
    </row>
    <row r="205" spans="3:9" ht="16.5" thickBot="1" x14ac:dyDescent="0.25">
      <c r="C205" s="159" t="s">
        <v>52</v>
      </c>
      <c r="D205" s="26" t="s">
        <v>85</v>
      </c>
      <c r="E205" s="26" t="s">
        <v>76</v>
      </c>
      <c r="F205" s="26" t="s">
        <v>77</v>
      </c>
      <c r="G205" s="12"/>
      <c r="H205" s="12"/>
      <c r="I205" s="35">
        <f>SUM(I206+I212)</f>
        <v>2565.3000000000002</v>
      </c>
    </row>
    <row r="206" spans="3:9" ht="32.25" thickBot="1" x14ac:dyDescent="0.25">
      <c r="C206" s="159" t="s">
        <v>59</v>
      </c>
      <c r="D206" s="26" t="s">
        <v>85</v>
      </c>
      <c r="E206" s="8" t="s">
        <v>76</v>
      </c>
      <c r="F206" s="8" t="s">
        <v>77</v>
      </c>
      <c r="G206" s="11">
        <v>1910101590</v>
      </c>
      <c r="H206" s="8"/>
      <c r="I206" s="34">
        <f>SUM(I207+I209+I210+I211+I208)</f>
        <v>1360.3</v>
      </c>
    </row>
    <row r="207" spans="3:9" ht="32.25" thickBot="1" x14ac:dyDescent="0.25">
      <c r="C207" s="157" t="s">
        <v>30</v>
      </c>
      <c r="D207" s="28" t="s">
        <v>85</v>
      </c>
      <c r="E207" s="7" t="s">
        <v>76</v>
      </c>
      <c r="F207" s="7" t="s">
        <v>77</v>
      </c>
      <c r="G207" s="45">
        <v>1910101590</v>
      </c>
      <c r="H207" s="7" t="s">
        <v>81</v>
      </c>
      <c r="I207" s="3">
        <v>613</v>
      </c>
    </row>
    <row r="208" spans="3:9" ht="32.25" thickBot="1" x14ac:dyDescent="0.25">
      <c r="C208" s="157" t="s">
        <v>47</v>
      </c>
      <c r="D208" s="28" t="s">
        <v>85</v>
      </c>
      <c r="E208" s="7" t="s">
        <v>76</v>
      </c>
      <c r="F208" s="7" t="s">
        <v>77</v>
      </c>
      <c r="G208" s="45">
        <v>1910101590</v>
      </c>
      <c r="H208" s="7" t="s">
        <v>123</v>
      </c>
      <c r="I208" s="3">
        <v>0</v>
      </c>
    </row>
    <row r="209" spans="3:9" ht="48" thickBot="1" x14ac:dyDescent="0.25">
      <c r="C209" s="156" t="s">
        <v>10</v>
      </c>
      <c r="D209" s="28" t="s">
        <v>85</v>
      </c>
      <c r="E209" s="7" t="s">
        <v>76</v>
      </c>
      <c r="F209" s="7" t="s">
        <v>77</v>
      </c>
      <c r="G209" s="45">
        <v>1910101590</v>
      </c>
      <c r="H209" s="7">
        <v>119</v>
      </c>
      <c r="I209" s="3">
        <v>185.1</v>
      </c>
    </row>
    <row r="210" spans="3:9" ht="32.25" thickBot="1" x14ac:dyDescent="0.25">
      <c r="C210" s="39" t="s">
        <v>13</v>
      </c>
      <c r="D210" s="28" t="s">
        <v>85</v>
      </c>
      <c r="E210" s="7" t="s">
        <v>76</v>
      </c>
      <c r="F210" s="7" t="s">
        <v>77</v>
      </c>
      <c r="G210" s="45">
        <v>1910101590</v>
      </c>
      <c r="H210" s="7">
        <v>244</v>
      </c>
      <c r="I210" s="3">
        <v>557</v>
      </c>
    </row>
    <row r="211" spans="3:9" ht="16.5" thickBot="1" x14ac:dyDescent="0.25">
      <c r="C211" s="157" t="s">
        <v>48</v>
      </c>
      <c r="D211" s="28" t="s">
        <v>85</v>
      </c>
      <c r="E211" s="7" t="s">
        <v>76</v>
      </c>
      <c r="F211" s="7" t="s">
        <v>77</v>
      </c>
      <c r="G211" s="45">
        <v>1910101590</v>
      </c>
      <c r="H211" s="7">
        <v>850</v>
      </c>
      <c r="I211" s="3">
        <v>5.2</v>
      </c>
    </row>
    <row r="212" spans="3:9" ht="96.75" customHeight="1" thickBot="1" x14ac:dyDescent="0.25">
      <c r="C212" s="159" t="s">
        <v>55</v>
      </c>
      <c r="D212" s="26" t="s">
        <v>85</v>
      </c>
      <c r="E212" s="8" t="s">
        <v>76</v>
      </c>
      <c r="F212" s="8" t="s">
        <v>77</v>
      </c>
      <c r="G212" s="11">
        <v>1910106590</v>
      </c>
      <c r="H212" s="8"/>
      <c r="I212" s="1">
        <f>SUM(I213:I216)</f>
        <v>1205</v>
      </c>
    </row>
    <row r="213" spans="3:9" ht="32.25" thickBot="1" x14ac:dyDescent="0.25">
      <c r="C213" s="157" t="s">
        <v>56</v>
      </c>
      <c r="D213" s="28" t="s">
        <v>85</v>
      </c>
      <c r="E213" s="7" t="s">
        <v>76</v>
      </c>
      <c r="F213" s="7" t="s">
        <v>77</v>
      </c>
      <c r="G213" s="45">
        <v>1910106590</v>
      </c>
      <c r="H213" s="7">
        <v>111</v>
      </c>
      <c r="I213" s="3">
        <v>900</v>
      </c>
    </row>
    <row r="214" spans="3:9" ht="32.25" thickBot="1" x14ac:dyDescent="0.25">
      <c r="C214" s="157" t="s">
        <v>47</v>
      </c>
      <c r="D214" s="28" t="s">
        <v>85</v>
      </c>
      <c r="E214" s="7" t="s">
        <v>76</v>
      </c>
      <c r="F214" s="7" t="s">
        <v>77</v>
      </c>
      <c r="G214" s="45">
        <v>1910106590</v>
      </c>
      <c r="H214" s="7" t="s">
        <v>123</v>
      </c>
      <c r="I214" s="3"/>
    </row>
    <row r="215" spans="3:9" ht="48" thickBot="1" x14ac:dyDescent="0.25">
      <c r="C215" s="156" t="s">
        <v>10</v>
      </c>
      <c r="D215" s="28" t="s">
        <v>85</v>
      </c>
      <c r="E215" s="7" t="s">
        <v>76</v>
      </c>
      <c r="F215" s="7" t="s">
        <v>77</v>
      </c>
      <c r="G215" s="45">
        <v>1910106590</v>
      </c>
      <c r="H215" s="7">
        <v>119</v>
      </c>
      <c r="I215" s="3">
        <v>272</v>
      </c>
    </row>
    <row r="216" spans="3:9" ht="32.25" thickBot="1" x14ac:dyDescent="0.25">
      <c r="C216" s="39" t="s">
        <v>13</v>
      </c>
      <c r="D216" s="28" t="s">
        <v>85</v>
      </c>
      <c r="E216" s="7" t="s">
        <v>76</v>
      </c>
      <c r="F216" s="7" t="s">
        <v>77</v>
      </c>
      <c r="G216" s="45">
        <v>1910106590</v>
      </c>
      <c r="H216" s="7">
        <v>244</v>
      </c>
      <c r="I216" s="3">
        <v>33</v>
      </c>
    </row>
    <row r="217" spans="3:9" ht="16.5" thickBot="1" x14ac:dyDescent="0.25">
      <c r="C217" s="159" t="s">
        <v>31</v>
      </c>
      <c r="D217" s="26" t="s">
        <v>85</v>
      </c>
      <c r="E217" s="8">
        <v>10</v>
      </c>
      <c r="F217" s="8"/>
      <c r="G217" s="8"/>
      <c r="H217" s="8"/>
      <c r="I217" s="1">
        <v>39</v>
      </c>
    </row>
    <row r="218" spans="3:9" ht="16.5" thickBot="1" x14ac:dyDescent="0.25">
      <c r="C218" s="159" t="s">
        <v>35</v>
      </c>
      <c r="D218" s="26" t="s">
        <v>85</v>
      </c>
      <c r="E218" s="8">
        <v>10</v>
      </c>
      <c r="F218" s="8" t="s">
        <v>74</v>
      </c>
      <c r="G218" s="8"/>
      <c r="H218" s="8"/>
      <c r="I218" s="1">
        <v>39</v>
      </c>
    </row>
    <row r="219" spans="3:9" ht="32.25" thickBot="1" x14ac:dyDescent="0.25">
      <c r="C219" s="159" t="s">
        <v>57</v>
      </c>
      <c r="D219" s="26" t="s">
        <v>85</v>
      </c>
      <c r="E219" s="8">
        <v>10</v>
      </c>
      <c r="F219" s="8" t="s">
        <v>74</v>
      </c>
      <c r="G219" s="8">
        <v>2230171540</v>
      </c>
      <c r="H219" s="8"/>
      <c r="I219" s="1">
        <v>39</v>
      </c>
    </row>
    <row r="220" spans="3:9" ht="16.5" thickBot="1" x14ac:dyDescent="0.25">
      <c r="C220" s="5" t="s">
        <v>34</v>
      </c>
      <c r="D220" s="28" t="s">
        <v>85</v>
      </c>
      <c r="E220" s="7">
        <v>10</v>
      </c>
      <c r="F220" s="7" t="s">
        <v>74</v>
      </c>
      <c r="G220" s="7">
        <v>2230171540</v>
      </c>
      <c r="H220" s="7">
        <v>313</v>
      </c>
      <c r="I220" s="3">
        <v>39</v>
      </c>
    </row>
    <row r="221" spans="3:9" ht="16.5" thickBot="1" x14ac:dyDescent="0.25">
      <c r="C221" s="208" t="s">
        <v>86</v>
      </c>
      <c r="D221" s="209" t="s">
        <v>87</v>
      </c>
      <c r="E221" s="209"/>
      <c r="F221" s="209"/>
      <c r="G221" s="209"/>
      <c r="H221" s="209"/>
      <c r="I221" s="210">
        <f>SUM(I222+I233)</f>
        <v>10012</v>
      </c>
    </row>
    <row r="222" spans="3:9" ht="16.5" thickBot="1" x14ac:dyDescent="0.25">
      <c r="C222" s="159" t="s">
        <v>52</v>
      </c>
      <c r="D222" s="26" t="s">
        <v>87</v>
      </c>
      <c r="E222" s="8" t="s">
        <v>76</v>
      </c>
      <c r="F222" s="8" t="s">
        <v>77</v>
      </c>
      <c r="G222" s="12"/>
      <c r="H222" s="12"/>
      <c r="I222" s="35">
        <f>SUM(I223+I228)</f>
        <v>9806</v>
      </c>
    </row>
    <row r="223" spans="3:9" ht="32.25" thickBot="1" x14ac:dyDescent="0.25">
      <c r="C223" s="159" t="s">
        <v>59</v>
      </c>
      <c r="D223" s="26" t="s">
        <v>87</v>
      </c>
      <c r="E223" s="8" t="s">
        <v>76</v>
      </c>
      <c r="F223" s="8" t="s">
        <v>77</v>
      </c>
      <c r="G223" s="11">
        <v>1910101590</v>
      </c>
      <c r="H223" s="8"/>
      <c r="I223" s="34">
        <f>SUM(I224+I225+I226+I227)</f>
        <v>3543</v>
      </c>
    </row>
    <row r="224" spans="3:9" ht="32.25" thickBot="1" x14ac:dyDescent="0.25">
      <c r="C224" s="157" t="s">
        <v>30</v>
      </c>
      <c r="D224" s="28" t="s">
        <v>87</v>
      </c>
      <c r="E224" s="7" t="s">
        <v>76</v>
      </c>
      <c r="F224" s="7" t="s">
        <v>77</v>
      </c>
      <c r="G224" s="45">
        <v>1910101590</v>
      </c>
      <c r="H224" s="7" t="s">
        <v>81</v>
      </c>
      <c r="I224" s="3">
        <v>1117</v>
      </c>
    </row>
    <row r="225" spans="3:9" ht="48" thickBot="1" x14ac:dyDescent="0.25">
      <c r="C225" s="156" t="s">
        <v>10</v>
      </c>
      <c r="D225" s="28" t="s">
        <v>87</v>
      </c>
      <c r="E225" s="7" t="s">
        <v>76</v>
      </c>
      <c r="F225" s="7" t="s">
        <v>77</v>
      </c>
      <c r="G225" s="45">
        <v>1910101590</v>
      </c>
      <c r="H225" s="7">
        <v>119</v>
      </c>
      <c r="I225" s="3">
        <v>337.3</v>
      </c>
    </row>
    <row r="226" spans="3:9" ht="32.25" thickBot="1" x14ac:dyDescent="0.25">
      <c r="C226" s="39" t="s">
        <v>13</v>
      </c>
      <c r="D226" s="28" t="s">
        <v>87</v>
      </c>
      <c r="E226" s="7" t="s">
        <v>76</v>
      </c>
      <c r="F226" s="7" t="s">
        <v>77</v>
      </c>
      <c r="G226" s="45">
        <v>1910101590</v>
      </c>
      <c r="H226" s="7">
        <v>244</v>
      </c>
      <c r="I226" s="3">
        <v>2037</v>
      </c>
    </row>
    <row r="227" spans="3:9" ht="16.5" thickBot="1" x14ac:dyDescent="0.25">
      <c r="C227" s="157" t="s">
        <v>48</v>
      </c>
      <c r="D227" s="28" t="s">
        <v>87</v>
      </c>
      <c r="E227" s="7" t="s">
        <v>76</v>
      </c>
      <c r="F227" s="7" t="s">
        <v>77</v>
      </c>
      <c r="G227" s="45">
        <v>1910101590</v>
      </c>
      <c r="H227" s="7">
        <v>850</v>
      </c>
      <c r="I227" s="3">
        <v>51.7</v>
      </c>
    </row>
    <row r="228" spans="3:9" ht="96" customHeight="1" thickBot="1" x14ac:dyDescent="0.25">
      <c r="C228" s="159" t="s">
        <v>55</v>
      </c>
      <c r="D228" s="26" t="s">
        <v>87</v>
      </c>
      <c r="E228" s="8" t="s">
        <v>76</v>
      </c>
      <c r="F228" s="8" t="s">
        <v>77</v>
      </c>
      <c r="G228" s="11">
        <v>1910106590</v>
      </c>
      <c r="H228" s="8"/>
      <c r="I228" s="1">
        <f>SUM(I229:I232)</f>
        <v>6263</v>
      </c>
    </row>
    <row r="229" spans="3:9" ht="32.25" thickBot="1" x14ac:dyDescent="0.25">
      <c r="C229" s="157" t="s">
        <v>56</v>
      </c>
      <c r="D229" s="28" t="s">
        <v>87</v>
      </c>
      <c r="E229" s="7" t="s">
        <v>76</v>
      </c>
      <c r="F229" s="7" t="s">
        <v>77</v>
      </c>
      <c r="G229" s="45">
        <v>1910106590</v>
      </c>
      <c r="H229" s="7">
        <v>111</v>
      </c>
      <c r="I229" s="3">
        <v>4676</v>
      </c>
    </row>
    <row r="230" spans="3:9" ht="32.25" thickBot="1" x14ac:dyDescent="0.25">
      <c r="C230" s="157" t="s">
        <v>47</v>
      </c>
      <c r="D230" s="28" t="s">
        <v>87</v>
      </c>
      <c r="E230" s="7" t="s">
        <v>76</v>
      </c>
      <c r="F230" s="7" t="s">
        <v>77</v>
      </c>
      <c r="G230" s="45">
        <v>1910106590</v>
      </c>
      <c r="H230" s="7" t="s">
        <v>123</v>
      </c>
      <c r="I230" s="3"/>
    </row>
    <row r="231" spans="3:9" ht="48" thickBot="1" x14ac:dyDescent="0.25">
      <c r="C231" s="156" t="s">
        <v>10</v>
      </c>
      <c r="D231" s="28" t="s">
        <v>87</v>
      </c>
      <c r="E231" s="7" t="s">
        <v>76</v>
      </c>
      <c r="F231" s="7" t="s">
        <v>77</v>
      </c>
      <c r="G231" s="45">
        <v>1910106590</v>
      </c>
      <c r="H231" s="7">
        <v>119</v>
      </c>
      <c r="I231" s="3">
        <v>1412</v>
      </c>
    </row>
    <row r="232" spans="3:9" ht="32.25" thickBot="1" x14ac:dyDescent="0.25">
      <c r="C232" s="39" t="s">
        <v>13</v>
      </c>
      <c r="D232" s="28" t="s">
        <v>87</v>
      </c>
      <c r="E232" s="7" t="s">
        <v>76</v>
      </c>
      <c r="F232" s="7" t="s">
        <v>77</v>
      </c>
      <c r="G232" s="45">
        <v>1910106590</v>
      </c>
      <c r="H232" s="7">
        <v>244</v>
      </c>
      <c r="I232" s="3">
        <v>175</v>
      </c>
    </row>
    <row r="233" spans="3:9" ht="16.5" thickBot="1" x14ac:dyDescent="0.25">
      <c r="C233" s="159" t="s">
        <v>31</v>
      </c>
      <c r="D233" s="26" t="s">
        <v>87</v>
      </c>
      <c r="E233" s="8">
        <v>10</v>
      </c>
      <c r="F233" s="8"/>
      <c r="G233" s="8"/>
      <c r="H233" s="8"/>
      <c r="I233" s="1">
        <v>206</v>
      </c>
    </row>
    <row r="234" spans="3:9" ht="16.5" thickBot="1" x14ac:dyDescent="0.25">
      <c r="C234" s="159" t="s">
        <v>35</v>
      </c>
      <c r="D234" s="26" t="s">
        <v>87</v>
      </c>
      <c r="E234" s="8">
        <v>10</v>
      </c>
      <c r="F234" s="8" t="s">
        <v>74</v>
      </c>
      <c r="G234" s="8"/>
      <c r="H234" s="8"/>
      <c r="I234" s="1">
        <v>206</v>
      </c>
    </row>
    <row r="235" spans="3:9" ht="32.25" thickBot="1" x14ac:dyDescent="0.25">
      <c r="C235" s="159" t="s">
        <v>57</v>
      </c>
      <c r="D235" s="26" t="s">
        <v>87</v>
      </c>
      <c r="E235" s="8">
        <v>10</v>
      </c>
      <c r="F235" s="8" t="s">
        <v>74</v>
      </c>
      <c r="G235" s="8">
        <v>2230171540</v>
      </c>
      <c r="H235" s="8"/>
      <c r="I235" s="1">
        <v>206</v>
      </c>
    </row>
    <row r="236" spans="3:9" ht="16.5" thickBot="1" x14ac:dyDescent="0.25">
      <c r="C236" s="5" t="s">
        <v>34</v>
      </c>
      <c r="D236" s="28" t="s">
        <v>87</v>
      </c>
      <c r="E236" s="7">
        <v>10</v>
      </c>
      <c r="F236" s="7" t="s">
        <v>74</v>
      </c>
      <c r="G236" s="7">
        <v>2230171540</v>
      </c>
      <c r="H236" s="7">
        <v>313</v>
      </c>
      <c r="I236" s="3">
        <v>206</v>
      </c>
    </row>
    <row r="237" spans="3:9" ht="16.5" thickBot="1" x14ac:dyDescent="0.25">
      <c r="C237" s="208" t="s">
        <v>88</v>
      </c>
      <c r="D237" s="209" t="s">
        <v>89</v>
      </c>
      <c r="E237" s="209"/>
      <c r="F237" s="209"/>
      <c r="G237" s="209"/>
      <c r="H237" s="209"/>
      <c r="I237" s="210">
        <f>SUM(I238+I250)</f>
        <v>2485.1</v>
      </c>
    </row>
    <row r="238" spans="3:9" ht="16.5" thickBot="1" x14ac:dyDescent="0.25">
      <c r="C238" s="159" t="s">
        <v>52</v>
      </c>
      <c r="D238" s="26" t="s">
        <v>89</v>
      </c>
      <c r="E238" s="8" t="s">
        <v>76</v>
      </c>
      <c r="F238" s="8" t="s">
        <v>77</v>
      </c>
      <c r="G238" s="12"/>
      <c r="H238" s="12"/>
      <c r="I238" s="35">
        <f>SUM(I239+I245)</f>
        <v>2452.1</v>
      </c>
    </row>
    <row r="239" spans="3:9" ht="32.25" thickBot="1" x14ac:dyDescent="0.25">
      <c r="C239" s="159" t="s">
        <v>59</v>
      </c>
      <c r="D239" s="26" t="s">
        <v>89</v>
      </c>
      <c r="E239" s="8" t="s">
        <v>76</v>
      </c>
      <c r="F239" s="8" t="s">
        <v>77</v>
      </c>
      <c r="G239" s="11">
        <v>1910101590</v>
      </c>
      <c r="H239" s="8"/>
      <c r="I239" s="34">
        <f>SUM(I240+I242+I243+I244+I241)</f>
        <v>1314.1</v>
      </c>
    </row>
    <row r="240" spans="3:9" ht="32.25" thickBot="1" x14ac:dyDescent="0.25">
      <c r="C240" s="157" t="s">
        <v>30</v>
      </c>
      <c r="D240" s="28" t="s">
        <v>89</v>
      </c>
      <c r="E240" s="7" t="s">
        <v>76</v>
      </c>
      <c r="F240" s="7" t="s">
        <v>77</v>
      </c>
      <c r="G240" s="45">
        <v>1910101590</v>
      </c>
      <c r="H240" s="7" t="s">
        <v>81</v>
      </c>
      <c r="I240" s="3">
        <v>649</v>
      </c>
    </row>
    <row r="241" spans="3:9" ht="32.25" thickBot="1" x14ac:dyDescent="0.25">
      <c r="C241" s="157" t="s">
        <v>47</v>
      </c>
      <c r="D241" s="28" t="s">
        <v>89</v>
      </c>
      <c r="E241" s="7" t="s">
        <v>76</v>
      </c>
      <c r="F241" s="7" t="s">
        <v>77</v>
      </c>
      <c r="G241" s="45">
        <v>1910101590</v>
      </c>
      <c r="H241" s="7" t="s">
        <v>123</v>
      </c>
      <c r="I241" s="3">
        <v>0</v>
      </c>
    </row>
    <row r="242" spans="3:9" ht="48" thickBot="1" x14ac:dyDescent="0.25">
      <c r="C242" s="156" t="s">
        <v>10</v>
      </c>
      <c r="D242" s="28" t="s">
        <v>89</v>
      </c>
      <c r="E242" s="7" t="s">
        <v>76</v>
      </c>
      <c r="F242" s="7" t="s">
        <v>77</v>
      </c>
      <c r="G242" s="45">
        <v>1910101590</v>
      </c>
      <c r="H242" s="7">
        <v>119</v>
      </c>
      <c r="I242" s="3">
        <v>196</v>
      </c>
    </row>
    <row r="243" spans="3:9" ht="32.25" thickBot="1" x14ac:dyDescent="0.25">
      <c r="C243" s="39" t="s">
        <v>13</v>
      </c>
      <c r="D243" s="28" t="s">
        <v>89</v>
      </c>
      <c r="E243" s="7" t="s">
        <v>76</v>
      </c>
      <c r="F243" s="7" t="s">
        <v>77</v>
      </c>
      <c r="G243" s="45">
        <v>1910101590</v>
      </c>
      <c r="H243" s="7">
        <v>244</v>
      </c>
      <c r="I243" s="3">
        <v>457</v>
      </c>
    </row>
    <row r="244" spans="3:9" ht="16.5" thickBot="1" x14ac:dyDescent="0.25">
      <c r="C244" s="157" t="s">
        <v>48</v>
      </c>
      <c r="D244" s="28" t="s">
        <v>89</v>
      </c>
      <c r="E244" s="7" t="s">
        <v>76</v>
      </c>
      <c r="F244" s="7" t="s">
        <v>77</v>
      </c>
      <c r="G244" s="45">
        <v>1910101590</v>
      </c>
      <c r="H244" s="7">
        <v>850</v>
      </c>
      <c r="I244" s="3">
        <v>12.1</v>
      </c>
    </row>
    <row r="245" spans="3:9" ht="100.5" customHeight="1" thickBot="1" x14ac:dyDescent="0.25">
      <c r="C245" s="159" t="s">
        <v>55</v>
      </c>
      <c r="D245" s="26" t="s">
        <v>89</v>
      </c>
      <c r="E245" s="8" t="s">
        <v>76</v>
      </c>
      <c r="F245" s="8" t="s">
        <v>77</v>
      </c>
      <c r="G245" s="11">
        <v>1910106590</v>
      </c>
      <c r="H245" s="8"/>
      <c r="I245" s="1">
        <f>SUM(I246:I249)</f>
        <v>1138</v>
      </c>
    </row>
    <row r="246" spans="3:9" ht="32.25" thickBot="1" x14ac:dyDescent="0.25">
      <c r="C246" s="157" t="s">
        <v>56</v>
      </c>
      <c r="D246" s="28" t="s">
        <v>89</v>
      </c>
      <c r="E246" s="7" t="s">
        <v>76</v>
      </c>
      <c r="F246" s="7" t="s">
        <v>77</v>
      </c>
      <c r="G246" s="45">
        <v>1910106590</v>
      </c>
      <c r="H246" s="7">
        <v>111</v>
      </c>
      <c r="I246" s="3">
        <v>853</v>
      </c>
    </row>
    <row r="247" spans="3:9" ht="32.25" thickBot="1" x14ac:dyDescent="0.25">
      <c r="C247" s="157" t="s">
        <v>47</v>
      </c>
      <c r="D247" s="28" t="s">
        <v>89</v>
      </c>
      <c r="E247" s="7" t="s">
        <v>76</v>
      </c>
      <c r="F247" s="7" t="s">
        <v>77</v>
      </c>
      <c r="G247" s="45">
        <v>1910106590</v>
      </c>
      <c r="H247" s="7" t="s">
        <v>123</v>
      </c>
      <c r="I247" s="3"/>
    </row>
    <row r="248" spans="3:9" ht="48" thickBot="1" x14ac:dyDescent="0.25">
      <c r="C248" s="156" t="s">
        <v>10</v>
      </c>
      <c r="D248" s="28" t="s">
        <v>89</v>
      </c>
      <c r="E248" s="7" t="s">
        <v>76</v>
      </c>
      <c r="F248" s="7" t="s">
        <v>77</v>
      </c>
      <c r="G248" s="45">
        <v>1910106590</v>
      </c>
      <c r="H248" s="7">
        <v>119</v>
      </c>
      <c r="I248" s="3">
        <v>258</v>
      </c>
    </row>
    <row r="249" spans="3:9" ht="32.25" thickBot="1" x14ac:dyDescent="0.25">
      <c r="C249" s="39" t="s">
        <v>13</v>
      </c>
      <c r="D249" s="28" t="s">
        <v>89</v>
      </c>
      <c r="E249" s="7" t="s">
        <v>76</v>
      </c>
      <c r="F249" s="7" t="s">
        <v>77</v>
      </c>
      <c r="G249" s="45">
        <v>1910106590</v>
      </c>
      <c r="H249" s="7">
        <v>244</v>
      </c>
      <c r="I249" s="3">
        <v>27</v>
      </c>
    </row>
    <row r="250" spans="3:9" ht="16.5" thickBot="1" x14ac:dyDescent="0.25">
      <c r="C250" s="159" t="s">
        <v>31</v>
      </c>
      <c r="D250" s="26" t="s">
        <v>89</v>
      </c>
      <c r="E250" s="8">
        <v>10</v>
      </c>
      <c r="F250" s="8" t="s">
        <v>74</v>
      </c>
      <c r="G250" s="8"/>
      <c r="H250" s="8"/>
      <c r="I250" s="1">
        <v>33</v>
      </c>
    </row>
    <row r="251" spans="3:9" ht="16.5" thickBot="1" x14ac:dyDescent="0.25">
      <c r="C251" s="159" t="s">
        <v>35</v>
      </c>
      <c r="D251" s="26" t="s">
        <v>89</v>
      </c>
      <c r="E251" s="8">
        <v>10</v>
      </c>
      <c r="F251" s="8" t="s">
        <v>74</v>
      </c>
      <c r="G251" s="8"/>
      <c r="H251" s="8"/>
      <c r="I251" s="1">
        <v>33</v>
      </c>
    </row>
    <row r="252" spans="3:9" ht="32.25" thickBot="1" x14ac:dyDescent="0.25">
      <c r="C252" s="159" t="s">
        <v>57</v>
      </c>
      <c r="D252" s="26" t="s">
        <v>89</v>
      </c>
      <c r="E252" s="8">
        <v>10</v>
      </c>
      <c r="F252" s="8" t="s">
        <v>74</v>
      </c>
      <c r="G252" s="8">
        <v>2230171540</v>
      </c>
      <c r="H252" s="8"/>
      <c r="I252" s="1">
        <v>33</v>
      </c>
    </row>
    <row r="253" spans="3:9" ht="16.5" thickBot="1" x14ac:dyDescent="0.25">
      <c r="C253" s="5" t="s">
        <v>34</v>
      </c>
      <c r="D253" s="28" t="s">
        <v>89</v>
      </c>
      <c r="E253" s="7">
        <v>10</v>
      </c>
      <c r="F253" s="7" t="s">
        <v>74</v>
      </c>
      <c r="G253" s="7">
        <v>2230171540</v>
      </c>
      <c r="H253" s="7">
        <v>313</v>
      </c>
      <c r="I253" s="3">
        <v>33</v>
      </c>
    </row>
    <row r="254" spans="3:9" ht="16.5" thickBot="1" x14ac:dyDescent="0.25">
      <c r="C254" s="208" t="s">
        <v>90</v>
      </c>
      <c r="D254" s="209" t="s">
        <v>91</v>
      </c>
      <c r="E254" s="209"/>
      <c r="F254" s="209"/>
      <c r="G254" s="209"/>
      <c r="H254" s="209"/>
      <c r="I254" s="210">
        <f>SUM(I255+I267)</f>
        <v>2570.8000000000002</v>
      </c>
    </row>
    <row r="255" spans="3:9" ht="16.5" thickBot="1" x14ac:dyDescent="0.25">
      <c r="C255" s="159" t="s">
        <v>52</v>
      </c>
      <c r="D255" s="26" t="s">
        <v>91</v>
      </c>
      <c r="E255" s="8" t="s">
        <v>76</v>
      </c>
      <c r="F255" s="8" t="s">
        <v>77</v>
      </c>
      <c r="G255" s="12"/>
      <c r="H255" s="12"/>
      <c r="I255" s="35">
        <f>SUM(I256+I262)</f>
        <v>2533.8000000000002</v>
      </c>
    </row>
    <row r="256" spans="3:9" ht="32.25" thickBot="1" x14ac:dyDescent="0.25">
      <c r="C256" s="159" t="s">
        <v>59</v>
      </c>
      <c r="D256" s="26" t="s">
        <v>91</v>
      </c>
      <c r="E256" s="8" t="s">
        <v>76</v>
      </c>
      <c r="F256" s="8" t="s">
        <v>77</v>
      </c>
      <c r="G256" s="11">
        <v>1910101590</v>
      </c>
      <c r="H256" s="8"/>
      <c r="I256" s="34">
        <f>SUM(I257+I259+I260+I261+I258)</f>
        <v>1389.8</v>
      </c>
    </row>
    <row r="257" spans="3:9" ht="32.25" thickBot="1" x14ac:dyDescent="0.25">
      <c r="C257" s="157" t="s">
        <v>30</v>
      </c>
      <c r="D257" s="28" t="s">
        <v>91</v>
      </c>
      <c r="E257" s="7" t="s">
        <v>76</v>
      </c>
      <c r="F257" s="7" t="s">
        <v>77</v>
      </c>
      <c r="G257" s="45">
        <v>1910101590</v>
      </c>
      <c r="H257" s="7" t="s">
        <v>81</v>
      </c>
      <c r="I257" s="3">
        <v>649</v>
      </c>
    </row>
    <row r="258" spans="3:9" ht="32.25" thickBot="1" x14ac:dyDescent="0.25">
      <c r="C258" s="157" t="s">
        <v>47</v>
      </c>
      <c r="D258" s="28" t="s">
        <v>91</v>
      </c>
      <c r="E258" s="7" t="s">
        <v>76</v>
      </c>
      <c r="F258" s="7" t="s">
        <v>77</v>
      </c>
      <c r="G258" s="45">
        <v>1910101590</v>
      </c>
      <c r="H258" s="7" t="s">
        <v>123</v>
      </c>
      <c r="I258" s="3">
        <v>0</v>
      </c>
    </row>
    <row r="259" spans="3:9" ht="48" thickBot="1" x14ac:dyDescent="0.25">
      <c r="C259" s="156" t="s">
        <v>10</v>
      </c>
      <c r="D259" s="28" t="s">
        <v>91</v>
      </c>
      <c r="E259" s="7" t="s">
        <v>76</v>
      </c>
      <c r="F259" s="7" t="s">
        <v>77</v>
      </c>
      <c r="G259" s="45">
        <v>1910101590</v>
      </c>
      <c r="H259" s="7">
        <v>119</v>
      </c>
      <c r="I259" s="3">
        <v>196</v>
      </c>
    </row>
    <row r="260" spans="3:9" ht="32.25" thickBot="1" x14ac:dyDescent="0.25">
      <c r="C260" s="39" t="s">
        <v>13</v>
      </c>
      <c r="D260" s="28" t="s">
        <v>91</v>
      </c>
      <c r="E260" s="7" t="s">
        <v>76</v>
      </c>
      <c r="F260" s="7" t="s">
        <v>77</v>
      </c>
      <c r="G260" s="45">
        <v>1910101590</v>
      </c>
      <c r="H260" s="7">
        <v>244</v>
      </c>
      <c r="I260" s="3">
        <v>530</v>
      </c>
    </row>
    <row r="261" spans="3:9" ht="16.5" thickBot="1" x14ac:dyDescent="0.25">
      <c r="C261" s="157" t="s">
        <v>48</v>
      </c>
      <c r="D261" s="28" t="s">
        <v>91</v>
      </c>
      <c r="E261" s="7" t="s">
        <v>76</v>
      </c>
      <c r="F261" s="7" t="s">
        <v>77</v>
      </c>
      <c r="G261" s="45">
        <v>1910101590</v>
      </c>
      <c r="H261" s="7">
        <v>850</v>
      </c>
      <c r="I261" s="3">
        <v>14.8</v>
      </c>
    </row>
    <row r="262" spans="3:9" ht="99.75" customHeight="1" thickBot="1" x14ac:dyDescent="0.25">
      <c r="C262" s="159" t="s">
        <v>55</v>
      </c>
      <c r="D262" s="26" t="s">
        <v>91</v>
      </c>
      <c r="E262" s="8" t="s">
        <v>76</v>
      </c>
      <c r="F262" s="8" t="s">
        <v>77</v>
      </c>
      <c r="G262" s="11">
        <v>1910106590</v>
      </c>
      <c r="H262" s="8"/>
      <c r="I262" s="1">
        <f>SUM(I263:I266)</f>
        <v>1144</v>
      </c>
    </row>
    <row r="263" spans="3:9" ht="32.25" thickBot="1" x14ac:dyDescent="0.25">
      <c r="C263" s="157" t="s">
        <v>56</v>
      </c>
      <c r="D263" s="28" t="s">
        <v>91</v>
      </c>
      <c r="E263" s="7" t="s">
        <v>76</v>
      </c>
      <c r="F263" s="7" t="s">
        <v>77</v>
      </c>
      <c r="G263" s="45">
        <v>1910106590</v>
      </c>
      <c r="H263" s="7">
        <v>111</v>
      </c>
      <c r="I263" s="3">
        <v>856</v>
      </c>
    </row>
    <row r="264" spans="3:9" ht="32.25" thickBot="1" x14ac:dyDescent="0.25">
      <c r="C264" s="157" t="s">
        <v>47</v>
      </c>
      <c r="D264" s="28" t="s">
        <v>91</v>
      </c>
      <c r="E264" s="7" t="s">
        <v>76</v>
      </c>
      <c r="F264" s="7" t="s">
        <v>77</v>
      </c>
      <c r="G264" s="45">
        <v>1910106590</v>
      </c>
      <c r="H264" s="7" t="s">
        <v>123</v>
      </c>
      <c r="I264" s="3"/>
    </row>
    <row r="265" spans="3:9" ht="48" thickBot="1" x14ac:dyDescent="0.25">
      <c r="C265" s="156" t="s">
        <v>10</v>
      </c>
      <c r="D265" s="28" t="s">
        <v>91</v>
      </c>
      <c r="E265" s="7" t="s">
        <v>76</v>
      </c>
      <c r="F265" s="7" t="s">
        <v>77</v>
      </c>
      <c r="G265" s="45">
        <v>1910106590</v>
      </c>
      <c r="H265" s="7">
        <v>119</v>
      </c>
      <c r="I265" s="3">
        <v>259</v>
      </c>
    </row>
    <row r="266" spans="3:9" ht="32.25" thickBot="1" x14ac:dyDescent="0.25">
      <c r="C266" s="39" t="s">
        <v>13</v>
      </c>
      <c r="D266" s="28" t="s">
        <v>91</v>
      </c>
      <c r="E266" s="7" t="s">
        <v>76</v>
      </c>
      <c r="F266" s="7" t="s">
        <v>77</v>
      </c>
      <c r="G266" s="45">
        <v>1910106590</v>
      </c>
      <c r="H266" s="7">
        <v>244</v>
      </c>
      <c r="I266" s="3">
        <v>29</v>
      </c>
    </row>
    <row r="267" spans="3:9" ht="16.5" thickBot="1" x14ac:dyDescent="0.25">
      <c r="C267" s="159" t="s">
        <v>31</v>
      </c>
      <c r="D267" s="26" t="s">
        <v>91</v>
      </c>
      <c r="E267" s="8">
        <v>10</v>
      </c>
      <c r="F267" s="8" t="s">
        <v>74</v>
      </c>
      <c r="G267" s="8"/>
      <c r="H267" s="8"/>
      <c r="I267" s="1">
        <v>37</v>
      </c>
    </row>
    <row r="268" spans="3:9" ht="16.5" thickBot="1" x14ac:dyDescent="0.25">
      <c r="C268" s="159" t="s">
        <v>35</v>
      </c>
      <c r="D268" s="26" t="s">
        <v>91</v>
      </c>
      <c r="E268" s="8">
        <v>10</v>
      </c>
      <c r="F268" s="8" t="s">
        <v>74</v>
      </c>
      <c r="G268" s="8"/>
      <c r="H268" s="8"/>
      <c r="I268" s="1">
        <v>37</v>
      </c>
    </row>
    <row r="269" spans="3:9" ht="32.25" thickBot="1" x14ac:dyDescent="0.25">
      <c r="C269" s="159" t="s">
        <v>57</v>
      </c>
      <c r="D269" s="26" t="s">
        <v>91</v>
      </c>
      <c r="E269" s="8">
        <v>10</v>
      </c>
      <c r="F269" s="8" t="s">
        <v>74</v>
      </c>
      <c r="G269" s="8">
        <v>2230171540</v>
      </c>
      <c r="H269" s="8"/>
      <c r="I269" s="1">
        <v>37</v>
      </c>
    </row>
    <row r="270" spans="3:9" ht="16.5" thickBot="1" x14ac:dyDescent="0.25">
      <c r="C270" s="5" t="s">
        <v>34</v>
      </c>
      <c r="D270" s="28" t="s">
        <v>91</v>
      </c>
      <c r="E270" s="7">
        <v>10</v>
      </c>
      <c r="F270" s="7" t="s">
        <v>74</v>
      </c>
      <c r="G270" s="7">
        <v>2230171540</v>
      </c>
      <c r="H270" s="7">
        <v>313</v>
      </c>
      <c r="I270" s="3">
        <v>37</v>
      </c>
    </row>
    <row r="271" spans="3:9" ht="16.5" thickBot="1" x14ac:dyDescent="0.25">
      <c r="C271" s="208" t="s">
        <v>92</v>
      </c>
      <c r="D271" s="209" t="s">
        <v>93</v>
      </c>
      <c r="E271" s="209"/>
      <c r="F271" s="209"/>
      <c r="G271" s="209"/>
      <c r="H271" s="209"/>
      <c r="I271" s="210">
        <f>SUM(I272+I284)</f>
        <v>2644.1000000000004</v>
      </c>
    </row>
    <row r="272" spans="3:9" ht="16.5" thickBot="1" x14ac:dyDescent="0.25">
      <c r="C272" s="159" t="s">
        <v>52</v>
      </c>
      <c r="D272" s="26" t="s">
        <v>93</v>
      </c>
      <c r="E272" s="8" t="s">
        <v>76</v>
      </c>
      <c r="F272" s="8" t="s">
        <v>77</v>
      </c>
      <c r="G272" s="12"/>
      <c r="H272" s="12"/>
      <c r="I272" s="35">
        <f>SUM(I273+I279)</f>
        <v>2617.1000000000004</v>
      </c>
    </row>
    <row r="273" spans="3:9" ht="32.25" thickBot="1" x14ac:dyDescent="0.25">
      <c r="C273" s="159" t="s">
        <v>59</v>
      </c>
      <c r="D273" s="26" t="s">
        <v>93</v>
      </c>
      <c r="E273" s="8" t="s">
        <v>76</v>
      </c>
      <c r="F273" s="8" t="s">
        <v>77</v>
      </c>
      <c r="G273" s="11">
        <v>1910101590</v>
      </c>
      <c r="H273" s="8"/>
      <c r="I273" s="34">
        <f>SUM(I274+I276+I277+I278+I275)</f>
        <v>1424.1000000000001</v>
      </c>
    </row>
    <row r="274" spans="3:9" ht="32.25" thickBot="1" x14ac:dyDescent="0.25">
      <c r="C274" s="157" t="s">
        <v>30</v>
      </c>
      <c r="D274" s="28" t="s">
        <v>93</v>
      </c>
      <c r="E274" s="7" t="s">
        <v>76</v>
      </c>
      <c r="F274" s="7" t="s">
        <v>77</v>
      </c>
      <c r="G274" s="45">
        <v>1910101590</v>
      </c>
      <c r="H274" s="7" t="s">
        <v>81</v>
      </c>
      <c r="I274" s="3">
        <v>685</v>
      </c>
    </row>
    <row r="275" spans="3:9" ht="32.25" thickBot="1" x14ac:dyDescent="0.25">
      <c r="C275" s="157" t="s">
        <v>47</v>
      </c>
      <c r="D275" s="28" t="s">
        <v>93</v>
      </c>
      <c r="E275" s="7" t="s">
        <v>76</v>
      </c>
      <c r="F275" s="7" t="s">
        <v>77</v>
      </c>
      <c r="G275" s="45">
        <v>1910101590</v>
      </c>
      <c r="H275" s="7" t="s">
        <v>123</v>
      </c>
      <c r="I275" s="3">
        <v>0</v>
      </c>
    </row>
    <row r="276" spans="3:9" ht="48" thickBot="1" x14ac:dyDescent="0.25">
      <c r="C276" s="156" t="s">
        <v>10</v>
      </c>
      <c r="D276" s="28" t="s">
        <v>93</v>
      </c>
      <c r="E276" s="7" t="s">
        <v>76</v>
      </c>
      <c r="F276" s="7" t="s">
        <v>77</v>
      </c>
      <c r="G276" s="45">
        <v>1910101590</v>
      </c>
      <c r="H276" s="7">
        <v>119</v>
      </c>
      <c r="I276" s="3">
        <v>206.9</v>
      </c>
    </row>
    <row r="277" spans="3:9" ht="32.25" thickBot="1" x14ac:dyDescent="0.25">
      <c r="C277" s="39" t="s">
        <v>13</v>
      </c>
      <c r="D277" s="28" t="s">
        <v>93</v>
      </c>
      <c r="E277" s="7" t="s">
        <v>76</v>
      </c>
      <c r="F277" s="7" t="s">
        <v>77</v>
      </c>
      <c r="G277" s="45">
        <v>1910101590</v>
      </c>
      <c r="H277" s="7">
        <v>244</v>
      </c>
      <c r="I277" s="3">
        <v>501</v>
      </c>
    </row>
    <row r="278" spans="3:9" ht="16.5" thickBot="1" x14ac:dyDescent="0.25">
      <c r="C278" s="157" t="s">
        <v>48</v>
      </c>
      <c r="D278" s="28" t="s">
        <v>93</v>
      </c>
      <c r="E278" s="7" t="s">
        <v>76</v>
      </c>
      <c r="F278" s="7" t="s">
        <v>77</v>
      </c>
      <c r="G278" s="45">
        <v>1910101590</v>
      </c>
      <c r="H278" s="7">
        <v>850</v>
      </c>
      <c r="I278" s="3">
        <v>31.2</v>
      </c>
    </row>
    <row r="279" spans="3:9" ht="95.25" customHeight="1" thickBot="1" x14ac:dyDescent="0.25">
      <c r="C279" s="159" t="s">
        <v>55</v>
      </c>
      <c r="D279" s="26" t="s">
        <v>93</v>
      </c>
      <c r="E279" s="8" t="s">
        <v>76</v>
      </c>
      <c r="F279" s="8" t="s">
        <v>77</v>
      </c>
      <c r="G279" s="11">
        <v>1910106590</v>
      </c>
      <c r="H279" s="8"/>
      <c r="I279" s="1">
        <f>SUM(I280:I283)</f>
        <v>1193</v>
      </c>
    </row>
    <row r="280" spans="3:9" ht="32.25" thickBot="1" x14ac:dyDescent="0.25">
      <c r="C280" s="157" t="s">
        <v>56</v>
      </c>
      <c r="D280" s="28" t="s">
        <v>93</v>
      </c>
      <c r="E280" s="7" t="s">
        <v>76</v>
      </c>
      <c r="F280" s="7" t="s">
        <v>77</v>
      </c>
      <c r="G280" s="45">
        <v>1910106590</v>
      </c>
      <c r="H280" s="7">
        <v>111</v>
      </c>
      <c r="I280" s="3">
        <v>900</v>
      </c>
    </row>
    <row r="281" spans="3:9" ht="32.25" thickBot="1" x14ac:dyDescent="0.25">
      <c r="C281" s="157" t="s">
        <v>47</v>
      </c>
      <c r="D281" s="28" t="s">
        <v>93</v>
      </c>
      <c r="E281" s="7" t="s">
        <v>76</v>
      </c>
      <c r="F281" s="7" t="s">
        <v>77</v>
      </c>
      <c r="G281" s="45">
        <v>1910106590</v>
      </c>
      <c r="H281" s="7" t="s">
        <v>123</v>
      </c>
      <c r="I281" s="3"/>
    </row>
    <row r="282" spans="3:9" ht="48" thickBot="1" x14ac:dyDescent="0.25">
      <c r="C282" s="156" t="s">
        <v>10</v>
      </c>
      <c r="D282" s="28" t="s">
        <v>93</v>
      </c>
      <c r="E282" s="7" t="s">
        <v>76</v>
      </c>
      <c r="F282" s="7" t="s">
        <v>77</v>
      </c>
      <c r="G282" s="45">
        <v>1910106590</v>
      </c>
      <c r="H282" s="7">
        <v>119</v>
      </c>
      <c r="I282" s="3">
        <v>272</v>
      </c>
    </row>
    <row r="283" spans="3:9" ht="32.25" thickBot="1" x14ac:dyDescent="0.25">
      <c r="C283" s="39" t="s">
        <v>13</v>
      </c>
      <c r="D283" s="28" t="s">
        <v>93</v>
      </c>
      <c r="E283" s="7" t="s">
        <v>76</v>
      </c>
      <c r="F283" s="7" t="s">
        <v>77</v>
      </c>
      <c r="G283" s="45">
        <v>1910106590</v>
      </c>
      <c r="H283" s="7">
        <v>244</v>
      </c>
      <c r="I283" s="3">
        <v>21</v>
      </c>
    </row>
    <row r="284" spans="3:9" ht="16.5" thickBot="1" x14ac:dyDescent="0.25">
      <c r="C284" s="159" t="s">
        <v>31</v>
      </c>
      <c r="D284" s="26" t="s">
        <v>93</v>
      </c>
      <c r="E284" s="8">
        <v>10</v>
      </c>
      <c r="F284" s="8" t="s">
        <v>74</v>
      </c>
      <c r="G284" s="8"/>
      <c r="H284" s="8"/>
      <c r="I284" s="1">
        <v>27</v>
      </c>
    </row>
    <row r="285" spans="3:9" ht="16.5" thickBot="1" x14ac:dyDescent="0.25">
      <c r="C285" s="159" t="s">
        <v>35</v>
      </c>
      <c r="D285" s="26" t="s">
        <v>93</v>
      </c>
      <c r="E285" s="8">
        <v>10</v>
      </c>
      <c r="F285" s="8" t="s">
        <v>74</v>
      </c>
      <c r="G285" s="8"/>
      <c r="H285" s="8"/>
      <c r="I285" s="1">
        <v>27</v>
      </c>
    </row>
    <row r="286" spans="3:9" ht="32.25" thickBot="1" x14ac:dyDescent="0.25">
      <c r="C286" s="159" t="s">
        <v>57</v>
      </c>
      <c r="D286" s="26" t="s">
        <v>93</v>
      </c>
      <c r="E286" s="8">
        <v>10</v>
      </c>
      <c r="F286" s="8" t="s">
        <v>74</v>
      </c>
      <c r="G286" s="8">
        <v>2230171540</v>
      </c>
      <c r="H286" s="8"/>
      <c r="I286" s="1">
        <v>27</v>
      </c>
    </row>
    <row r="287" spans="3:9" ht="16.5" thickBot="1" x14ac:dyDescent="0.25">
      <c r="C287" s="5" t="s">
        <v>34</v>
      </c>
      <c r="D287" s="28" t="s">
        <v>93</v>
      </c>
      <c r="E287" s="7">
        <v>10</v>
      </c>
      <c r="F287" s="7" t="s">
        <v>74</v>
      </c>
      <c r="G287" s="7">
        <v>2230171540</v>
      </c>
      <c r="H287" s="7">
        <v>313</v>
      </c>
      <c r="I287" s="3">
        <v>27</v>
      </c>
    </row>
    <row r="288" spans="3:9" ht="32.25" thickBot="1" x14ac:dyDescent="0.25">
      <c r="C288" s="208" t="s">
        <v>94</v>
      </c>
      <c r="D288" s="209" t="s">
        <v>95</v>
      </c>
      <c r="E288" s="209"/>
      <c r="F288" s="209"/>
      <c r="G288" s="209"/>
      <c r="H288" s="209"/>
      <c r="I288" s="210">
        <f>SUM(I289+I301)</f>
        <v>3817.2</v>
      </c>
    </row>
    <row r="289" spans="3:9" ht="16.5" thickBot="1" x14ac:dyDescent="0.25">
      <c r="C289" s="159" t="s">
        <v>52</v>
      </c>
      <c r="D289" s="26" t="s">
        <v>95</v>
      </c>
      <c r="E289" s="8" t="s">
        <v>76</v>
      </c>
      <c r="F289" s="8" t="s">
        <v>77</v>
      </c>
      <c r="G289" s="12"/>
      <c r="H289" s="12"/>
      <c r="I289" s="35">
        <f>SUM(I290+I296)</f>
        <v>3770.2</v>
      </c>
    </row>
    <row r="290" spans="3:9" ht="32.25" thickBot="1" x14ac:dyDescent="0.25">
      <c r="C290" s="159" t="s">
        <v>59</v>
      </c>
      <c r="D290" s="26" t="s">
        <v>95</v>
      </c>
      <c r="E290" s="8" t="s">
        <v>76</v>
      </c>
      <c r="F290" s="8" t="s">
        <v>77</v>
      </c>
      <c r="G290" s="11">
        <v>1910101590</v>
      </c>
      <c r="H290" s="8"/>
      <c r="I290" s="34">
        <f>SUM(I291+I293+I294+I295+I292)</f>
        <v>1725.2</v>
      </c>
    </row>
    <row r="291" spans="3:9" ht="32.25" thickBot="1" x14ac:dyDescent="0.25">
      <c r="C291" s="157" t="s">
        <v>30</v>
      </c>
      <c r="D291" s="28" t="s">
        <v>95</v>
      </c>
      <c r="E291" s="7" t="s">
        <v>76</v>
      </c>
      <c r="F291" s="7" t="s">
        <v>77</v>
      </c>
      <c r="G291" s="45">
        <v>1910101590</v>
      </c>
      <c r="H291" s="7" t="s">
        <v>81</v>
      </c>
      <c r="I291" s="3">
        <v>865</v>
      </c>
    </row>
    <row r="292" spans="3:9" ht="32.25" thickBot="1" x14ac:dyDescent="0.25">
      <c r="C292" s="157" t="s">
        <v>47</v>
      </c>
      <c r="D292" s="28" t="s">
        <v>95</v>
      </c>
      <c r="E292" s="7" t="s">
        <v>76</v>
      </c>
      <c r="F292" s="7" t="s">
        <v>77</v>
      </c>
      <c r="G292" s="45">
        <v>1910101590</v>
      </c>
      <c r="H292" s="7" t="s">
        <v>123</v>
      </c>
      <c r="I292" s="3">
        <v>0</v>
      </c>
    </row>
    <row r="293" spans="3:9" ht="48" thickBot="1" x14ac:dyDescent="0.25">
      <c r="C293" s="156" t="s">
        <v>10</v>
      </c>
      <c r="D293" s="28" t="s">
        <v>95</v>
      </c>
      <c r="E293" s="7" t="s">
        <v>76</v>
      </c>
      <c r="F293" s="7" t="s">
        <v>77</v>
      </c>
      <c r="G293" s="45">
        <v>1910101590</v>
      </c>
      <c r="H293" s="7">
        <v>119</v>
      </c>
      <c r="I293" s="3">
        <v>261.2</v>
      </c>
    </row>
    <row r="294" spans="3:9" ht="32.25" thickBot="1" x14ac:dyDescent="0.25">
      <c r="C294" s="39" t="s">
        <v>13</v>
      </c>
      <c r="D294" s="28" t="s">
        <v>95</v>
      </c>
      <c r="E294" s="7" t="s">
        <v>76</v>
      </c>
      <c r="F294" s="7" t="s">
        <v>77</v>
      </c>
      <c r="G294" s="45">
        <v>1910101590</v>
      </c>
      <c r="H294" s="7">
        <v>244</v>
      </c>
      <c r="I294" s="3">
        <v>589</v>
      </c>
    </row>
    <row r="295" spans="3:9" ht="16.5" thickBot="1" x14ac:dyDescent="0.25">
      <c r="C295" s="157" t="s">
        <v>48</v>
      </c>
      <c r="D295" s="28" t="s">
        <v>95</v>
      </c>
      <c r="E295" s="7" t="s">
        <v>76</v>
      </c>
      <c r="F295" s="7" t="s">
        <v>77</v>
      </c>
      <c r="G295" s="45">
        <v>1910101590</v>
      </c>
      <c r="H295" s="7">
        <v>850</v>
      </c>
      <c r="I295" s="3">
        <v>10</v>
      </c>
    </row>
    <row r="296" spans="3:9" ht="94.5" customHeight="1" thickBot="1" x14ac:dyDescent="0.25">
      <c r="C296" s="159" t="s">
        <v>55</v>
      </c>
      <c r="D296" s="26" t="s">
        <v>95</v>
      </c>
      <c r="E296" s="8" t="s">
        <v>76</v>
      </c>
      <c r="F296" s="8" t="s">
        <v>77</v>
      </c>
      <c r="G296" s="11">
        <v>1910106590</v>
      </c>
      <c r="H296" s="8"/>
      <c r="I296" s="1">
        <f>SUM(I297:I300)</f>
        <v>2045</v>
      </c>
    </row>
    <row r="297" spans="3:9" ht="32.25" thickBot="1" x14ac:dyDescent="0.25">
      <c r="C297" s="157" t="s">
        <v>56</v>
      </c>
      <c r="D297" s="28" t="s">
        <v>95</v>
      </c>
      <c r="E297" s="7" t="s">
        <v>76</v>
      </c>
      <c r="F297" s="7" t="s">
        <v>77</v>
      </c>
      <c r="G297" s="45">
        <v>1910106590</v>
      </c>
      <c r="H297" s="7">
        <v>111</v>
      </c>
      <c r="I297" s="3">
        <v>1542</v>
      </c>
    </row>
    <row r="298" spans="3:9" ht="32.25" thickBot="1" x14ac:dyDescent="0.25">
      <c r="C298" s="157" t="s">
        <v>47</v>
      </c>
      <c r="D298" s="28" t="s">
        <v>95</v>
      </c>
      <c r="E298" s="7" t="s">
        <v>76</v>
      </c>
      <c r="F298" s="7" t="s">
        <v>77</v>
      </c>
      <c r="G298" s="45">
        <v>1910106590</v>
      </c>
      <c r="H298" s="7" t="s">
        <v>123</v>
      </c>
      <c r="I298" s="3"/>
    </row>
    <row r="299" spans="3:9" ht="48" thickBot="1" x14ac:dyDescent="0.25">
      <c r="C299" s="156" t="s">
        <v>10</v>
      </c>
      <c r="D299" s="28" t="s">
        <v>95</v>
      </c>
      <c r="E299" s="7" t="s">
        <v>76</v>
      </c>
      <c r="F299" s="7" t="s">
        <v>77</v>
      </c>
      <c r="G299" s="45">
        <v>1910106590</v>
      </c>
      <c r="H299" s="7">
        <v>119</v>
      </c>
      <c r="I299" s="3">
        <v>466</v>
      </c>
    </row>
    <row r="300" spans="3:9" ht="32.25" thickBot="1" x14ac:dyDescent="0.25">
      <c r="C300" s="39" t="s">
        <v>13</v>
      </c>
      <c r="D300" s="28" t="s">
        <v>95</v>
      </c>
      <c r="E300" s="7" t="s">
        <v>76</v>
      </c>
      <c r="F300" s="7" t="s">
        <v>77</v>
      </c>
      <c r="G300" s="45">
        <v>1910106590</v>
      </c>
      <c r="H300" s="7">
        <v>244</v>
      </c>
      <c r="I300" s="3">
        <v>37</v>
      </c>
    </row>
    <row r="301" spans="3:9" ht="16.5" thickBot="1" x14ac:dyDescent="0.25">
      <c r="C301" s="159" t="s">
        <v>31</v>
      </c>
      <c r="D301" s="26" t="s">
        <v>95</v>
      </c>
      <c r="E301" s="8">
        <v>10</v>
      </c>
      <c r="F301" s="8" t="s">
        <v>74</v>
      </c>
      <c r="G301" s="8"/>
      <c r="H301" s="8"/>
      <c r="I301" s="1">
        <v>47</v>
      </c>
    </row>
    <row r="302" spans="3:9" ht="16.5" thickBot="1" x14ac:dyDescent="0.25">
      <c r="C302" s="159" t="s">
        <v>35</v>
      </c>
      <c r="D302" s="26" t="s">
        <v>95</v>
      </c>
      <c r="E302" s="8">
        <v>10</v>
      </c>
      <c r="F302" s="8" t="s">
        <v>74</v>
      </c>
      <c r="G302" s="8"/>
      <c r="H302" s="8"/>
      <c r="I302" s="1">
        <v>47</v>
      </c>
    </row>
    <row r="303" spans="3:9" ht="32.25" thickBot="1" x14ac:dyDescent="0.25">
      <c r="C303" s="159" t="s">
        <v>57</v>
      </c>
      <c r="D303" s="26" t="s">
        <v>95</v>
      </c>
      <c r="E303" s="8">
        <v>10</v>
      </c>
      <c r="F303" s="8" t="s">
        <v>74</v>
      </c>
      <c r="G303" s="8">
        <v>2230171540</v>
      </c>
      <c r="H303" s="8"/>
      <c r="I303" s="1">
        <v>47</v>
      </c>
    </row>
    <row r="304" spans="3:9" ht="16.5" thickBot="1" x14ac:dyDescent="0.25">
      <c r="C304" s="5" t="s">
        <v>34</v>
      </c>
      <c r="D304" s="28" t="s">
        <v>95</v>
      </c>
      <c r="E304" s="7">
        <v>10</v>
      </c>
      <c r="F304" s="7" t="s">
        <v>74</v>
      </c>
      <c r="G304" s="7">
        <v>2230171540</v>
      </c>
      <c r="H304" s="7">
        <v>313</v>
      </c>
      <c r="I304" s="3">
        <v>47</v>
      </c>
    </row>
    <row r="305" spans="3:9" ht="16.5" thickBot="1" x14ac:dyDescent="0.25">
      <c r="C305" s="208" t="s">
        <v>97</v>
      </c>
      <c r="D305" s="209" t="s">
        <v>96</v>
      </c>
      <c r="E305" s="209"/>
      <c r="F305" s="209"/>
      <c r="G305" s="209"/>
      <c r="H305" s="209"/>
      <c r="I305" s="210">
        <f>SUM(I306+I318)</f>
        <v>3664.8</v>
      </c>
    </row>
    <row r="306" spans="3:9" ht="16.5" thickBot="1" x14ac:dyDescent="0.25">
      <c r="C306" s="159" t="s">
        <v>52</v>
      </c>
      <c r="D306" s="26" t="s">
        <v>96</v>
      </c>
      <c r="E306" s="8" t="s">
        <v>76</v>
      </c>
      <c r="F306" s="8" t="s">
        <v>77</v>
      </c>
      <c r="G306" s="12"/>
      <c r="H306" s="12"/>
      <c r="I306" s="35">
        <f>SUM(I307+I313)</f>
        <v>3614.8</v>
      </c>
    </row>
    <row r="307" spans="3:9" ht="32.25" thickBot="1" x14ac:dyDescent="0.25">
      <c r="C307" s="159" t="s">
        <v>59</v>
      </c>
      <c r="D307" s="26" t="s">
        <v>96</v>
      </c>
      <c r="E307" s="8" t="s">
        <v>76</v>
      </c>
      <c r="F307" s="8" t="s">
        <v>77</v>
      </c>
      <c r="G307" s="11">
        <v>1910101590</v>
      </c>
      <c r="H307" s="8"/>
      <c r="I307" s="34">
        <f>SUM(I308+I310+I311+I312+I309)</f>
        <v>1719.8000000000002</v>
      </c>
    </row>
    <row r="308" spans="3:9" ht="32.25" thickBot="1" x14ac:dyDescent="0.25">
      <c r="C308" s="157" t="s">
        <v>30</v>
      </c>
      <c r="D308" s="28" t="s">
        <v>96</v>
      </c>
      <c r="E308" s="7" t="s">
        <v>76</v>
      </c>
      <c r="F308" s="7" t="s">
        <v>77</v>
      </c>
      <c r="G308" s="45">
        <v>1910101590</v>
      </c>
      <c r="H308" s="7" t="s">
        <v>81</v>
      </c>
      <c r="I308" s="3">
        <v>829</v>
      </c>
    </row>
    <row r="309" spans="3:9" ht="32.25" thickBot="1" x14ac:dyDescent="0.25">
      <c r="C309" s="157" t="s">
        <v>47</v>
      </c>
      <c r="D309" s="28" t="s">
        <v>96</v>
      </c>
      <c r="E309" s="7" t="s">
        <v>76</v>
      </c>
      <c r="F309" s="7" t="s">
        <v>77</v>
      </c>
      <c r="G309" s="45">
        <v>1910101590</v>
      </c>
      <c r="H309" s="7" t="s">
        <v>123</v>
      </c>
      <c r="I309" s="3">
        <v>0</v>
      </c>
    </row>
    <row r="310" spans="3:9" ht="48" thickBot="1" x14ac:dyDescent="0.25">
      <c r="C310" s="156" t="s">
        <v>10</v>
      </c>
      <c r="D310" s="28" t="s">
        <v>96</v>
      </c>
      <c r="E310" s="7" t="s">
        <v>76</v>
      </c>
      <c r="F310" s="7" t="s">
        <v>77</v>
      </c>
      <c r="G310" s="45">
        <v>1910101590</v>
      </c>
      <c r="H310" s="7">
        <v>119</v>
      </c>
      <c r="I310" s="3">
        <v>250.4</v>
      </c>
    </row>
    <row r="311" spans="3:9" ht="32.25" thickBot="1" x14ac:dyDescent="0.25">
      <c r="C311" s="39" t="s">
        <v>13</v>
      </c>
      <c r="D311" s="28" t="s">
        <v>96</v>
      </c>
      <c r="E311" s="7" t="s">
        <v>76</v>
      </c>
      <c r="F311" s="7" t="s">
        <v>77</v>
      </c>
      <c r="G311" s="45">
        <v>1910101590</v>
      </c>
      <c r="H311" s="7">
        <v>244</v>
      </c>
      <c r="I311" s="3">
        <v>620</v>
      </c>
    </row>
    <row r="312" spans="3:9" ht="16.5" thickBot="1" x14ac:dyDescent="0.25">
      <c r="C312" s="157" t="s">
        <v>48</v>
      </c>
      <c r="D312" s="28" t="s">
        <v>96</v>
      </c>
      <c r="E312" s="7" t="s">
        <v>76</v>
      </c>
      <c r="F312" s="7" t="s">
        <v>77</v>
      </c>
      <c r="G312" s="45">
        <v>1910101590</v>
      </c>
      <c r="H312" s="7">
        <v>850</v>
      </c>
      <c r="I312" s="3">
        <v>20.399999999999999</v>
      </c>
    </row>
    <row r="313" spans="3:9" ht="96" customHeight="1" thickBot="1" x14ac:dyDescent="0.25">
      <c r="C313" s="159" t="s">
        <v>55</v>
      </c>
      <c r="D313" s="26" t="s">
        <v>96</v>
      </c>
      <c r="E313" s="8" t="s">
        <v>76</v>
      </c>
      <c r="F313" s="8" t="s">
        <v>77</v>
      </c>
      <c r="G313" s="11">
        <v>1910106590</v>
      </c>
      <c r="H313" s="8"/>
      <c r="I313" s="1">
        <f>SUM(I314:I317)</f>
        <v>1895</v>
      </c>
    </row>
    <row r="314" spans="3:9" ht="32.25" thickBot="1" x14ac:dyDescent="0.25">
      <c r="C314" s="157" t="s">
        <v>56</v>
      </c>
      <c r="D314" s="28" t="s">
        <v>96</v>
      </c>
      <c r="E314" s="7" t="s">
        <v>76</v>
      </c>
      <c r="F314" s="7" t="s">
        <v>77</v>
      </c>
      <c r="G314" s="45">
        <v>1910106590</v>
      </c>
      <c r="H314" s="7">
        <v>111</v>
      </c>
      <c r="I314" s="3">
        <v>1425</v>
      </c>
    </row>
    <row r="315" spans="3:9" ht="32.25" thickBot="1" x14ac:dyDescent="0.25">
      <c r="C315" s="157" t="s">
        <v>47</v>
      </c>
      <c r="D315" s="28" t="s">
        <v>96</v>
      </c>
      <c r="E315" s="7" t="s">
        <v>76</v>
      </c>
      <c r="F315" s="7" t="s">
        <v>77</v>
      </c>
      <c r="G315" s="45">
        <v>1910106590</v>
      </c>
      <c r="H315" s="7" t="s">
        <v>123</v>
      </c>
      <c r="I315" s="3"/>
    </row>
    <row r="316" spans="3:9" ht="48" thickBot="1" x14ac:dyDescent="0.25">
      <c r="C316" s="156" t="s">
        <v>10</v>
      </c>
      <c r="D316" s="28" t="s">
        <v>96</v>
      </c>
      <c r="E316" s="7" t="s">
        <v>76</v>
      </c>
      <c r="F316" s="7" t="s">
        <v>77</v>
      </c>
      <c r="G316" s="45">
        <v>1910106590</v>
      </c>
      <c r="H316" s="7">
        <v>119</v>
      </c>
      <c r="I316" s="3">
        <v>430</v>
      </c>
    </row>
    <row r="317" spans="3:9" ht="32.25" thickBot="1" x14ac:dyDescent="0.25">
      <c r="C317" s="39" t="s">
        <v>13</v>
      </c>
      <c r="D317" s="28" t="s">
        <v>96</v>
      </c>
      <c r="E317" s="7" t="s">
        <v>76</v>
      </c>
      <c r="F317" s="7" t="s">
        <v>77</v>
      </c>
      <c r="G317" s="45">
        <v>1910106590</v>
      </c>
      <c r="H317" s="7">
        <v>244</v>
      </c>
      <c r="I317" s="3">
        <v>40</v>
      </c>
    </row>
    <row r="318" spans="3:9" ht="16.5" thickBot="1" x14ac:dyDescent="0.25">
      <c r="C318" s="159" t="s">
        <v>31</v>
      </c>
      <c r="D318" s="26" t="s">
        <v>96</v>
      </c>
      <c r="E318" s="8">
        <v>10</v>
      </c>
      <c r="F318" s="8" t="s">
        <v>74</v>
      </c>
      <c r="G318" s="8"/>
      <c r="H318" s="8"/>
      <c r="I318" s="1">
        <v>50</v>
      </c>
    </row>
    <row r="319" spans="3:9" ht="16.5" thickBot="1" x14ac:dyDescent="0.25">
      <c r="C319" s="159" t="s">
        <v>35</v>
      </c>
      <c r="D319" s="26" t="s">
        <v>96</v>
      </c>
      <c r="E319" s="8">
        <v>10</v>
      </c>
      <c r="F319" s="8" t="s">
        <v>74</v>
      </c>
      <c r="G319" s="8"/>
      <c r="H319" s="8"/>
      <c r="I319" s="1">
        <v>50</v>
      </c>
    </row>
    <row r="320" spans="3:9" ht="32.25" thickBot="1" x14ac:dyDescent="0.25">
      <c r="C320" s="159" t="s">
        <v>57</v>
      </c>
      <c r="D320" s="26" t="s">
        <v>96</v>
      </c>
      <c r="E320" s="8">
        <v>10</v>
      </c>
      <c r="F320" s="8" t="s">
        <v>74</v>
      </c>
      <c r="G320" s="8">
        <v>2230171540</v>
      </c>
      <c r="H320" s="8"/>
      <c r="I320" s="1">
        <v>50</v>
      </c>
    </row>
    <row r="321" spans="3:9" ht="16.5" thickBot="1" x14ac:dyDescent="0.25">
      <c r="C321" s="5" t="s">
        <v>34</v>
      </c>
      <c r="D321" s="28" t="s">
        <v>96</v>
      </c>
      <c r="E321" s="7">
        <v>10</v>
      </c>
      <c r="F321" s="7" t="s">
        <v>74</v>
      </c>
      <c r="G321" s="7">
        <v>2230171540</v>
      </c>
      <c r="H321" s="7">
        <v>313</v>
      </c>
      <c r="I321" s="3">
        <v>50</v>
      </c>
    </row>
    <row r="322" spans="3:9" ht="16.5" thickBot="1" x14ac:dyDescent="0.25">
      <c r="C322" s="208" t="s">
        <v>98</v>
      </c>
      <c r="D322" s="209" t="s">
        <v>99</v>
      </c>
      <c r="E322" s="209"/>
      <c r="F322" s="209"/>
      <c r="G322" s="209"/>
      <c r="H322" s="209"/>
      <c r="I322" s="210">
        <f>SUM(I323+I335)</f>
        <v>2596.4</v>
      </c>
    </row>
    <row r="323" spans="3:9" ht="16.5" thickBot="1" x14ac:dyDescent="0.25">
      <c r="C323" s="159" t="s">
        <v>52</v>
      </c>
      <c r="D323" s="26" t="s">
        <v>99</v>
      </c>
      <c r="E323" s="8" t="s">
        <v>76</v>
      </c>
      <c r="F323" s="8" t="s">
        <v>77</v>
      </c>
      <c r="G323" s="12"/>
      <c r="H323" s="12"/>
      <c r="I323" s="35">
        <f>SUM(I324+I330)</f>
        <v>2556.4</v>
      </c>
    </row>
    <row r="324" spans="3:9" ht="32.25" thickBot="1" x14ac:dyDescent="0.25">
      <c r="C324" s="159" t="s">
        <v>59</v>
      </c>
      <c r="D324" s="26" t="s">
        <v>99</v>
      </c>
      <c r="E324" s="8" t="s">
        <v>76</v>
      </c>
      <c r="F324" s="8" t="s">
        <v>77</v>
      </c>
      <c r="G324" s="11">
        <v>1910101590</v>
      </c>
      <c r="H324" s="8"/>
      <c r="I324" s="34">
        <f>SUM(I325+I327+I328+I329+I326)</f>
        <v>1480.4</v>
      </c>
    </row>
    <row r="325" spans="3:9" ht="32.25" thickBot="1" x14ac:dyDescent="0.25">
      <c r="C325" s="157" t="s">
        <v>30</v>
      </c>
      <c r="D325" s="28" t="s">
        <v>99</v>
      </c>
      <c r="E325" s="7" t="s">
        <v>76</v>
      </c>
      <c r="F325" s="7" t="s">
        <v>77</v>
      </c>
      <c r="G325" s="45">
        <v>1910101590</v>
      </c>
      <c r="H325" s="7" t="s">
        <v>81</v>
      </c>
      <c r="I325" s="3">
        <v>685</v>
      </c>
    </row>
    <row r="326" spans="3:9" ht="32.25" thickBot="1" x14ac:dyDescent="0.25">
      <c r="C326" s="157" t="s">
        <v>47</v>
      </c>
      <c r="D326" s="28" t="s">
        <v>99</v>
      </c>
      <c r="E326" s="7" t="s">
        <v>76</v>
      </c>
      <c r="F326" s="7" t="s">
        <v>77</v>
      </c>
      <c r="G326" s="45">
        <v>1910101590</v>
      </c>
      <c r="H326" s="7" t="s">
        <v>123</v>
      </c>
      <c r="I326" s="3">
        <v>0</v>
      </c>
    </row>
    <row r="327" spans="3:9" ht="48" thickBot="1" x14ac:dyDescent="0.25">
      <c r="C327" s="156" t="s">
        <v>10</v>
      </c>
      <c r="D327" s="28" t="s">
        <v>99</v>
      </c>
      <c r="E327" s="7" t="s">
        <v>76</v>
      </c>
      <c r="F327" s="7" t="s">
        <v>77</v>
      </c>
      <c r="G327" s="45">
        <v>1910101590</v>
      </c>
      <c r="H327" s="7">
        <v>119</v>
      </c>
      <c r="I327" s="3">
        <v>206.9</v>
      </c>
    </row>
    <row r="328" spans="3:9" ht="32.25" thickBot="1" x14ac:dyDescent="0.25">
      <c r="C328" s="39" t="s">
        <v>13</v>
      </c>
      <c r="D328" s="28" t="s">
        <v>99</v>
      </c>
      <c r="E328" s="7" t="s">
        <v>76</v>
      </c>
      <c r="F328" s="7" t="s">
        <v>77</v>
      </c>
      <c r="G328" s="45">
        <v>1910101590</v>
      </c>
      <c r="H328" s="7">
        <v>244</v>
      </c>
      <c r="I328" s="3">
        <v>582</v>
      </c>
    </row>
    <row r="329" spans="3:9" ht="16.5" thickBot="1" x14ac:dyDescent="0.25">
      <c r="C329" s="157" t="s">
        <v>48</v>
      </c>
      <c r="D329" s="28" t="s">
        <v>99</v>
      </c>
      <c r="E329" s="7" t="s">
        <v>76</v>
      </c>
      <c r="F329" s="7" t="s">
        <v>77</v>
      </c>
      <c r="G329" s="45">
        <v>1910101590</v>
      </c>
      <c r="H329" s="7">
        <v>850</v>
      </c>
      <c r="I329" s="3">
        <v>6.5</v>
      </c>
    </row>
    <row r="330" spans="3:9" ht="101.25" customHeight="1" thickBot="1" x14ac:dyDescent="0.25">
      <c r="C330" s="159" t="s">
        <v>55</v>
      </c>
      <c r="D330" s="26" t="s">
        <v>99</v>
      </c>
      <c r="E330" s="8" t="s">
        <v>76</v>
      </c>
      <c r="F330" s="8" t="s">
        <v>77</v>
      </c>
      <c r="G330" s="11">
        <v>1910106590</v>
      </c>
      <c r="H330" s="8"/>
      <c r="I330" s="1">
        <f>SUM(I331:I334)</f>
        <v>1076</v>
      </c>
    </row>
    <row r="331" spans="3:9" ht="32.25" thickBot="1" x14ac:dyDescent="0.25">
      <c r="C331" s="157" t="s">
        <v>56</v>
      </c>
      <c r="D331" s="28" t="s">
        <v>99</v>
      </c>
      <c r="E331" s="7" t="s">
        <v>76</v>
      </c>
      <c r="F331" s="7" t="s">
        <v>77</v>
      </c>
      <c r="G331" s="45">
        <v>1910106590</v>
      </c>
      <c r="H331" s="7">
        <v>111</v>
      </c>
      <c r="I331" s="3">
        <v>802</v>
      </c>
    </row>
    <row r="332" spans="3:9" ht="32.25" thickBot="1" x14ac:dyDescent="0.25">
      <c r="C332" s="157" t="s">
        <v>47</v>
      </c>
      <c r="D332" s="28" t="s">
        <v>99</v>
      </c>
      <c r="E332" s="7" t="s">
        <v>76</v>
      </c>
      <c r="F332" s="7" t="s">
        <v>77</v>
      </c>
      <c r="G332" s="45">
        <v>1910106590</v>
      </c>
      <c r="H332" s="7" t="s">
        <v>123</v>
      </c>
      <c r="I332" s="3"/>
    </row>
    <row r="333" spans="3:9" ht="48" thickBot="1" x14ac:dyDescent="0.25">
      <c r="C333" s="156" t="s">
        <v>10</v>
      </c>
      <c r="D333" s="28" t="s">
        <v>99</v>
      </c>
      <c r="E333" s="7" t="s">
        <v>76</v>
      </c>
      <c r="F333" s="7" t="s">
        <v>77</v>
      </c>
      <c r="G333" s="45">
        <v>1910106590</v>
      </c>
      <c r="H333" s="7">
        <v>119</v>
      </c>
      <c r="I333" s="3">
        <v>242</v>
      </c>
    </row>
    <row r="334" spans="3:9" ht="32.25" thickBot="1" x14ac:dyDescent="0.25">
      <c r="C334" s="39" t="s">
        <v>13</v>
      </c>
      <c r="D334" s="28" t="s">
        <v>99</v>
      </c>
      <c r="E334" s="7" t="s">
        <v>76</v>
      </c>
      <c r="F334" s="7" t="s">
        <v>77</v>
      </c>
      <c r="G334" s="45">
        <v>1910106590</v>
      </c>
      <c r="H334" s="7">
        <v>244</v>
      </c>
      <c r="I334" s="3">
        <v>32</v>
      </c>
    </row>
    <row r="335" spans="3:9" ht="16.5" thickBot="1" x14ac:dyDescent="0.25">
      <c r="C335" s="159" t="s">
        <v>31</v>
      </c>
      <c r="D335" s="26" t="s">
        <v>99</v>
      </c>
      <c r="E335" s="8">
        <v>10</v>
      </c>
      <c r="F335" s="8" t="s">
        <v>74</v>
      </c>
      <c r="G335" s="8"/>
      <c r="H335" s="8"/>
      <c r="I335" s="1">
        <v>40</v>
      </c>
    </row>
    <row r="336" spans="3:9" ht="16.5" thickBot="1" x14ac:dyDescent="0.25">
      <c r="C336" s="159" t="s">
        <v>35</v>
      </c>
      <c r="D336" s="26" t="s">
        <v>99</v>
      </c>
      <c r="E336" s="8">
        <v>10</v>
      </c>
      <c r="F336" s="8" t="s">
        <v>74</v>
      </c>
      <c r="G336" s="8"/>
      <c r="H336" s="8"/>
      <c r="I336" s="1">
        <v>40</v>
      </c>
    </row>
    <row r="337" spans="3:9" ht="32.25" thickBot="1" x14ac:dyDescent="0.25">
      <c r="C337" s="159" t="s">
        <v>57</v>
      </c>
      <c r="D337" s="26" t="s">
        <v>99</v>
      </c>
      <c r="E337" s="8">
        <v>10</v>
      </c>
      <c r="F337" s="8" t="s">
        <v>74</v>
      </c>
      <c r="G337" s="8">
        <v>2230171540</v>
      </c>
      <c r="H337" s="8"/>
      <c r="I337" s="1">
        <v>40</v>
      </c>
    </row>
    <row r="338" spans="3:9" ht="16.5" thickBot="1" x14ac:dyDescent="0.25">
      <c r="C338" s="5" t="s">
        <v>34</v>
      </c>
      <c r="D338" s="28" t="s">
        <v>99</v>
      </c>
      <c r="E338" s="7">
        <v>10</v>
      </c>
      <c r="F338" s="7" t="s">
        <v>74</v>
      </c>
      <c r="G338" s="7">
        <v>2230171540</v>
      </c>
      <c r="H338" s="7">
        <v>313</v>
      </c>
      <c r="I338" s="3">
        <v>40</v>
      </c>
    </row>
    <row r="339" spans="3:9" ht="16.5" thickBot="1" x14ac:dyDescent="0.25">
      <c r="C339" s="208" t="s">
        <v>100</v>
      </c>
      <c r="D339" s="209" t="s">
        <v>101</v>
      </c>
      <c r="E339" s="209"/>
      <c r="F339" s="209"/>
      <c r="G339" s="209"/>
      <c r="H339" s="209"/>
      <c r="I339" s="210">
        <f>SUM(I340+I352)</f>
        <v>5237.6000000000004</v>
      </c>
    </row>
    <row r="340" spans="3:9" ht="16.5" thickBot="1" x14ac:dyDescent="0.25">
      <c r="C340" s="159" t="s">
        <v>52</v>
      </c>
      <c r="D340" s="26" t="s">
        <v>101</v>
      </c>
      <c r="E340" s="8" t="s">
        <v>76</v>
      </c>
      <c r="F340" s="8" t="s">
        <v>77</v>
      </c>
      <c r="G340" s="12"/>
      <c r="H340" s="12"/>
      <c r="I340" s="35">
        <f>SUM(I341+I347)</f>
        <v>5155.6000000000004</v>
      </c>
    </row>
    <row r="341" spans="3:9" ht="32.25" thickBot="1" x14ac:dyDescent="0.25">
      <c r="C341" s="159" t="s">
        <v>59</v>
      </c>
      <c r="D341" s="26" t="s">
        <v>101</v>
      </c>
      <c r="E341" s="8" t="s">
        <v>76</v>
      </c>
      <c r="F341" s="8" t="s">
        <v>77</v>
      </c>
      <c r="G341" s="11">
        <v>1910101590</v>
      </c>
      <c r="H341" s="8"/>
      <c r="I341" s="34">
        <f>SUM(I342+I344+I345+I346+I343)</f>
        <v>1959.6</v>
      </c>
    </row>
    <row r="342" spans="3:9" ht="32.25" thickBot="1" x14ac:dyDescent="0.25">
      <c r="C342" s="157" t="s">
        <v>30</v>
      </c>
      <c r="D342" s="28" t="s">
        <v>101</v>
      </c>
      <c r="E342" s="7" t="s">
        <v>76</v>
      </c>
      <c r="F342" s="7" t="s">
        <v>77</v>
      </c>
      <c r="G342" s="45">
        <v>1910101590</v>
      </c>
      <c r="H342" s="7" t="s">
        <v>81</v>
      </c>
      <c r="I342" s="3">
        <v>757</v>
      </c>
    </row>
    <row r="343" spans="3:9" ht="32.25" thickBot="1" x14ac:dyDescent="0.25">
      <c r="C343" s="157" t="s">
        <v>47</v>
      </c>
      <c r="D343" s="28" t="s">
        <v>101</v>
      </c>
      <c r="E343" s="7" t="s">
        <v>76</v>
      </c>
      <c r="F343" s="7" t="s">
        <v>77</v>
      </c>
      <c r="G343" s="45">
        <v>1910101590</v>
      </c>
      <c r="H343" s="7" t="s">
        <v>123</v>
      </c>
      <c r="I343" s="3">
        <v>0</v>
      </c>
    </row>
    <row r="344" spans="3:9" ht="48" thickBot="1" x14ac:dyDescent="0.25">
      <c r="C344" s="156" t="s">
        <v>10</v>
      </c>
      <c r="D344" s="28" t="s">
        <v>101</v>
      </c>
      <c r="E344" s="7" t="s">
        <v>76</v>
      </c>
      <c r="F344" s="7" t="s">
        <v>77</v>
      </c>
      <c r="G344" s="45">
        <v>1910101590</v>
      </c>
      <c r="H344" s="7">
        <v>119</v>
      </c>
      <c r="I344" s="3">
        <v>228.6</v>
      </c>
    </row>
    <row r="345" spans="3:9" ht="32.25" thickBot="1" x14ac:dyDescent="0.25">
      <c r="C345" s="39" t="s">
        <v>13</v>
      </c>
      <c r="D345" s="28" t="s">
        <v>101</v>
      </c>
      <c r="E345" s="7" t="s">
        <v>76</v>
      </c>
      <c r="F345" s="7" t="s">
        <v>77</v>
      </c>
      <c r="G345" s="45">
        <v>1910101590</v>
      </c>
      <c r="H345" s="7">
        <v>244</v>
      </c>
      <c r="I345" s="3">
        <v>962</v>
      </c>
    </row>
    <row r="346" spans="3:9" ht="16.5" thickBot="1" x14ac:dyDescent="0.25">
      <c r="C346" s="157" t="s">
        <v>48</v>
      </c>
      <c r="D346" s="28" t="s">
        <v>101</v>
      </c>
      <c r="E346" s="7" t="s">
        <v>76</v>
      </c>
      <c r="F346" s="7" t="s">
        <v>77</v>
      </c>
      <c r="G346" s="45">
        <v>1910101590</v>
      </c>
      <c r="H346" s="7">
        <v>850</v>
      </c>
      <c r="I346" s="3">
        <v>12</v>
      </c>
    </row>
    <row r="347" spans="3:9" ht="97.5" customHeight="1" thickBot="1" x14ac:dyDescent="0.25">
      <c r="C347" s="159" t="s">
        <v>55</v>
      </c>
      <c r="D347" s="26" t="s">
        <v>101</v>
      </c>
      <c r="E347" s="8" t="s">
        <v>76</v>
      </c>
      <c r="F347" s="8" t="s">
        <v>77</v>
      </c>
      <c r="G347" s="11">
        <v>1910106590</v>
      </c>
      <c r="H347" s="8"/>
      <c r="I347" s="1">
        <f>SUM(I348:I351)</f>
        <v>3196</v>
      </c>
    </row>
    <row r="348" spans="3:9" ht="32.25" thickBot="1" x14ac:dyDescent="0.25">
      <c r="C348" s="157" t="s">
        <v>56</v>
      </c>
      <c r="D348" s="28" t="s">
        <v>101</v>
      </c>
      <c r="E348" s="7" t="s">
        <v>76</v>
      </c>
      <c r="F348" s="7" t="s">
        <v>77</v>
      </c>
      <c r="G348" s="45">
        <v>1910106590</v>
      </c>
      <c r="H348" s="7">
        <v>111</v>
      </c>
      <c r="I348" s="3">
        <v>2405</v>
      </c>
    </row>
    <row r="349" spans="3:9" ht="32.25" thickBot="1" x14ac:dyDescent="0.25">
      <c r="C349" s="157" t="s">
        <v>47</v>
      </c>
      <c r="D349" s="28" t="s">
        <v>101</v>
      </c>
      <c r="E349" s="7" t="s">
        <v>76</v>
      </c>
      <c r="F349" s="7" t="s">
        <v>77</v>
      </c>
      <c r="G349" s="45">
        <v>1910106590</v>
      </c>
      <c r="H349" s="7" t="s">
        <v>123</v>
      </c>
      <c r="I349" s="3"/>
    </row>
    <row r="350" spans="3:9" ht="48" thickBot="1" x14ac:dyDescent="0.25">
      <c r="C350" s="156" t="s">
        <v>10</v>
      </c>
      <c r="D350" s="28" t="s">
        <v>101</v>
      </c>
      <c r="E350" s="7" t="s">
        <v>76</v>
      </c>
      <c r="F350" s="7" t="s">
        <v>77</v>
      </c>
      <c r="G350" s="45">
        <v>1910106590</v>
      </c>
      <c r="H350" s="7">
        <v>119</v>
      </c>
      <c r="I350" s="3">
        <v>726</v>
      </c>
    </row>
    <row r="351" spans="3:9" ht="32.25" thickBot="1" x14ac:dyDescent="0.25">
      <c r="C351" s="39" t="s">
        <v>13</v>
      </c>
      <c r="D351" s="28" t="s">
        <v>101</v>
      </c>
      <c r="E351" s="7" t="s">
        <v>76</v>
      </c>
      <c r="F351" s="7" t="s">
        <v>77</v>
      </c>
      <c r="G351" s="45">
        <v>1910106590</v>
      </c>
      <c r="H351" s="7">
        <v>244</v>
      </c>
      <c r="I351" s="3">
        <v>65</v>
      </c>
    </row>
    <row r="352" spans="3:9" ht="16.5" thickBot="1" x14ac:dyDescent="0.25">
      <c r="C352" s="159" t="s">
        <v>31</v>
      </c>
      <c r="D352" s="26" t="s">
        <v>101</v>
      </c>
      <c r="E352" s="8">
        <v>10</v>
      </c>
      <c r="F352" s="8" t="s">
        <v>74</v>
      </c>
      <c r="G352" s="8"/>
      <c r="H352" s="8"/>
      <c r="I352" s="1">
        <v>82</v>
      </c>
    </row>
    <row r="353" spans="3:9" ht="16.5" thickBot="1" x14ac:dyDescent="0.25">
      <c r="C353" s="159" t="s">
        <v>35</v>
      </c>
      <c r="D353" s="26" t="s">
        <v>101</v>
      </c>
      <c r="E353" s="8">
        <v>10</v>
      </c>
      <c r="F353" s="8" t="s">
        <v>74</v>
      </c>
      <c r="G353" s="8"/>
      <c r="H353" s="8"/>
      <c r="I353" s="1">
        <v>82</v>
      </c>
    </row>
    <row r="354" spans="3:9" ht="32.25" thickBot="1" x14ac:dyDescent="0.25">
      <c r="C354" s="159" t="s">
        <v>57</v>
      </c>
      <c r="D354" s="26" t="s">
        <v>101</v>
      </c>
      <c r="E354" s="8">
        <v>10</v>
      </c>
      <c r="F354" s="8" t="s">
        <v>74</v>
      </c>
      <c r="G354" s="8">
        <v>2230171540</v>
      </c>
      <c r="H354" s="8"/>
      <c r="I354" s="1">
        <v>82</v>
      </c>
    </row>
    <row r="355" spans="3:9" ht="16.5" thickBot="1" x14ac:dyDescent="0.25">
      <c r="C355" s="5" t="s">
        <v>34</v>
      </c>
      <c r="D355" s="28" t="s">
        <v>101</v>
      </c>
      <c r="E355" s="7">
        <v>10</v>
      </c>
      <c r="F355" s="7" t="s">
        <v>74</v>
      </c>
      <c r="G355" s="7">
        <v>2230171540</v>
      </c>
      <c r="H355" s="7">
        <v>313</v>
      </c>
      <c r="I355" s="3">
        <v>82</v>
      </c>
    </row>
    <row r="356" spans="3:9" ht="16.5" thickBot="1" x14ac:dyDescent="0.25">
      <c r="C356" s="208" t="s">
        <v>102</v>
      </c>
      <c r="D356" s="209" t="s">
        <v>103</v>
      </c>
      <c r="E356" s="209" t="s">
        <v>76</v>
      </c>
      <c r="F356" s="209"/>
      <c r="G356" s="209"/>
      <c r="H356" s="209"/>
      <c r="I356" s="210">
        <f>SUM(I357+I369)</f>
        <v>2581.6999999999998</v>
      </c>
    </row>
    <row r="357" spans="3:9" ht="16.5" thickBot="1" x14ac:dyDescent="0.25">
      <c r="C357" s="159" t="s">
        <v>52</v>
      </c>
      <c r="D357" s="26" t="s">
        <v>103</v>
      </c>
      <c r="E357" s="8" t="s">
        <v>76</v>
      </c>
      <c r="F357" s="8" t="s">
        <v>77</v>
      </c>
      <c r="G357" s="12"/>
      <c r="H357" s="12"/>
      <c r="I357" s="35">
        <f>SUM(I358+I364)</f>
        <v>2548.6999999999998</v>
      </c>
    </row>
    <row r="358" spans="3:9" ht="32.25" thickBot="1" x14ac:dyDescent="0.25">
      <c r="C358" s="159" t="s">
        <v>59</v>
      </c>
      <c r="D358" s="26" t="s">
        <v>103</v>
      </c>
      <c r="E358" s="8" t="s">
        <v>76</v>
      </c>
      <c r="F358" s="8" t="s">
        <v>77</v>
      </c>
      <c r="G358" s="11">
        <v>1910101590</v>
      </c>
      <c r="H358" s="8"/>
      <c r="I358" s="34">
        <f>SUM(I359+I361+I362+I363+I360)</f>
        <v>1474.7</v>
      </c>
    </row>
    <row r="359" spans="3:9" ht="32.25" thickBot="1" x14ac:dyDescent="0.25">
      <c r="C359" s="157" t="s">
        <v>30</v>
      </c>
      <c r="D359" s="28" t="s">
        <v>103</v>
      </c>
      <c r="E359" s="7" t="s">
        <v>76</v>
      </c>
      <c r="F359" s="7" t="s">
        <v>77</v>
      </c>
      <c r="G359" s="45">
        <v>1910101590</v>
      </c>
      <c r="H359" s="7" t="s">
        <v>81</v>
      </c>
      <c r="I359" s="3">
        <v>721</v>
      </c>
    </row>
    <row r="360" spans="3:9" ht="32.25" thickBot="1" x14ac:dyDescent="0.25">
      <c r="C360" s="157" t="s">
        <v>47</v>
      </c>
      <c r="D360" s="28" t="s">
        <v>103</v>
      </c>
      <c r="E360" s="7" t="s">
        <v>76</v>
      </c>
      <c r="F360" s="7" t="s">
        <v>77</v>
      </c>
      <c r="G360" s="45">
        <v>1910101590</v>
      </c>
      <c r="H360" s="7" t="s">
        <v>123</v>
      </c>
      <c r="I360" s="3">
        <v>0</v>
      </c>
    </row>
    <row r="361" spans="3:9" ht="48" thickBot="1" x14ac:dyDescent="0.25">
      <c r="C361" s="156" t="s">
        <v>10</v>
      </c>
      <c r="D361" s="28" t="s">
        <v>103</v>
      </c>
      <c r="E361" s="7" t="s">
        <v>76</v>
      </c>
      <c r="F361" s="7" t="s">
        <v>77</v>
      </c>
      <c r="G361" s="45">
        <v>1910101590</v>
      </c>
      <c r="H361" s="7">
        <v>119</v>
      </c>
      <c r="I361" s="3">
        <v>217.7</v>
      </c>
    </row>
    <row r="362" spans="3:9" ht="32.25" thickBot="1" x14ac:dyDescent="0.25">
      <c r="C362" s="39" t="s">
        <v>13</v>
      </c>
      <c r="D362" s="28" t="s">
        <v>103</v>
      </c>
      <c r="E362" s="7" t="s">
        <v>76</v>
      </c>
      <c r="F362" s="7" t="s">
        <v>77</v>
      </c>
      <c r="G362" s="45">
        <v>1910101590</v>
      </c>
      <c r="H362" s="7">
        <v>244</v>
      </c>
      <c r="I362" s="3">
        <v>533</v>
      </c>
    </row>
    <row r="363" spans="3:9" ht="16.5" thickBot="1" x14ac:dyDescent="0.25">
      <c r="C363" s="157" t="s">
        <v>48</v>
      </c>
      <c r="D363" s="28" t="s">
        <v>103</v>
      </c>
      <c r="E363" s="7" t="s">
        <v>76</v>
      </c>
      <c r="F363" s="7" t="s">
        <v>77</v>
      </c>
      <c r="G363" s="45">
        <v>1910101590</v>
      </c>
      <c r="H363" s="7">
        <v>850</v>
      </c>
      <c r="I363" s="3">
        <v>3</v>
      </c>
    </row>
    <row r="364" spans="3:9" ht="94.5" customHeight="1" thickBot="1" x14ac:dyDescent="0.25">
      <c r="C364" s="159" t="s">
        <v>55</v>
      </c>
      <c r="D364" s="26" t="s">
        <v>103</v>
      </c>
      <c r="E364" s="8" t="s">
        <v>76</v>
      </c>
      <c r="F364" s="8" t="s">
        <v>77</v>
      </c>
      <c r="G364" s="11">
        <v>1910106590</v>
      </c>
      <c r="H364" s="8"/>
      <c r="I364" s="1">
        <f>SUM(I365:I368)</f>
        <v>1074</v>
      </c>
    </row>
    <row r="365" spans="3:9" ht="32.25" thickBot="1" x14ac:dyDescent="0.25">
      <c r="C365" s="157" t="s">
        <v>56</v>
      </c>
      <c r="D365" s="28" t="s">
        <v>103</v>
      </c>
      <c r="E365" s="7" t="s">
        <v>76</v>
      </c>
      <c r="F365" s="7" t="s">
        <v>77</v>
      </c>
      <c r="G365" s="45">
        <v>1910106590</v>
      </c>
      <c r="H365" s="7">
        <v>111</v>
      </c>
      <c r="I365" s="3">
        <v>804</v>
      </c>
    </row>
    <row r="366" spans="3:9" ht="32.25" thickBot="1" x14ac:dyDescent="0.25">
      <c r="C366" s="157" t="s">
        <v>47</v>
      </c>
      <c r="D366" s="28" t="s">
        <v>103</v>
      </c>
      <c r="E366" s="7" t="s">
        <v>76</v>
      </c>
      <c r="F366" s="7" t="s">
        <v>77</v>
      </c>
      <c r="G366" s="45">
        <v>1910106590</v>
      </c>
      <c r="H366" s="7" t="s">
        <v>123</v>
      </c>
      <c r="I366" s="3"/>
    </row>
    <row r="367" spans="3:9" ht="48" thickBot="1" x14ac:dyDescent="0.25">
      <c r="C367" s="156" t="s">
        <v>10</v>
      </c>
      <c r="D367" s="28" t="s">
        <v>103</v>
      </c>
      <c r="E367" s="7" t="s">
        <v>76</v>
      </c>
      <c r="F367" s="7" t="s">
        <v>77</v>
      </c>
      <c r="G367" s="45">
        <v>1910106590</v>
      </c>
      <c r="H367" s="7">
        <v>119</v>
      </c>
      <c r="I367" s="3">
        <v>243</v>
      </c>
    </row>
    <row r="368" spans="3:9" ht="32.25" thickBot="1" x14ac:dyDescent="0.25">
      <c r="C368" s="39" t="s">
        <v>13</v>
      </c>
      <c r="D368" s="28" t="s">
        <v>103</v>
      </c>
      <c r="E368" s="7" t="s">
        <v>76</v>
      </c>
      <c r="F368" s="7" t="s">
        <v>77</v>
      </c>
      <c r="G368" s="45">
        <v>1910106590</v>
      </c>
      <c r="H368" s="7">
        <v>244</v>
      </c>
      <c r="I368" s="3">
        <v>27</v>
      </c>
    </row>
    <row r="369" spans="3:9" ht="16.5" thickBot="1" x14ac:dyDescent="0.25">
      <c r="C369" s="159" t="s">
        <v>31</v>
      </c>
      <c r="D369" s="26" t="s">
        <v>103</v>
      </c>
      <c r="E369" s="8">
        <v>10</v>
      </c>
      <c r="F369" s="8" t="s">
        <v>74</v>
      </c>
      <c r="G369" s="8"/>
      <c r="H369" s="8"/>
      <c r="I369" s="1">
        <v>33</v>
      </c>
    </row>
    <row r="370" spans="3:9" ht="16.5" thickBot="1" x14ac:dyDescent="0.25">
      <c r="C370" s="159" t="s">
        <v>35</v>
      </c>
      <c r="D370" s="26" t="s">
        <v>103</v>
      </c>
      <c r="E370" s="8">
        <v>10</v>
      </c>
      <c r="F370" s="8" t="s">
        <v>74</v>
      </c>
      <c r="G370" s="8"/>
      <c r="H370" s="8"/>
      <c r="I370" s="1">
        <v>33</v>
      </c>
    </row>
    <row r="371" spans="3:9" ht="32.25" thickBot="1" x14ac:dyDescent="0.25">
      <c r="C371" s="159" t="s">
        <v>57</v>
      </c>
      <c r="D371" s="26" t="s">
        <v>103</v>
      </c>
      <c r="E371" s="8">
        <v>10</v>
      </c>
      <c r="F371" s="8" t="s">
        <v>74</v>
      </c>
      <c r="G371" s="8">
        <v>2230171540</v>
      </c>
      <c r="H371" s="8"/>
      <c r="I371" s="1">
        <v>33</v>
      </c>
    </row>
    <row r="372" spans="3:9" ht="16.5" thickBot="1" x14ac:dyDescent="0.25">
      <c r="C372" s="5" t="s">
        <v>34</v>
      </c>
      <c r="D372" s="28" t="s">
        <v>103</v>
      </c>
      <c r="E372" s="7">
        <v>10</v>
      </c>
      <c r="F372" s="7" t="s">
        <v>74</v>
      </c>
      <c r="G372" s="7">
        <v>2230171540</v>
      </c>
      <c r="H372" s="7">
        <v>313</v>
      </c>
      <c r="I372" s="3">
        <v>33</v>
      </c>
    </row>
    <row r="373" spans="3:9" ht="16.5" thickBot="1" x14ac:dyDescent="0.25">
      <c r="C373" s="208" t="s">
        <v>104</v>
      </c>
      <c r="D373" s="209" t="s">
        <v>105</v>
      </c>
      <c r="E373" s="209" t="s">
        <v>76</v>
      </c>
      <c r="F373" s="209"/>
      <c r="G373" s="209"/>
      <c r="H373" s="209"/>
      <c r="I373" s="210">
        <f>SUM(I374+I386)</f>
        <v>3923.5</v>
      </c>
    </row>
    <row r="374" spans="3:9" ht="16.5" thickBot="1" x14ac:dyDescent="0.25">
      <c r="C374" s="159" t="s">
        <v>52</v>
      </c>
      <c r="D374" s="26" t="s">
        <v>105</v>
      </c>
      <c r="E374" s="8" t="s">
        <v>76</v>
      </c>
      <c r="F374" s="8" t="s">
        <v>77</v>
      </c>
      <c r="G374" s="12"/>
      <c r="H374" s="12"/>
      <c r="I374" s="35">
        <f>SUM(I375+I381)</f>
        <v>3885.5</v>
      </c>
    </row>
    <row r="375" spans="3:9" ht="32.25" thickBot="1" x14ac:dyDescent="0.25">
      <c r="C375" s="159" t="s">
        <v>59</v>
      </c>
      <c r="D375" s="26" t="s">
        <v>105</v>
      </c>
      <c r="E375" s="8" t="s">
        <v>76</v>
      </c>
      <c r="F375" s="8" t="s">
        <v>77</v>
      </c>
      <c r="G375" s="11">
        <v>1910101590</v>
      </c>
      <c r="H375" s="8"/>
      <c r="I375" s="34">
        <f>SUM(I376+I378+I379+I380+I377)</f>
        <v>1657.5</v>
      </c>
    </row>
    <row r="376" spans="3:9" ht="32.25" thickBot="1" x14ac:dyDescent="0.25">
      <c r="C376" s="157" t="s">
        <v>30</v>
      </c>
      <c r="D376" s="28" t="s">
        <v>105</v>
      </c>
      <c r="E376" s="7" t="s">
        <v>76</v>
      </c>
      <c r="F376" s="7" t="s">
        <v>77</v>
      </c>
      <c r="G376" s="45">
        <v>1910101590</v>
      </c>
      <c r="H376" s="7" t="s">
        <v>81</v>
      </c>
      <c r="I376" s="3">
        <v>865</v>
      </c>
    </row>
    <row r="377" spans="3:9" ht="32.25" thickBot="1" x14ac:dyDescent="0.25">
      <c r="C377" s="157" t="s">
        <v>47</v>
      </c>
      <c r="D377" s="28" t="s">
        <v>105</v>
      </c>
      <c r="E377" s="7" t="s">
        <v>76</v>
      </c>
      <c r="F377" s="7" t="s">
        <v>77</v>
      </c>
      <c r="G377" s="45">
        <v>1910101590</v>
      </c>
      <c r="H377" s="7" t="s">
        <v>123</v>
      </c>
      <c r="I377" s="3">
        <v>0</v>
      </c>
    </row>
    <row r="378" spans="3:9" ht="48" thickBot="1" x14ac:dyDescent="0.25">
      <c r="C378" s="156" t="s">
        <v>10</v>
      </c>
      <c r="D378" s="28" t="s">
        <v>105</v>
      </c>
      <c r="E378" s="7" t="s">
        <v>76</v>
      </c>
      <c r="F378" s="7" t="s">
        <v>77</v>
      </c>
      <c r="G378" s="45">
        <v>1910101590</v>
      </c>
      <c r="H378" s="7">
        <v>119</v>
      </c>
      <c r="I378" s="3">
        <v>261.2</v>
      </c>
    </row>
    <row r="379" spans="3:9" ht="32.25" thickBot="1" x14ac:dyDescent="0.25">
      <c r="C379" s="39" t="s">
        <v>13</v>
      </c>
      <c r="D379" s="28" t="s">
        <v>105</v>
      </c>
      <c r="E379" s="7" t="s">
        <v>76</v>
      </c>
      <c r="F379" s="7" t="s">
        <v>77</v>
      </c>
      <c r="G379" s="45">
        <v>1910101590</v>
      </c>
      <c r="H379" s="7">
        <v>244</v>
      </c>
      <c r="I379" s="3">
        <v>513</v>
      </c>
    </row>
    <row r="380" spans="3:9" ht="16.5" thickBot="1" x14ac:dyDescent="0.25">
      <c r="C380" s="157" t="s">
        <v>48</v>
      </c>
      <c r="D380" s="28" t="s">
        <v>105</v>
      </c>
      <c r="E380" s="7" t="s">
        <v>76</v>
      </c>
      <c r="F380" s="7" t="s">
        <v>77</v>
      </c>
      <c r="G380" s="45">
        <v>1910101590</v>
      </c>
      <c r="H380" s="7">
        <v>850</v>
      </c>
      <c r="I380" s="3">
        <v>18.3</v>
      </c>
    </row>
    <row r="381" spans="3:9" ht="97.5" customHeight="1" thickBot="1" x14ac:dyDescent="0.25">
      <c r="C381" s="159" t="s">
        <v>55</v>
      </c>
      <c r="D381" s="26" t="s">
        <v>105</v>
      </c>
      <c r="E381" s="8" t="s">
        <v>76</v>
      </c>
      <c r="F381" s="8" t="s">
        <v>77</v>
      </c>
      <c r="G381" s="11">
        <v>1910106590</v>
      </c>
      <c r="H381" s="8"/>
      <c r="I381" s="1">
        <f>SUM(I382:I385)</f>
        <v>2228</v>
      </c>
    </row>
    <row r="382" spans="3:9" ht="32.25" thickBot="1" x14ac:dyDescent="0.25">
      <c r="C382" s="157" t="s">
        <v>56</v>
      </c>
      <c r="D382" s="28" t="s">
        <v>105</v>
      </c>
      <c r="E382" s="7" t="s">
        <v>76</v>
      </c>
      <c r="F382" s="7" t="s">
        <v>77</v>
      </c>
      <c r="G382" s="45">
        <v>1910106590</v>
      </c>
      <c r="H382" s="7">
        <v>111</v>
      </c>
      <c r="I382" s="3">
        <v>1687</v>
      </c>
    </row>
    <row r="383" spans="3:9" ht="32.25" thickBot="1" x14ac:dyDescent="0.25">
      <c r="C383" s="157" t="s">
        <v>47</v>
      </c>
      <c r="D383" s="28" t="s">
        <v>105</v>
      </c>
      <c r="E383" s="7" t="s">
        <v>76</v>
      </c>
      <c r="F383" s="7" t="s">
        <v>77</v>
      </c>
      <c r="G383" s="45">
        <v>1910106590</v>
      </c>
      <c r="H383" s="7" t="s">
        <v>123</v>
      </c>
      <c r="I383" s="3"/>
    </row>
    <row r="384" spans="3:9" ht="48" thickBot="1" x14ac:dyDescent="0.25">
      <c r="C384" s="156" t="s">
        <v>10</v>
      </c>
      <c r="D384" s="28" t="s">
        <v>105</v>
      </c>
      <c r="E384" s="7" t="s">
        <v>76</v>
      </c>
      <c r="F384" s="7" t="s">
        <v>77</v>
      </c>
      <c r="G384" s="45">
        <v>1910106590</v>
      </c>
      <c r="H384" s="7">
        <v>119</v>
      </c>
      <c r="I384" s="3">
        <v>510</v>
      </c>
    </row>
    <row r="385" spans="3:9" ht="32.25" thickBot="1" x14ac:dyDescent="0.25">
      <c r="C385" s="39" t="s">
        <v>13</v>
      </c>
      <c r="D385" s="28" t="s">
        <v>105</v>
      </c>
      <c r="E385" s="7" t="s">
        <v>76</v>
      </c>
      <c r="F385" s="7" t="s">
        <v>77</v>
      </c>
      <c r="G385" s="45">
        <v>1910106590</v>
      </c>
      <c r="H385" s="7">
        <v>244</v>
      </c>
      <c r="I385" s="3">
        <v>31</v>
      </c>
    </row>
    <row r="386" spans="3:9" ht="16.5" thickBot="1" x14ac:dyDescent="0.25">
      <c r="C386" s="159" t="s">
        <v>31</v>
      </c>
      <c r="D386" s="26" t="s">
        <v>105</v>
      </c>
      <c r="E386" s="8">
        <v>10</v>
      </c>
      <c r="F386" s="8" t="s">
        <v>74</v>
      </c>
      <c r="G386" s="8"/>
      <c r="H386" s="8"/>
      <c r="I386" s="1">
        <v>38</v>
      </c>
    </row>
    <row r="387" spans="3:9" ht="16.5" thickBot="1" x14ac:dyDescent="0.25">
      <c r="C387" s="159" t="s">
        <v>35</v>
      </c>
      <c r="D387" s="26" t="s">
        <v>105</v>
      </c>
      <c r="E387" s="8">
        <v>10</v>
      </c>
      <c r="F387" s="8" t="s">
        <v>74</v>
      </c>
      <c r="G387" s="8"/>
      <c r="H387" s="8"/>
      <c r="I387" s="1">
        <v>38</v>
      </c>
    </row>
    <row r="388" spans="3:9" ht="32.25" thickBot="1" x14ac:dyDescent="0.25">
      <c r="C388" s="159" t="s">
        <v>57</v>
      </c>
      <c r="D388" s="26" t="s">
        <v>105</v>
      </c>
      <c r="E388" s="8">
        <v>10</v>
      </c>
      <c r="F388" s="8" t="s">
        <v>74</v>
      </c>
      <c r="G388" s="8">
        <v>2230171540</v>
      </c>
      <c r="H388" s="8"/>
      <c r="I388" s="1">
        <v>38</v>
      </c>
    </row>
    <row r="389" spans="3:9" ht="16.5" thickBot="1" x14ac:dyDescent="0.25">
      <c r="C389" s="5" t="s">
        <v>34</v>
      </c>
      <c r="D389" s="28" t="s">
        <v>105</v>
      </c>
      <c r="E389" s="7">
        <v>10</v>
      </c>
      <c r="F389" s="7" t="s">
        <v>74</v>
      </c>
      <c r="G389" s="7">
        <v>2230171540</v>
      </c>
      <c r="H389" s="7">
        <v>313</v>
      </c>
      <c r="I389" s="3">
        <v>38</v>
      </c>
    </row>
    <row r="390" spans="3:9" ht="16.5" thickBot="1" x14ac:dyDescent="0.25">
      <c r="C390" s="208" t="s">
        <v>106</v>
      </c>
      <c r="D390" s="209" t="s">
        <v>107</v>
      </c>
      <c r="E390" s="209" t="s">
        <v>76</v>
      </c>
      <c r="F390" s="209"/>
      <c r="G390" s="209"/>
      <c r="H390" s="209"/>
      <c r="I390" s="210">
        <f>SUM(I391+I403)</f>
        <v>3975.5</v>
      </c>
    </row>
    <row r="391" spans="3:9" ht="16.5" thickBot="1" x14ac:dyDescent="0.25">
      <c r="C391" s="159" t="s">
        <v>52</v>
      </c>
      <c r="D391" s="26" t="s">
        <v>107</v>
      </c>
      <c r="E391" s="8" t="s">
        <v>76</v>
      </c>
      <c r="F391" s="8" t="s">
        <v>77</v>
      </c>
      <c r="G391" s="12"/>
      <c r="H391" s="12"/>
      <c r="I391" s="35">
        <f>SUM(I392+I398)</f>
        <v>3925.5</v>
      </c>
    </row>
    <row r="392" spans="3:9" ht="32.25" thickBot="1" x14ac:dyDescent="0.25">
      <c r="C392" s="159" t="s">
        <v>59</v>
      </c>
      <c r="D392" s="26" t="s">
        <v>107</v>
      </c>
      <c r="E392" s="8" t="s">
        <v>76</v>
      </c>
      <c r="F392" s="8" t="s">
        <v>77</v>
      </c>
      <c r="G392" s="11">
        <v>1910101590</v>
      </c>
      <c r="H392" s="8"/>
      <c r="I392" s="34">
        <f>SUM(I393+I395+I396+I397+I394)</f>
        <v>1656.5</v>
      </c>
    </row>
    <row r="393" spans="3:9" ht="32.25" thickBot="1" x14ac:dyDescent="0.25">
      <c r="C393" s="157" t="s">
        <v>30</v>
      </c>
      <c r="D393" s="28" t="s">
        <v>107</v>
      </c>
      <c r="E393" s="7" t="s">
        <v>76</v>
      </c>
      <c r="F393" s="7" t="s">
        <v>77</v>
      </c>
      <c r="G393" s="45">
        <v>1910101590</v>
      </c>
      <c r="H393" s="7" t="s">
        <v>81</v>
      </c>
      <c r="I393" s="3">
        <v>793</v>
      </c>
    </row>
    <row r="394" spans="3:9" ht="32.25" thickBot="1" x14ac:dyDescent="0.25">
      <c r="C394" s="157" t="s">
        <v>47</v>
      </c>
      <c r="D394" s="28" t="s">
        <v>107</v>
      </c>
      <c r="E394" s="7" t="s">
        <v>76</v>
      </c>
      <c r="F394" s="7" t="s">
        <v>77</v>
      </c>
      <c r="G394" s="45">
        <v>1910101590</v>
      </c>
      <c r="H394" s="7" t="s">
        <v>123</v>
      </c>
      <c r="I394" s="3">
        <v>0</v>
      </c>
    </row>
    <row r="395" spans="3:9" ht="48" thickBot="1" x14ac:dyDescent="0.25">
      <c r="C395" s="156" t="s">
        <v>10</v>
      </c>
      <c r="D395" s="28" t="s">
        <v>107</v>
      </c>
      <c r="E395" s="7" t="s">
        <v>76</v>
      </c>
      <c r="F395" s="7" t="s">
        <v>77</v>
      </c>
      <c r="G395" s="45">
        <v>1910101590</v>
      </c>
      <c r="H395" s="7">
        <v>119</v>
      </c>
      <c r="I395" s="3">
        <v>239.5</v>
      </c>
    </row>
    <row r="396" spans="3:9" ht="32.25" thickBot="1" x14ac:dyDescent="0.25">
      <c r="C396" s="39" t="s">
        <v>13</v>
      </c>
      <c r="D396" s="28" t="s">
        <v>107</v>
      </c>
      <c r="E396" s="7" t="s">
        <v>76</v>
      </c>
      <c r="F396" s="7" t="s">
        <v>77</v>
      </c>
      <c r="G396" s="45">
        <v>1910101590</v>
      </c>
      <c r="H396" s="7">
        <v>244</v>
      </c>
      <c r="I396" s="3">
        <v>621</v>
      </c>
    </row>
    <row r="397" spans="3:9" ht="16.5" thickBot="1" x14ac:dyDescent="0.25">
      <c r="C397" s="157" t="s">
        <v>48</v>
      </c>
      <c r="D397" s="28" t="s">
        <v>107</v>
      </c>
      <c r="E397" s="7" t="s">
        <v>76</v>
      </c>
      <c r="F397" s="7" t="s">
        <v>77</v>
      </c>
      <c r="G397" s="45">
        <v>1910101590</v>
      </c>
      <c r="H397" s="7">
        <v>850</v>
      </c>
      <c r="I397" s="3">
        <v>3</v>
      </c>
    </row>
    <row r="398" spans="3:9" ht="96" customHeight="1" thickBot="1" x14ac:dyDescent="0.25">
      <c r="C398" s="159" t="s">
        <v>55</v>
      </c>
      <c r="D398" s="26" t="s">
        <v>107</v>
      </c>
      <c r="E398" s="8" t="s">
        <v>76</v>
      </c>
      <c r="F398" s="8" t="s">
        <v>77</v>
      </c>
      <c r="G398" s="11">
        <v>1910106590</v>
      </c>
      <c r="H398" s="8"/>
      <c r="I398" s="1">
        <f>SUM(I399:I402)</f>
        <v>2269</v>
      </c>
    </row>
    <row r="399" spans="3:9" ht="32.25" thickBot="1" x14ac:dyDescent="0.25">
      <c r="C399" s="157" t="s">
        <v>56</v>
      </c>
      <c r="D399" s="28" t="s">
        <v>107</v>
      </c>
      <c r="E399" s="7" t="s">
        <v>76</v>
      </c>
      <c r="F399" s="7" t="s">
        <v>77</v>
      </c>
      <c r="G399" s="45">
        <v>1910106590</v>
      </c>
      <c r="H399" s="7">
        <v>111</v>
      </c>
      <c r="I399" s="3">
        <v>1712</v>
      </c>
    </row>
    <row r="400" spans="3:9" ht="32.25" thickBot="1" x14ac:dyDescent="0.25">
      <c r="C400" s="157" t="s">
        <v>47</v>
      </c>
      <c r="D400" s="28" t="s">
        <v>107</v>
      </c>
      <c r="E400" s="7" t="s">
        <v>76</v>
      </c>
      <c r="F400" s="7" t="s">
        <v>77</v>
      </c>
      <c r="G400" s="45">
        <v>1910106590</v>
      </c>
      <c r="H400" s="7" t="s">
        <v>123</v>
      </c>
      <c r="I400" s="3"/>
    </row>
    <row r="401" spans="3:9" ht="48" thickBot="1" x14ac:dyDescent="0.25">
      <c r="C401" s="156" t="s">
        <v>10</v>
      </c>
      <c r="D401" s="28" t="s">
        <v>107</v>
      </c>
      <c r="E401" s="7" t="s">
        <v>76</v>
      </c>
      <c r="F401" s="7" t="s">
        <v>77</v>
      </c>
      <c r="G401" s="45">
        <v>1910106590</v>
      </c>
      <c r="H401" s="7">
        <v>119</v>
      </c>
      <c r="I401" s="3">
        <v>517</v>
      </c>
    </row>
    <row r="402" spans="3:9" ht="32.25" thickBot="1" x14ac:dyDescent="0.25">
      <c r="C402" s="39" t="s">
        <v>13</v>
      </c>
      <c r="D402" s="28" t="s">
        <v>107</v>
      </c>
      <c r="E402" s="7" t="s">
        <v>76</v>
      </c>
      <c r="F402" s="7" t="s">
        <v>77</v>
      </c>
      <c r="G402" s="45">
        <v>1910106590</v>
      </c>
      <c r="H402" s="7">
        <v>244</v>
      </c>
      <c r="I402" s="3">
        <v>40</v>
      </c>
    </row>
    <row r="403" spans="3:9" ht="16.5" thickBot="1" x14ac:dyDescent="0.25">
      <c r="C403" s="159" t="s">
        <v>31</v>
      </c>
      <c r="D403" s="26" t="s">
        <v>107</v>
      </c>
      <c r="E403" s="8">
        <v>10</v>
      </c>
      <c r="F403" s="8" t="s">
        <v>74</v>
      </c>
      <c r="G403" s="8"/>
      <c r="H403" s="8"/>
      <c r="I403" s="1">
        <v>50</v>
      </c>
    </row>
    <row r="404" spans="3:9" ht="16.5" thickBot="1" x14ac:dyDescent="0.25">
      <c r="C404" s="159" t="s">
        <v>35</v>
      </c>
      <c r="D404" s="26" t="s">
        <v>107</v>
      </c>
      <c r="E404" s="8">
        <v>10</v>
      </c>
      <c r="F404" s="8" t="s">
        <v>74</v>
      </c>
      <c r="G404" s="8"/>
      <c r="H404" s="8"/>
      <c r="I404" s="1">
        <v>50</v>
      </c>
    </row>
    <row r="405" spans="3:9" ht="32.25" thickBot="1" x14ac:dyDescent="0.25">
      <c r="C405" s="159" t="s">
        <v>57</v>
      </c>
      <c r="D405" s="26" t="s">
        <v>107</v>
      </c>
      <c r="E405" s="8">
        <v>10</v>
      </c>
      <c r="F405" s="8" t="s">
        <v>74</v>
      </c>
      <c r="G405" s="8">
        <v>2230171540</v>
      </c>
      <c r="H405" s="8"/>
      <c r="I405" s="1">
        <v>50</v>
      </c>
    </row>
    <row r="406" spans="3:9" ht="16.5" thickBot="1" x14ac:dyDescent="0.25">
      <c r="C406" s="5" t="s">
        <v>34</v>
      </c>
      <c r="D406" s="28" t="s">
        <v>107</v>
      </c>
      <c r="E406" s="7">
        <v>10</v>
      </c>
      <c r="F406" s="7" t="s">
        <v>74</v>
      </c>
      <c r="G406" s="7">
        <v>2230171540</v>
      </c>
      <c r="H406" s="7">
        <v>313</v>
      </c>
      <c r="I406" s="3">
        <v>50</v>
      </c>
    </row>
    <row r="407" spans="3:9" ht="16.5" thickBot="1" x14ac:dyDescent="0.25">
      <c r="C407" s="208" t="s">
        <v>108</v>
      </c>
      <c r="D407" s="209" t="s">
        <v>109</v>
      </c>
      <c r="E407" s="209" t="s">
        <v>76</v>
      </c>
      <c r="F407" s="209"/>
      <c r="G407" s="209"/>
      <c r="H407" s="209"/>
      <c r="I407" s="210">
        <f>SUM(I408+I420)</f>
        <v>3707.8999999999996</v>
      </c>
    </row>
    <row r="408" spans="3:9" ht="16.5" thickBot="1" x14ac:dyDescent="0.25">
      <c r="C408" s="159" t="s">
        <v>52</v>
      </c>
      <c r="D408" s="26" t="s">
        <v>109</v>
      </c>
      <c r="E408" s="8" t="s">
        <v>76</v>
      </c>
      <c r="F408" s="8" t="s">
        <v>77</v>
      </c>
      <c r="G408" s="12"/>
      <c r="H408" s="12"/>
      <c r="I408" s="35">
        <f>SUM(I409+I415)</f>
        <v>3657.8999999999996</v>
      </c>
    </row>
    <row r="409" spans="3:9" ht="32.25" thickBot="1" x14ac:dyDescent="0.25">
      <c r="C409" s="159" t="s">
        <v>59</v>
      </c>
      <c r="D409" s="26" t="s">
        <v>109</v>
      </c>
      <c r="E409" s="8" t="s">
        <v>76</v>
      </c>
      <c r="F409" s="8" t="s">
        <v>77</v>
      </c>
      <c r="G409" s="11">
        <v>1910101590</v>
      </c>
      <c r="H409" s="8"/>
      <c r="I409" s="34">
        <f>SUM(I410+I412+I413+I414+I411)</f>
        <v>1681.8999999999999</v>
      </c>
    </row>
    <row r="410" spans="3:9" ht="32.25" thickBot="1" x14ac:dyDescent="0.25">
      <c r="C410" s="157" t="s">
        <v>30</v>
      </c>
      <c r="D410" s="28" t="s">
        <v>109</v>
      </c>
      <c r="E410" s="7" t="s">
        <v>76</v>
      </c>
      <c r="F410" s="7" t="s">
        <v>77</v>
      </c>
      <c r="G410" s="45">
        <v>1910101590</v>
      </c>
      <c r="H410" s="7" t="s">
        <v>81</v>
      </c>
      <c r="I410" s="3">
        <v>757</v>
      </c>
    </row>
    <row r="411" spans="3:9" ht="32.25" thickBot="1" x14ac:dyDescent="0.25">
      <c r="C411" s="157" t="s">
        <v>47</v>
      </c>
      <c r="D411" s="28" t="s">
        <v>109</v>
      </c>
      <c r="E411" s="7" t="s">
        <v>76</v>
      </c>
      <c r="F411" s="7" t="s">
        <v>77</v>
      </c>
      <c r="G411" s="45">
        <v>1910101590</v>
      </c>
      <c r="H411" s="7" t="s">
        <v>123</v>
      </c>
      <c r="I411" s="3">
        <v>0</v>
      </c>
    </row>
    <row r="412" spans="3:9" ht="48" thickBot="1" x14ac:dyDescent="0.25">
      <c r="C412" s="156" t="s">
        <v>10</v>
      </c>
      <c r="D412" s="28" t="s">
        <v>109</v>
      </c>
      <c r="E412" s="7" t="s">
        <v>76</v>
      </c>
      <c r="F412" s="7" t="s">
        <v>77</v>
      </c>
      <c r="G412" s="45">
        <v>1910101590</v>
      </c>
      <c r="H412" s="7">
        <v>119</v>
      </c>
      <c r="I412" s="3">
        <v>228.6</v>
      </c>
    </row>
    <row r="413" spans="3:9" ht="32.25" thickBot="1" x14ac:dyDescent="0.25">
      <c r="C413" s="39" t="s">
        <v>13</v>
      </c>
      <c r="D413" s="28" t="s">
        <v>109</v>
      </c>
      <c r="E413" s="7" t="s">
        <v>76</v>
      </c>
      <c r="F413" s="7" t="s">
        <v>77</v>
      </c>
      <c r="G413" s="45">
        <v>1910101590</v>
      </c>
      <c r="H413" s="7">
        <v>244</v>
      </c>
      <c r="I413" s="3">
        <v>689</v>
      </c>
    </row>
    <row r="414" spans="3:9" ht="16.5" thickBot="1" x14ac:dyDescent="0.25">
      <c r="C414" s="157" t="s">
        <v>48</v>
      </c>
      <c r="D414" s="28" t="s">
        <v>109</v>
      </c>
      <c r="E414" s="7" t="s">
        <v>76</v>
      </c>
      <c r="F414" s="7" t="s">
        <v>77</v>
      </c>
      <c r="G414" s="45">
        <v>1910101590</v>
      </c>
      <c r="H414" s="7">
        <v>850</v>
      </c>
      <c r="I414" s="3">
        <v>7.3</v>
      </c>
    </row>
    <row r="415" spans="3:9" ht="99" customHeight="1" thickBot="1" x14ac:dyDescent="0.25">
      <c r="C415" s="159" t="s">
        <v>55</v>
      </c>
      <c r="D415" s="26" t="s">
        <v>109</v>
      </c>
      <c r="E415" s="8" t="s">
        <v>76</v>
      </c>
      <c r="F415" s="8" t="s">
        <v>77</v>
      </c>
      <c r="G415" s="11">
        <v>1910106590</v>
      </c>
      <c r="H415" s="8"/>
      <c r="I415" s="1">
        <f>SUM(I416:I419)</f>
        <v>1976</v>
      </c>
    </row>
    <row r="416" spans="3:9" ht="32.25" thickBot="1" x14ac:dyDescent="0.25">
      <c r="C416" s="157" t="s">
        <v>56</v>
      </c>
      <c r="D416" s="28" t="s">
        <v>109</v>
      </c>
      <c r="E416" s="7" t="s">
        <v>76</v>
      </c>
      <c r="F416" s="7" t="s">
        <v>77</v>
      </c>
      <c r="G416" s="45">
        <v>1910106590</v>
      </c>
      <c r="H416" s="7">
        <v>111</v>
      </c>
      <c r="I416" s="3">
        <v>1487</v>
      </c>
    </row>
    <row r="417" spans="3:9" ht="32.25" thickBot="1" x14ac:dyDescent="0.25">
      <c r="C417" s="157" t="s">
        <v>47</v>
      </c>
      <c r="D417" s="28" t="s">
        <v>109</v>
      </c>
      <c r="E417" s="7" t="s">
        <v>76</v>
      </c>
      <c r="F417" s="7" t="s">
        <v>77</v>
      </c>
      <c r="G417" s="45">
        <v>1910106590</v>
      </c>
      <c r="H417" s="7" t="s">
        <v>123</v>
      </c>
      <c r="I417" s="3"/>
    </row>
    <row r="418" spans="3:9" ht="48" thickBot="1" x14ac:dyDescent="0.25">
      <c r="C418" s="156" t="s">
        <v>10</v>
      </c>
      <c r="D418" s="28" t="s">
        <v>109</v>
      </c>
      <c r="E418" s="7" t="s">
        <v>76</v>
      </c>
      <c r="F418" s="7" t="s">
        <v>77</v>
      </c>
      <c r="G418" s="45">
        <v>1910106590</v>
      </c>
      <c r="H418" s="7">
        <v>119</v>
      </c>
      <c r="I418" s="3">
        <v>449</v>
      </c>
    </row>
    <row r="419" spans="3:9" ht="32.25" thickBot="1" x14ac:dyDescent="0.25">
      <c r="C419" s="39" t="s">
        <v>13</v>
      </c>
      <c r="D419" s="28" t="s">
        <v>109</v>
      </c>
      <c r="E419" s="7" t="s">
        <v>76</v>
      </c>
      <c r="F419" s="7" t="s">
        <v>77</v>
      </c>
      <c r="G419" s="45">
        <v>1910106590</v>
      </c>
      <c r="H419" s="7">
        <v>244</v>
      </c>
      <c r="I419" s="3">
        <v>40</v>
      </c>
    </row>
    <row r="420" spans="3:9" ht="16.5" thickBot="1" x14ac:dyDescent="0.25">
      <c r="C420" s="159" t="s">
        <v>31</v>
      </c>
      <c r="D420" s="26" t="s">
        <v>109</v>
      </c>
      <c r="E420" s="8">
        <v>10</v>
      </c>
      <c r="F420" s="8" t="s">
        <v>74</v>
      </c>
      <c r="G420" s="8"/>
      <c r="H420" s="8"/>
      <c r="I420" s="1">
        <v>50</v>
      </c>
    </row>
    <row r="421" spans="3:9" ht="16.5" thickBot="1" x14ac:dyDescent="0.25">
      <c r="C421" s="159" t="s">
        <v>35</v>
      </c>
      <c r="D421" s="26" t="s">
        <v>109</v>
      </c>
      <c r="E421" s="8">
        <v>10</v>
      </c>
      <c r="F421" s="8" t="s">
        <v>74</v>
      </c>
      <c r="G421" s="8"/>
      <c r="H421" s="8"/>
      <c r="I421" s="1">
        <v>50</v>
      </c>
    </row>
    <row r="422" spans="3:9" ht="32.25" thickBot="1" x14ac:dyDescent="0.25">
      <c r="C422" s="159" t="s">
        <v>57</v>
      </c>
      <c r="D422" s="26" t="s">
        <v>109</v>
      </c>
      <c r="E422" s="8">
        <v>10</v>
      </c>
      <c r="F422" s="8" t="s">
        <v>74</v>
      </c>
      <c r="G422" s="8">
        <v>2230171540</v>
      </c>
      <c r="H422" s="8"/>
      <c r="I422" s="1">
        <v>50</v>
      </c>
    </row>
    <row r="423" spans="3:9" ht="16.5" thickBot="1" x14ac:dyDescent="0.25">
      <c r="C423" s="5" t="s">
        <v>34</v>
      </c>
      <c r="D423" s="28" t="s">
        <v>109</v>
      </c>
      <c r="E423" s="7">
        <v>10</v>
      </c>
      <c r="F423" s="7" t="s">
        <v>74</v>
      </c>
      <c r="G423" s="7">
        <v>2230171540</v>
      </c>
      <c r="H423" s="7">
        <v>313</v>
      </c>
      <c r="I423" s="3">
        <v>50</v>
      </c>
    </row>
    <row r="424" spans="3:9" ht="16.5" thickBot="1" x14ac:dyDescent="0.25">
      <c r="C424" s="208" t="s">
        <v>110</v>
      </c>
      <c r="D424" s="209" t="s">
        <v>111</v>
      </c>
      <c r="E424" s="209" t="s">
        <v>76</v>
      </c>
      <c r="F424" s="209"/>
      <c r="G424" s="209"/>
      <c r="H424" s="209"/>
      <c r="I424" s="210">
        <f>SUM(I425+I437)</f>
        <v>17924.699999999997</v>
      </c>
    </row>
    <row r="425" spans="3:9" ht="16.5" thickBot="1" x14ac:dyDescent="0.25">
      <c r="C425" s="159" t="s">
        <v>52</v>
      </c>
      <c r="D425" s="26" t="s">
        <v>111</v>
      </c>
      <c r="E425" s="8" t="s">
        <v>76</v>
      </c>
      <c r="F425" s="8" t="s">
        <v>77</v>
      </c>
      <c r="G425" s="12"/>
      <c r="H425" s="12"/>
      <c r="I425" s="35">
        <f>SUM(I426+I432)</f>
        <v>17574.599999999999</v>
      </c>
    </row>
    <row r="426" spans="3:9" ht="32.25" thickBot="1" x14ac:dyDescent="0.25">
      <c r="C426" s="159" t="s">
        <v>59</v>
      </c>
      <c r="D426" s="26" t="s">
        <v>111</v>
      </c>
      <c r="E426" s="8" t="s">
        <v>76</v>
      </c>
      <c r="F426" s="8" t="s">
        <v>77</v>
      </c>
      <c r="G426" s="11">
        <v>1910101590</v>
      </c>
      <c r="H426" s="8"/>
      <c r="I426" s="34">
        <f>SUM(I427:I431)</f>
        <v>7269.6</v>
      </c>
    </row>
    <row r="427" spans="3:9" ht="32.25" thickBot="1" x14ac:dyDescent="0.25">
      <c r="C427" s="157" t="s">
        <v>30</v>
      </c>
      <c r="D427" s="28" t="s">
        <v>111</v>
      </c>
      <c r="E427" s="7" t="s">
        <v>76</v>
      </c>
      <c r="F427" s="7" t="s">
        <v>77</v>
      </c>
      <c r="G427" s="45">
        <v>1910101590</v>
      </c>
      <c r="H427" s="7" t="s">
        <v>81</v>
      </c>
      <c r="I427" s="3">
        <v>2209</v>
      </c>
    </row>
    <row r="428" spans="3:9" ht="32.25" thickBot="1" x14ac:dyDescent="0.25">
      <c r="C428" s="157" t="s">
        <v>47</v>
      </c>
      <c r="D428" s="28" t="s">
        <v>111</v>
      </c>
      <c r="E428" s="7" t="s">
        <v>76</v>
      </c>
      <c r="F428" s="7" t="s">
        <v>77</v>
      </c>
      <c r="G428" s="45">
        <v>1910101590</v>
      </c>
      <c r="H428" s="7" t="s">
        <v>123</v>
      </c>
      <c r="I428" s="3">
        <v>0</v>
      </c>
    </row>
    <row r="429" spans="3:9" ht="48" thickBot="1" x14ac:dyDescent="0.25">
      <c r="C429" s="156" t="s">
        <v>10</v>
      </c>
      <c r="D429" s="28" t="s">
        <v>111</v>
      </c>
      <c r="E429" s="7" t="s">
        <v>76</v>
      </c>
      <c r="F429" s="7" t="s">
        <v>77</v>
      </c>
      <c r="G429" s="45">
        <v>1910101590</v>
      </c>
      <c r="H429" s="7">
        <v>119</v>
      </c>
      <c r="I429" s="3">
        <v>667.1</v>
      </c>
    </row>
    <row r="430" spans="3:9" ht="32.25" thickBot="1" x14ac:dyDescent="0.25">
      <c r="C430" s="39" t="s">
        <v>13</v>
      </c>
      <c r="D430" s="28" t="s">
        <v>111</v>
      </c>
      <c r="E430" s="7" t="s">
        <v>76</v>
      </c>
      <c r="F430" s="7" t="s">
        <v>77</v>
      </c>
      <c r="G430" s="45">
        <v>1910101590</v>
      </c>
      <c r="H430" s="7">
        <v>244</v>
      </c>
      <c r="I430" s="3">
        <v>3922</v>
      </c>
    </row>
    <row r="431" spans="3:9" ht="16.5" thickBot="1" x14ac:dyDescent="0.25">
      <c r="C431" s="157" t="s">
        <v>48</v>
      </c>
      <c r="D431" s="28" t="s">
        <v>111</v>
      </c>
      <c r="E431" s="7" t="s">
        <v>76</v>
      </c>
      <c r="F431" s="7" t="s">
        <v>77</v>
      </c>
      <c r="G431" s="45">
        <v>1910101590</v>
      </c>
      <c r="H431" s="7">
        <v>850</v>
      </c>
      <c r="I431" s="3">
        <v>471.5</v>
      </c>
    </row>
    <row r="432" spans="3:9" ht="97.5" customHeight="1" thickBot="1" x14ac:dyDescent="0.25">
      <c r="C432" s="159" t="s">
        <v>55</v>
      </c>
      <c r="D432" s="26" t="s">
        <v>111</v>
      </c>
      <c r="E432" s="8" t="s">
        <v>76</v>
      </c>
      <c r="F432" s="8" t="s">
        <v>77</v>
      </c>
      <c r="G432" s="11">
        <v>1910106590</v>
      </c>
      <c r="H432" s="8"/>
      <c r="I432" s="1">
        <f>SUM(I433:I436)</f>
        <v>10305</v>
      </c>
    </row>
    <row r="433" spans="3:9" ht="32.25" thickBot="1" x14ac:dyDescent="0.25">
      <c r="C433" s="157" t="s">
        <v>56</v>
      </c>
      <c r="D433" s="28" t="s">
        <v>111</v>
      </c>
      <c r="E433" s="7" t="s">
        <v>76</v>
      </c>
      <c r="F433" s="7" t="s">
        <v>77</v>
      </c>
      <c r="G433" s="45">
        <v>1910106590</v>
      </c>
      <c r="H433" s="7">
        <v>111</v>
      </c>
      <c r="I433" s="3">
        <v>7693</v>
      </c>
    </row>
    <row r="434" spans="3:9" ht="32.25" thickBot="1" x14ac:dyDescent="0.25">
      <c r="C434" s="157" t="s">
        <v>47</v>
      </c>
      <c r="D434" s="28" t="s">
        <v>111</v>
      </c>
      <c r="E434" s="7" t="s">
        <v>76</v>
      </c>
      <c r="F434" s="7" t="s">
        <v>77</v>
      </c>
      <c r="G434" s="45">
        <v>1910106590</v>
      </c>
      <c r="H434" s="7" t="s">
        <v>123</v>
      </c>
      <c r="I434" s="3"/>
    </row>
    <row r="435" spans="3:9" ht="48" thickBot="1" x14ac:dyDescent="0.25">
      <c r="C435" s="156" t="s">
        <v>10</v>
      </c>
      <c r="D435" s="28" t="s">
        <v>111</v>
      </c>
      <c r="E435" s="7" t="s">
        <v>76</v>
      </c>
      <c r="F435" s="7" t="s">
        <v>77</v>
      </c>
      <c r="G435" s="45">
        <v>1910106590</v>
      </c>
      <c r="H435" s="7">
        <v>119</v>
      </c>
      <c r="I435" s="3">
        <v>2322</v>
      </c>
    </row>
    <row r="436" spans="3:9" ht="32.25" thickBot="1" x14ac:dyDescent="0.25">
      <c r="C436" s="39" t="s">
        <v>13</v>
      </c>
      <c r="D436" s="28" t="s">
        <v>111</v>
      </c>
      <c r="E436" s="7" t="s">
        <v>76</v>
      </c>
      <c r="F436" s="7" t="s">
        <v>77</v>
      </c>
      <c r="G436" s="45">
        <v>1910106590</v>
      </c>
      <c r="H436" s="7">
        <v>244</v>
      </c>
      <c r="I436" s="3">
        <v>290</v>
      </c>
    </row>
    <row r="437" spans="3:9" ht="16.5" thickBot="1" x14ac:dyDescent="0.25">
      <c r="C437" s="159" t="s">
        <v>31</v>
      </c>
      <c r="D437" s="26" t="s">
        <v>111</v>
      </c>
      <c r="E437" s="8">
        <v>10</v>
      </c>
      <c r="F437" s="8" t="s">
        <v>74</v>
      </c>
      <c r="G437" s="8"/>
      <c r="H437" s="8"/>
      <c r="I437" s="1">
        <v>350.1</v>
      </c>
    </row>
    <row r="438" spans="3:9" ht="16.5" thickBot="1" x14ac:dyDescent="0.25">
      <c r="C438" s="159" t="s">
        <v>35</v>
      </c>
      <c r="D438" s="26" t="s">
        <v>111</v>
      </c>
      <c r="E438" s="8">
        <v>10</v>
      </c>
      <c r="F438" s="8" t="s">
        <v>74</v>
      </c>
      <c r="G438" s="8"/>
      <c r="H438" s="8"/>
      <c r="I438" s="1">
        <v>350.1</v>
      </c>
    </row>
    <row r="439" spans="3:9" ht="32.25" thickBot="1" x14ac:dyDescent="0.25">
      <c r="C439" s="159" t="s">
        <v>57</v>
      </c>
      <c r="D439" s="26" t="s">
        <v>111</v>
      </c>
      <c r="E439" s="8">
        <v>10</v>
      </c>
      <c r="F439" s="8" t="s">
        <v>74</v>
      </c>
      <c r="G439" s="8">
        <v>2230171540</v>
      </c>
      <c r="H439" s="8"/>
      <c r="I439" s="1">
        <v>350.1</v>
      </c>
    </row>
    <row r="440" spans="3:9" ht="16.5" thickBot="1" x14ac:dyDescent="0.25">
      <c r="C440" s="5" t="s">
        <v>34</v>
      </c>
      <c r="D440" s="28" t="s">
        <v>111</v>
      </c>
      <c r="E440" s="7">
        <v>10</v>
      </c>
      <c r="F440" s="7" t="s">
        <v>74</v>
      </c>
      <c r="G440" s="7">
        <v>2230171540</v>
      </c>
      <c r="H440" s="7">
        <v>313</v>
      </c>
      <c r="I440" s="3">
        <v>350.1</v>
      </c>
    </row>
    <row r="441" spans="3:9" ht="16.5" thickBot="1" x14ac:dyDescent="0.25">
      <c r="C441" s="208" t="s">
        <v>598</v>
      </c>
      <c r="D441" s="209" t="s">
        <v>654</v>
      </c>
      <c r="E441" s="209" t="s">
        <v>76</v>
      </c>
      <c r="F441" s="209"/>
      <c r="G441" s="209"/>
      <c r="H441" s="209"/>
      <c r="I441" s="210">
        <f>SUM(I442+I454)</f>
        <v>6672.2</v>
      </c>
    </row>
    <row r="442" spans="3:9" ht="16.5" thickBot="1" x14ac:dyDescent="0.25">
      <c r="C442" s="159" t="s">
        <v>52</v>
      </c>
      <c r="D442" s="26" t="s">
        <v>654</v>
      </c>
      <c r="E442" s="8" t="s">
        <v>76</v>
      </c>
      <c r="F442" s="8" t="s">
        <v>77</v>
      </c>
      <c r="G442" s="12"/>
      <c r="H442" s="12"/>
      <c r="I442" s="35">
        <f>SUM(I443+I449)</f>
        <v>6472.2</v>
      </c>
    </row>
    <row r="443" spans="3:9" ht="32.25" thickBot="1" x14ac:dyDescent="0.25">
      <c r="C443" s="159" t="s">
        <v>59</v>
      </c>
      <c r="D443" s="26" t="s">
        <v>654</v>
      </c>
      <c r="E443" s="8" t="s">
        <v>76</v>
      </c>
      <c r="F443" s="8" t="s">
        <v>77</v>
      </c>
      <c r="G443" s="11">
        <v>1910101590</v>
      </c>
      <c r="H443" s="8"/>
      <c r="I443" s="34">
        <f>SUM(I444:I448)</f>
        <v>5827.2</v>
      </c>
    </row>
    <row r="444" spans="3:9" ht="32.25" thickBot="1" x14ac:dyDescent="0.25">
      <c r="C444" s="157" t="s">
        <v>30</v>
      </c>
      <c r="D444" s="28" t="s">
        <v>654</v>
      </c>
      <c r="E444" s="7" t="s">
        <v>76</v>
      </c>
      <c r="F444" s="7" t="s">
        <v>77</v>
      </c>
      <c r="G444" s="45">
        <v>1910101590</v>
      </c>
      <c r="H444" s="7" t="s">
        <v>81</v>
      </c>
      <c r="I444" s="3">
        <v>1716</v>
      </c>
    </row>
    <row r="445" spans="3:9" ht="32.25" thickBot="1" x14ac:dyDescent="0.25">
      <c r="C445" s="157" t="s">
        <v>47</v>
      </c>
      <c r="D445" s="28" t="s">
        <v>654</v>
      </c>
      <c r="E445" s="7" t="s">
        <v>76</v>
      </c>
      <c r="F445" s="7" t="s">
        <v>77</v>
      </c>
      <c r="G445" s="45">
        <v>1910101590</v>
      </c>
      <c r="H445" s="7" t="s">
        <v>123</v>
      </c>
      <c r="I445" s="3"/>
    </row>
    <row r="446" spans="3:9" ht="48" thickBot="1" x14ac:dyDescent="0.25">
      <c r="C446" s="156" t="s">
        <v>10</v>
      </c>
      <c r="D446" s="28" t="s">
        <v>654</v>
      </c>
      <c r="E446" s="7" t="s">
        <v>76</v>
      </c>
      <c r="F446" s="7" t="s">
        <v>77</v>
      </c>
      <c r="G446" s="45">
        <v>1910101590</v>
      </c>
      <c r="H446" s="7">
        <v>119</v>
      </c>
      <c r="I446" s="3">
        <v>518.20000000000005</v>
      </c>
    </row>
    <row r="447" spans="3:9" ht="32.25" thickBot="1" x14ac:dyDescent="0.25">
      <c r="C447" s="39" t="s">
        <v>13</v>
      </c>
      <c r="D447" s="28" t="s">
        <v>654</v>
      </c>
      <c r="E447" s="7" t="s">
        <v>76</v>
      </c>
      <c r="F447" s="7" t="s">
        <v>77</v>
      </c>
      <c r="G447" s="45">
        <v>1910101590</v>
      </c>
      <c r="H447" s="7">
        <v>244</v>
      </c>
      <c r="I447" s="3">
        <v>2498</v>
      </c>
    </row>
    <row r="448" spans="3:9" ht="16.5" thickBot="1" x14ac:dyDescent="0.25">
      <c r="C448" s="157" t="s">
        <v>48</v>
      </c>
      <c r="D448" s="28" t="s">
        <v>654</v>
      </c>
      <c r="E448" s="7" t="s">
        <v>76</v>
      </c>
      <c r="F448" s="7" t="s">
        <v>77</v>
      </c>
      <c r="G448" s="45">
        <v>1910101590</v>
      </c>
      <c r="H448" s="7">
        <v>850</v>
      </c>
      <c r="I448" s="3">
        <v>1095</v>
      </c>
    </row>
    <row r="449" spans="3:9" ht="99" customHeight="1" thickBot="1" x14ac:dyDescent="0.25">
      <c r="C449" s="159" t="s">
        <v>55</v>
      </c>
      <c r="D449" s="28" t="s">
        <v>654</v>
      </c>
      <c r="E449" s="8" t="s">
        <v>76</v>
      </c>
      <c r="F449" s="8" t="s">
        <v>77</v>
      </c>
      <c r="G449" s="11">
        <v>1910106590</v>
      </c>
      <c r="H449" s="8"/>
      <c r="I449" s="1">
        <f>SUM(I450:I453)</f>
        <v>645</v>
      </c>
    </row>
    <row r="450" spans="3:9" ht="32.25" thickBot="1" x14ac:dyDescent="0.25">
      <c r="C450" s="157" t="s">
        <v>56</v>
      </c>
      <c r="D450" s="28" t="s">
        <v>654</v>
      </c>
      <c r="E450" s="7" t="s">
        <v>76</v>
      </c>
      <c r="F450" s="7" t="s">
        <v>77</v>
      </c>
      <c r="G450" s="45">
        <v>1910106590</v>
      </c>
      <c r="H450" s="7">
        <v>111</v>
      </c>
      <c r="I450" s="3">
        <v>495</v>
      </c>
    </row>
    <row r="451" spans="3:9" ht="32.25" thickBot="1" x14ac:dyDescent="0.25">
      <c r="C451" s="157" t="s">
        <v>47</v>
      </c>
      <c r="D451" s="28" t="s">
        <v>654</v>
      </c>
      <c r="E451" s="7" t="s">
        <v>76</v>
      </c>
      <c r="F451" s="7" t="s">
        <v>77</v>
      </c>
      <c r="G451" s="45">
        <v>1910106590</v>
      </c>
      <c r="H451" s="7" t="s">
        <v>123</v>
      </c>
      <c r="I451" s="3">
        <v>0</v>
      </c>
    </row>
    <row r="452" spans="3:9" ht="48" thickBot="1" x14ac:dyDescent="0.25">
      <c r="C452" s="156" t="s">
        <v>10</v>
      </c>
      <c r="D452" s="28" t="s">
        <v>654</v>
      </c>
      <c r="E452" s="7" t="s">
        <v>76</v>
      </c>
      <c r="F452" s="7" t="s">
        <v>77</v>
      </c>
      <c r="G452" s="45">
        <v>1910106590</v>
      </c>
      <c r="H452" s="7">
        <v>119</v>
      </c>
      <c r="I452" s="3">
        <v>150</v>
      </c>
    </row>
    <row r="453" spans="3:9" ht="32.25" thickBot="1" x14ac:dyDescent="0.25">
      <c r="C453" s="39" t="s">
        <v>13</v>
      </c>
      <c r="D453" s="28" t="s">
        <v>654</v>
      </c>
      <c r="E453" s="7" t="s">
        <v>76</v>
      </c>
      <c r="F453" s="7" t="s">
        <v>77</v>
      </c>
      <c r="G453" s="45">
        <v>1910106590</v>
      </c>
      <c r="H453" s="7">
        <v>244</v>
      </c>
      <c r="I453" s="3"/>
    </row>
    <row r="454" spans="3:9" ht="16.5" thickBot="1" x14ac:dyDescent="0.25">
      <c r="C454" s="159" t="s">
        <v>31</v>
      </c>
      <c r="D454" s="28" t="s">
        <v>654</v>
      </c>
      <c r="E454" s="8">
        <v>10</v>
      </c>
      <c r="F454" s="8" t="s">
        <v>74</v>
      </c>
      <c r="G454" s="8"/>
      <c r="H454" s="8"/>
      <c r="I454" s="1">
        <v>200</v>
      </c>
    </row>
    <row r="455" spans="3:9" ht="16.5" thickBot="1" x14ac:dyDescent="0.25">
      <c r="C455" s="159" t="s">
        <v>35</v>
      </c>
      <c r="D455" s="28" t="s">
        <v>654</v>
      </c>
      <c r="E455" s="8">
        <v>10</v>
      </c>
      <c r="F455" s="8" t="s">
        <v>74</v>
      </c>
      <c r="G455" s="8"/>
      <c r="H455" s="8"/>
      <c r="I455" s="1">
        <v>200</v>
      </c>
    </row>
    <row r="456" spans="3:9" ht="32.25" thickBot="1" x14ac:dyDescent="0.25">
      <c r="C456" s="159" t="s">
        <v>57</v>
      </c>
      <c r="D456" s="28" t="s">
        <v>654</v>
      </c>
      <c r="E456" s="8">
        <v>10</v>
      </c>
      <c r="F456" s="8" t="s">
        <v>74</v>
      </c>
      <c r="G456" s="8">
        <v>2230171540</v>
      </c>
      <c r="H456" s="8"/>
      <c r="I456" s="1">
        <v>200</v>
      </c>
    </row>
    <row r="457" spans="3:9" ht="16.5" thickBot="1" x14ac:dyDescent="0.25">
      <c r="C457" s="5" t="s">
        <v>34</v>
      </c>
      <c r="D457" s="28" t="s">
        <v>654</v>
      </c>
      <c r="E457" s="7">
        <v>10</v>
      </c>
      <c r="F457" s="7" t="s">
        <v>74</v>
      </c>
      <c r="G457" s="7">
        <v>2230171540</v>
      </c>
      <c r="H457" s="7">
        <v>313</v>
      </c>
      <c r="I457" s="3">
        <v>200</v>
      </c>
    </row>
    <row r="458" spans="3:9" ht="16.5" thickBot="1" x14ac:dyDescent="0.25">
      <c r="C458" s="213" t="s">
        <v>63</v>
      </c>
      <c r="D458" s="209" t="s">
        <v>181</v>
      </c>
      <c r="E458" s="209" t="s">
        <v>76</v>
      </c>
      <c r="F458" s="209" t="s">
        <v>118</v>
      </c>
      <c r="G458" s="209"/>
      <c r="H458" s="209"/>
      <c r="I458" s="230">
        <f>SUM(I459+I471+I483+I495+I507+I519+I531+I543+I555+I569+I581+I593+I607+I619+I631+I643+I657+I669+I681+I693+I705+I719)</f>
        <v>343794</v>
      </c>
    </row>
    <row r="459" spans="3:9" ht="16.5" thickBot="1" x14ac:dyDescent="0.25">
      <c r="C459" s="213" t="s">
        <v>514</v>
      </c>
      <c r="D459" s="209" t="s">
        <v>120</v>
      </c>
      <c r="E459" s="209" t="s">
        <v>76</v>
      </c>
      <c r="F459" s="209" t="s">
        <v>118</v>
      </c>
      <c r="G459" s="209"/>
      <c r="H459" s="209"/>
      <c r="I459" s="210">
        <f>SUM(I469+I465+I460)</f>
        <v>33540</v>
      </c>
    </row>
    <row r="460" spans="3:9" ht="16.5" thickBot="1" x14ac:dyDescent="0.25">
      <c r="C460" s="31"/>
      <c r="D460" s="26" t="s">
        <v>120</v>
      </c>
      <c r="E460" s="26" t="s">
        <v>76</v>
      </c>
      <c r="F460" s="26" t="s">
        <v>118</v>
      </c>
      <c r="G460" s="66">
        <v>1920202590</v>
      </c>
      <c r="H460" s="26"/>
      <c r="I460" s="55">
        <f>SUM(I461:I464)</f>
        <v>1826</v>
      </c>
    </row>
    <row r="461" spans="3:9" ht="32.25" thickBot="1" x14ac:dyDescent="0.25">
      <c r="C461" s="5" t="s">
        <v>56</v>
      </c>
      <c r="D461" s="28" t="s">
        <v>120</v>
      </c>
      <c r="E461" s="7" t="s">
        <v>76</v>
      </c>
      <c r="F461" s="7" t="s">
        <v>118</v>
      </c>
      <c r="G461" s="37">
        <v>1920202590</v>
      </c>
      <c r="H461" s="7" t="s">
        <v>81</v>
      </c>
      <c r="I461" s="143">
        <v>437</v>
      </c>
    </row>
    <row r="462" spans="3:9" ht="48" thickBot="1" x14ac:dyDescent="0.25">
      <c r="C462" s="39" t="s">
        <v>10</v>
      </c>
      <c r="D462" s="28" t="s">
        <v>120</v>
      </c>
      <c r="E462" s="7" t="s">
        <v>76</v>
      </c>
      <c r="F462" s="7" t="s">
        <v>118</v>
      </c>
      <c r="G462" s="37">
        <v>1920202590</v>
      </c>
      <c r="H462" s="7" t="s">
        <v>651</v>
      </c>
      <c r="I462" s="143">
        <v>132</v>
      </c>
    </row>
    <row r="463" spans="3:9" ht="32.25" thickBot="1" x14ac:dyDescent="0.25">
      <c r="C463" s="39" t="s">
        <v>13</v>
      </c>
      <c r="D463" s="28" t="s">
        <v>120</v>
      </c>
      <c r="E463" s="7" t="s">
        <v>76</v>
      </c>
      <c r="F463" s="7" t="s">
        <v>118</v>
      </c>
      <c r="G463" s="37">
        <v>1920202590</v>
      </c>
      <c r="H463" s="7" t="s">
        <v>122</v>
      </c>
      <c r="I463" s="3">
        <v>945</v>
      </c>
    </row>
    <row r="464" spans="3:9" ht="16.5" thickBot="1" x14ac:dyDescent="0.25">
      <c r="C464" s="157" t="s">
        <v>48</v>
      </c>
      <c r="D464" s="28" t="s">
        <v>120</v>
      </c>
      <c r="E464" s="7" t="s">
        <v>76</v>
      </c>
      <c r="F464" s="7" t="s">
        <v>118</v>
      </c>
      <c r="G464" s="37">
        <v>1920202590</v>
      </c>
      <c r="H464" s="7" t="s">
        <v>121</v>
      </c>
      <c r="I464" s="3">
        <v>312</v>
      </c>
    </row>
    <row r="465" spans="3:9" ht="95.25" thickBot="1" x14ac:dyDescent="0.25">
      <c r="C465" s="159" t="s">
        <v>64</v>
      </c>
      <c r="D465" s="26" t="s">
        <v>120</v>
      </c>
      <c r="E465" s="8" t="s">
        <v>76</v>
      </c>
      <c r="F465" s="8" t="s">
        <v>118</v>
      </c>
      <c r="G465" s="4">
        <v>1920206590</v>
      </c>
      <c r="H465" s="2"/>
      <c r="I465" s="1">
        <f>SUM(I466:I468)</f>
        <v>31049</v>
      </c>
    </row>
    <row r="466" spans="3:9" ht="32.25" thickBot="1" x14ac:dyDescent="0.25">
      <c r="C466" s="5" t="s">
        <v>56</v>
      </c>
      <c r="D466" s="28" t="s">
        <v>120</v>
      </c>
      <c r="E466" s="7" t="s">
        <v>76</v>
      </c>
      <c r="F466" s="7" t="s">
        <v>118</v>
      </c>
      <c r="G466" s="3">
        <v>1920206590</v>
      </c>
      <c r="H466" s="3">
        <v>111</v>
      </c>
      <c r="I466" s="3">
        <v>23316</v>
      </c>
    </row>
    <row r="467" spans="3:9" ht="48" thickBot="1" x14ac:dyDescent="0.25">
      <c r="C467" s="39" t="s">
        <v>10</v>
      </c>
      <c r="D467" s="28" t="s">
        <v>120</v>
      </c>
      <c r="E467" s="7" t="s">
        <v>76</v>
      </c>
      <c r="F467" s="7" t="s">
        <v>118</v>
      </c>
      <c r="G467" s="3">
        <v>1920206590</v>
      </c>
      <c r="H467" s="3">
        <v>119</v>
      </c>
      <c r="I467" s="3">
        <v>7042</v>
      </c>
    </row>
    <row r="468" spans="3:9" ht="32.25" thickBot="1" x14ac:dyDescent="0.25">
      <c r="C468" s="39" t="s">
        <v>13</v>
      </c>
      <c r="D468" s="28" t="s">
        <v>120</v>
      </c>
      <c r="E468" s="7" t="s">
        <v>76</v>
      </c>
      <c r="F468" s="7" t="s">
        <v>118</v>
      </c>
      <c r="G468" s="3">
        <v>1920206590</v>
      </c>
      <c r="H468" s="3">
        <v>244</v>
      </c>
      <c r="I468" s="3">
        <v>691</v>
      </c>
    </row>
    <row r="469" spans="3:9" ht="32.25" thickBot="1" x14ac:dyDescent="0.25">
      <c r="C469" s="159" t="s">
        <v>67</v>
      </c>
      <c r="D469" s="26" t="s">
        <v>120</v>
      </c>
      <c r="E469" s="53" t="s">
        <v>76</v>
      </c>
      <c r="F469" s="53" t="s">
        <v>118</v>
      </c>
      <c r="G469" s="54">
        <v>1920207591</v>
      </c>
      <c r="H469" s="54"/>
      <c r="I469" s="54">
        <v>665</v>
      </c>
    </row>
    <row r="470" spans="3:9" ht="32.25" thickBot="1" x14ac:dyDescent="0.25">
      <c r="C470" s="39" t="s">
        <v>13</v>
      </c>
      <c r="D470" s="28" t="s">
        <v>120</v>
      </c>
      <c r="E470" s="7" t="s">
        <v>76</v>
      </c>
      <c r="F470" s="7" t="s">
        <v>118</v>
      </c>
      <c r="G470" s="3">
        <v>1920207591</v>
      </c>
      <c r="H470" s="3">
        <v>244</v>
      </c>
      <c r="I470" s="3">
        <v>665</v>
      </c>
    </row>
    <row r="471" spans="3:9" ht="16.5" thickBot="1" x14ac:dyDescent="0.25">
      <c r="C471" s="142" t="s">
        <v>515</v>
      </c>
      <c r="D471" s="140" t="s">
        <v>124</v>
      </c>
      <c r="E471" s="140" t="s">
        <v>76</v>
      </c>
      <c r="F471" s="140" t="s">
        <v>118</v>
      </c>
      <c r="G471" s="140"/>
      <c r="H471" s="140"/>
      <c r="I471" s="214">
        <f>SUM(I481+I477+I472)</f>
        <v>47447</v>
      </c>
    </row>
    <row r="472" spans="3:9" ht="16.5" thickBot="1" x14ac:dyDescent="0.25">
      <c r="C472" s="31"/>
      <c r="D472" s="26" t="s">
        <v>124</v>
      </c>
      <c r="E472" s="15" t="s">
        <v>76</v>
      </c>
      <c r="F472" s="15" t="s">
        <v>118</v>
      </c>
      <c r="G472" s="32">
        <v>1920202590</v>
      </c>
      <c r="H472" s="27"/>
      <c r="I472" s="303">
        <f>SUM(I473:I476)</f>
        <v>2826</v>
      </c>
    </row>
    <row r="473" spans="3:9" ht="32.25" thickBot="1" x14ac:dyDescent="0.25">
      <c r="C473" s="5" t="s">
        <v>56</v>
      </c>
      <c r="D473" s="28" t="s">
        <v>124</v>
      </c>
      <c r="E473" s="7" t="s">
        <v>76</v>
      </c>
      <c r="F473" s="7" t="s">
        <v>118</v>
      </c>
      <c r="G473" s="37">
        <v>1920202590</v>
      </c>
      <c r="H473" s="28" t="s">
        <v>81</v>
      </c>
      <c r="I473" s="302">
        <v>583</v>
      </c>
    </row>
    <row r="474" spans="3:9" ht="48" thickBot="1" x14ac:dyDescent="0.25">
      <c r="C474" s="39" t="s">
        <v>10</v>
      </c>
      <c r="D474" s="28" t="s">
        <v>124</v>
      </c>
      <c r="E474" s="7" t="s">
        <v>76</v>
      </c>
      <c r="F474" s="7" t="s">
        <v>118</v>
      </c>
      <c r="G474" s="37">
        <v>1920202590</v>
      </c>
      <c r="H474" s="28" t="s">
        <v>651</v>
      </c>
      <c r="I474" s="216">
        <v>176</v>
      </c>
    </row>
    <row r="475" spans="3:9" ht="32.25" thickBot="1" x14ac:dyDescent="0.25">
      <c r="C475" s="39" t="s">
        <v>13</v>
      </c>
      <c r="D475" s="28" t="s">
        <v>124</v>
      </c>
      <c r="E475" s="7" t="s">
        <v>76</v>
      </c>
      <c r="F475" s="7" t="s">
        <v>118</v>
      </c>
      <c r="G475" s="37">
        <v>1920202590</v>
      </c>
      <c r="H475" s="7" t="s">
        <v>122</v>
      </c>
      <c r="I475" s="3">
        <v>1337</v>
      </c>
    </row>
    <row r="476" spans="3:9" ht="16.5" thickBot="1" x14ac:dyDescent="0.25">
      <c r="C476" s="157" t="s">
        <v>48</v>
      </c>
      <c r="D476" s="28" t="s">
        <v>124</v>
      </c>
      <c r="E476" s="7" t="s">
        <v>76</v>
      </c>
      <c r="F476" s="7" t="s">
        <v>118</v>
      </c>
      <c r="G476" s="37">
        <v>1920202590</v>
      </c>
      <c r="H476" s="7" t="s">
        <v>121</v>
      </c>
      <c r="I476" s="3">
        <v>730</v>
      </c>
    </row>
    <row r="477" spans="3:9" ht="95.25" thickBot="1" x14ac:dyDescent="0.25">
      <c r="C477" s="159" t="s">
        <v>64</v>
      </c>
      <c r="D477" s="26" t="s">
        <v>124</v>
      </c>
      <c r="E477" s="8" t="s">
        <v>76</v>
      </c>
      <c r="F477" s="8" t="s">
        <v>118</v>
      </c>
      <c r="G477" s="4">
        <v>1920206590</v>
      </c>
      <c r="H477" s="2"/>
      <c r="I477" s="1">
        <f>SUM(I478:I480)</f>
        <v>43499</v>
      </c>
    </row>
    <row r="478" spans="3:9" ht="32.25" thickBot="1" x14ac:dyDescent="0.25">
      <c r="C478" s="5" t="s">
        <v>56</v>
      </c>
      <c r="D478" s="28" t="s">
        <v>124</v>
      </c>
      <c r="E478" s="7" t="s">
        <v>76</v>
      </c>
      <c r="F478" s="7" t="s">
        <v>118</v>
      </c>
      <c r="G478" s="3">
        <v>1920206590</v>
      </c>
      <c r="H478" s="3">
        <v>111</v>
      </c>
      <c r="I478" s="3">
        <v>32444</v>
      </c>
    </row>
    <row r="479" spans="3:9" ht="48" thickBot="1" x14ac:dyDescent="0.25">
      <c r="C479" s="39" t="s">
        <v>10</v>
      </c>
      <c r="D479" s="28" t="s">
        <v>124</v>
      </c>
      <c r="E479" s="7" t="s">
        <v>76</v>
      </c>
      <c r="F479" s="7" t="s">
        <v>118</v>
      </c>
      <c r="G479" s="3">
        <v>1920206590</v>
      </c>
      <c r="H479" s="3">
        <v>119</v>
      </c>
      <c r="I479" s="3">
        <v>9798</v>
      </c>
    </row>
    <row r="480" spans="3:9" ht="32.25" thickBot="1" x14ac:dyDescent="0.25">
      <c r="C480" s="39" t="s">
        <v>13</v>
      </c>
      <c r="D480" s="28" t="s">
        <v>124</v>
      </c>
      <c r="E480" s="7" t="s">
        <v>76</v>
      </c>
      <c r="F480" s="7" t="s">
        <v>118</v>
      </c>
      <c r="G480" s="3">
        <v>1920206590</v>
      </c>
      <c r="H480" s="3">
        <v>244</v>
      </c>
      <c r="I480" s="3">
        <v>1257</v>
      </c>
    </row>
    <row r="481" spans="3:9" ht="32.25" thickBot="1" x14ac:dyDescent="0.25">
      <c r="C481" s="159" t="s">
        <v>67</v>
      </c>
      <c r="D481" s="26" t="s">
        <v>124</v>
      </c>
      <c r="E481" s="8" t="s">
        <v>76</v>
      </c>
      <c r="F481" s="8" t="s">
        <v>118</v>
      </c>
      <c r="G481" s="1">
        <v>1920207591</v>
      </c>
      <c r="H481" s="1"/>
      <c r="I481" s="1">
        <v>1122</v>
      </c>
    </row>
    <row r="482" spans="3:9" ht="32.25" thickBot="1" x14ac:dyDescent="0.25">
      <c r="C482" s="39" t="s">
        <v>13</v>
      </c>
      <c r="D482" s="28" t="s">
        <v>124</v>
      </c>
      <c r="E482" s="7" t="s">
        <v>76</v>
      </c>
      <c r="F482" s="7" t="s">
        <v>118</v>
      </c>
      <c r="G482" s="3">
        <v>1920207591</v>
      </c>
      <c r="H482" s="3">
        <v>244</v>
      </c>
      <c r="I482" s="3">
        <v>1122</v>
      </c>
    </row>
    <row r="483" spans="3:9" ht="16.5" thickBot="1" x14ac:dyDescent="0.25">
      <c r="C483" s="142" t="s">
        <v>125</v>
      </c>
      <c r="D483" s="140" t="s">
        <v>126</v>
      </c>
      <c r="E483" s="140" t="s">
        <v>76</v>
      </c>
      <c r="F483" s="140" t="s">
        <v>118</v>
      </c>
      <c r="G483" s="140"/>
      <c r="H483" s="140"/>
      <c r="I483" s="141">
        <f>SUM(I493+I489+I484)</f>
        <v>32075</v>
      </c>
    </row>
    <row r="484" spans="3:9" ht="16.5" thickBot="1" x14ac:dyDescent="0.25">
      <c r="C484" s="31"/>
      <c r="D484" s="26" t="s">
        <v>126</v>
      </c>
      <c r="E484" s="15" t="s">
        <v>76</v>
      </c>
      <c r="F484" s="15" t="s">
        <v>118</v>
      </c>
      <c r="G484" s="32">
        <v>1920202590</v>
      </c>
      <c r="H484" s="27"/>
      <c r="I484" s="55">
        <f>SUM(I485:I488)</f>
        <v>1560</v>
      </c>
    </row>
    <row r="485" spans="3:9" ht="32.25" thickBot="1" x14ac:dyDescent="0.25">
      <c r="C485" s="5" t="s">
        <v>56</v>
      </c>
      <c r="D485" s="28" t="s">
        <v>126</v>
      </c>
      <c r="E485" s="19" t="s">
        <v>76</v>
      </c>
      <c r="F485" s="19" t="s">
        <v>118</v>
      </c>
      <c r="G485" s="262">
        <v>1920202590</v>
      </c>
      <c r="H485" s="28" t="s">
        <v>81</v>
      </c>
      <c r="I485" s="143">
        <v>510</v>
      </c>
    </row>
    <row r="486" spans="3:9" ht="48" thickBot="1" x14ac:dyDescent="0.25">
      <c r="C486" s="39" t="s">
        <v>10</v>
      </c>
      <c r="D486" s="28" t="s">
        <v>126</v>
      </c>
      <c r="E486" s="19" t="s">
        <v>76</v>
      </c>
      <c r="F486" s="19" t="s">
        <v>118</v>
      </c>
      <c r="G486" s="262">
        <v>1920202590</v>
      </c>
      <c r="H486" s="28" t="s">
        <v>651</v>
      </c>
      <c r="I486" s="143">
        <v>154</v>
      </c>
    </row>
    <row r="487" spans="3:9" ht="32.25" thickBot="1" x14ac:dyDescent="0.25">
      <c r="C487" s="39" t="s">
        <v>13</v>
      </c>
      <c r="D487" s="28" t="s">
        <v>126</v>
      </c>
      <c r="E487" s="7" t="s">
        <v>76</v>
      </c>
      <c r="F487" s="7" t="s">
        <v>118</v>
      </c>
      <c r="G487" s="37">
        <v>1920202590</v>
      </c>
      <c r="H487" s="7" t="s">
        <v>122</v>
      </c>
      <c r="I487" s="3">
        <v>752</v>
      </c>
    </row>
    <row r="488" spans="3:9" ht="16.5" thickBot="1" x14ac:dyDescent="0.25">
      <c r="C488" s="157" t="s">
        <v>48</v>
      </c>
      <c r="D488" s="28" t="s">
        <v>126</v>
      </c>
      <c r="E488" s="7" t="s">
        <v>76</v>
      </c>
      <c r="F488" s="7" t="s">
        <v>118</v>
      </c>
      <c r="G488" s="37">
        <v>1920202590</v>
      </c>
      <c r="H488" s="7" t="s">
        <v>121</v>
      </c>
      <c r="I488" s="3">
        <v>144</v>
      </c>
    </row>
    <row r="489" spans="3:9" ht="95.25" thickBot="1" x14ac:dyDescent="0.25">
      <c r="C489" s="159" t="s">
        <v>64</v>
      </c>
      <c r="D489" s="26" t="s">
        <v>126</v>
      </c>
      <c r="E489" s="8" t="s">
        <v>76</v>
      </c>
      <c r="F489" s="8" t="s">
        <v>118</v>
      </c>
      <c r="G489" s="4">
        <v>1920206590</v>
      </c>
      <c r="H489" s="2"/>
      <c r="I489" s="1">
        <f>SUM(I490:I492)</f>
        <v>29919</v>
      </c>
    </row>
    <row r="490" spans="3:9" ht="32.25" thickBot="1" x14ac:dyDescent="0.25">
      <c r="C490" s="5" t="s">
        <v>56</v>
      </c>
      <c r="D490" s="28" t="s">
        <v>126</v>
      </c>
      <c r="E490" s="7" t="s">
        <v>76</v>
      </c>
      <c r="F490" s="7" t="s">
        <v>118</v>
      </c>
      <c r="G490" s="3">
        <v>1920206590</v>
      </c>
      <c r="H490" s="3">
        <v>111</v>
      </c>
      <c r="I490" s="3">
        <v>22434</v>
      </c>
    </row>
    <row r="491" spans="3:9" ht="48" thickBot="1" x14ac:dyDescent="0.25">
      <c r="C491" s="39" t="s">
        <v>10</v>
      </c>
      <c r="D491" s="28" t="s">
        <v>126</v>
      </c>
      <c r="E491" s="7" t="s">
        <v>76</v>
      </c>
      <c r="F491" s="7" t="s">
        <v>118</v>
      </c>
      <c r="G491" s="3">
        <v>1920206590</v>
      </c>
      <c r="H491" s="3">
        <v>119</v>
      </c>
      <c r="I491" s="3">
        <v>6775</v>
      </c>
    </row>
    <row r="492" spans="3:9" ht="32.25" thickBot="1" x14ac:dyDescent="0.25">
      <c r="C492" s="39" t="s">
        <v>13</v>
      </c>
      <c r="D492" s="28" t="s">
        <v>126</v>
      </c>
      <c r="E492" s="7" t="s">
        <v>76</v>
      </c>
      <c r="F492" s="7" t="s">
        <v>118</v>
      </c>
      <c r="G492" s="3">
        <v>1920206590</v>
      </c>
      <c r="H492" s="3">
        <v>244</v>
      </c>
      <c r="I492" s="3">
        <v>710</v>
      </c>
    </row>
    <row r="493" spans="3:9" ht="32.25" thickBot="1" x14ac:dyDescent="0.25">
      <c r="C493" s="159" t="s">
        <v>67</v>
      </c>
      <c r="D493" s="26" t="s">
        <v>126</v>
      </c>
      <c r="E493" s="8" t="s">
        <v>76</v>
      </c>
      <c r="F493" s="8" t="s">
        <v>118</v>
      </c>
      <c r="G493" s="3">
        <v>1920207591</v>
      </c>
      <c r="H493" s="3"/>
      <c r="I493" s="1">
        <v>596</v>
      </c>
    </row>
    <row r="494" spans="3:9" ht="32.25" thickBot="1" x14ac:dyDescent="0.25">
      <c r="C494" s="39" t="s">
        <v>13</v>
      </c>
      <c r="D494" s="28" t="s">
        <v>126</v>
      </c>
      <c r="E494" s="7" t="s">
        <v>76</v>
      </c>
      <c r="F494" s="7" t="s">
        <v>118</v>
      </c>
      <c r="G494" s="3">
        <v>1920207591</v>
      </c>
      <c r="H494" s="3">
        <v>244</v>
      </c>
      <c r="I494" s="3">
        <v>596</v>
      </c>
    </row>
    <row r="495" spans="3:9" ht="16.5" thickBot="1" x14ac:dyDescent="0.25">
      <c r="C495" s="142" t="s">
        <v>127</v>
      </c>
      <c r="D495" s="140" t="s">
        <v>128</v>
      </c>
      <c r="E495" s="140" t="s">
        <v>76</v>
      </c>
      <c r="F495" s="140" t="s">
        <v>118</v>
      </c>
      <c r="G495" s="140"/>
      <c r="H495" s="140"/>
      <c r="I495" s="141">
        <f>SUM(I505+I501+I496)</f>
        <v>10582.6</v>
      </c>
    </row>
    <row r="496" spans="3:9" ht="16.5" thickBot="1" x14ac:dyDescent="0.25">
      <c r="C496" s="31"/>
      <c r="D496" s="26" t="s">
        <v>128</v>
      </c>
      <c r="E496" s="15" t="s">
        <v>76</v>
      </c>
      <c r="F496" s="15" t="s">
        <v>118</v>
      </c>
      <c r="G496" s="32">
        <v>1920202590</v>
      </c>
      <c r="H496" s="27"/>
      <c r="I496" s="55">
        <f>SUM(I497:I500)</f>
        <v>550</v>
      </c>
    </row>
    <row r="497" spans="3:9" ht="32.25" thickBot="1" x14ac:dyDescent="0.25">
      <c r="C497" s="5" t="s">
        <v>56</v>
      </c>
      <c r="D497" s="28" t="s">
        <v>128</v>
      </c>
      <c r="E497" s="7" t="s">
        <v>76</v>
      </c>
      <c r="F497" s="7" t="s">
        <v>118</v>
      </c>
      <c r="G497" s="37">
        <v>1920202590</v>
      </c>
      <c r="H497" s="7" t="s">
        <v>81</v>
      </c>
      <c r="I497" s="143">
        <v>146</v>
      </c>
    </row>
    <row r="498" spans="3:9" ht="48" thickBot="1" x14ac:dyDescent="0.25">
      <c r="C498" s="39" t="s">
        <v>10</v>
      </c>
      <c r="D498" s="28" t="s">
        <v>128</v>
      </c>
      <c r="E498" s="7" t="s">
        <v>76</v>
      </c>
      <c r="F498" s="7" t="s">
        <v>118</v>
      </c>
      <c r="G498" s="37">
        <v>1920202590</v>
      </c>
      <c r="H498" s="7" t="s">
        <v>651</v>
      </c>
      <c r="I498" s="143">
        <v>44</v>
      </c>
    </row>
    <row r="499" spans="3:9" ht="32.25" thickBot="1" x14ac:dyDescent="0.25">
      <c r="C499" s="39" t="s">
        <v>13</v>
      </c>
      <c r="D499" s="28" t="s">
        <v>128</v>
      </c>
      <c r="E499" s="7" t="s">
        <v>76</v>
      </c>
      <c r="F499" s="7" t="s">
        <v>118</v>
      </c>
      <c r="G499" s="37">
        <v>1920202590</v>
      </c>
      <c r="H499" s="7" t="s">
        <v>122</v>
      </c>
      <c r="I499" s="3">
        <v>281</v>
      </c>
    </row>
    <row r="500" spans="3:9" ht="16.5" thickBot="1" x14ac:dyDescent="0.25">
      <c r="C500" s="157" t="s">
        <v>48</v>
      </c>
      <c r="D500" s="28" t="s">
        <v>128</v>
      </c>
      <c r="E500" s="7" t="s">
        <v>76</v>
      </c>
      <c r="F500" s="7" t="s">
        <v>118</v>
      </c>
      <c r="G500" s="37">
        <v>1920202590</v>
      </c>
      <c r="H500" s="7" t="s">
        <v>121</v>
      </c>
      <c r="I500" s="3">
        <v>79</v>
      </c>
    </row>
    <row r="501" spans="3:9" ht="95.25" thickBot="1" x14ac:dyDescent="0.25">
      <c r="C501" s="159" t="s">
        <v>64</v>
      </c>
      <c r="D501" s="26" t="s">
        <v>128</v>
      </c>
      <c r="E501" s="8" t="s">
        <v>76</v>
      </c>
      <c r="F501" s="8" t="s">
        <v>118</v>
      </c>
      <c r="G501" s="4">
        <v>1920206590</v>
      </c>
      <c r="H501" s="2"/>
      <c r="I501" s="1">
        <f>SUM(I502:I504)</f>
        <v>9942.6</v>
      </c>
    </row>
    <row r="502" spans="3:9" ht="32.25" thickBot="1" x14ac:dyDescent="0.25">
      <c r="C502" s="5" t="s">
        <v>56</v>
      </c>
      <c r="D502" s="28" t="s">
        <v>128</v>
      </c>
      <c r="E502" s="7" t="s">
        <v>76</v>
      </c>
      <c r="F502" s="7" t="s">
        <v>118</v>
      </c>
      <c r="G502" s="3">
        <v>1920206590</v>
      </c>
      <c r="H502" s="3">
        <v>111</v>
      </c>
      <c r="I502" s="3">
        <v>7572</v>
      </c>
    </row>
    <row r="503" spans="3:9" ht="48" thickBot="1" x14ac:dyDescent="0.25">
      <c r="C503" s="39" t="s">
        <v>10</v>
      </c>
      <c r="D503" s="28" t="s">
        <v>128</v>
      </c>
      <c r="E503" s="7" t="s">
        <v>76</v>
      </c>
      <c r="F503" s="7" t="s">
        <v>118</v>
      </c>
      <c r="G503" s="3">
        <v>1920206590</v>
      </c>
      <c r="H503" s="3">
        <v>119</v>
      </c>
      <c r="I503" s="3">
        <v>2286</v>
      </c>
    </row>
    <row r="504" spans="3:9" ht="32.25" thickBot="1" x14ac:dyDescent="0.25">
      <c r="C504" s="39" t="s">
        <v>13</v>
      </c>
      <c r="D504" s="28" t="s">
        <v>128</v>
      </c>
      <c r="E504" s="7" t="s">
        <v>76</v>
      </c>
      <c r="F504" s="7" t="s">
        <v>118</v>
      </c>
      <c r="G504" s="3">
        <v>1920206590</v>
      </c>
      <c r="H504" s="3">
        <v>244</v>
      </c>
      <c r="I504" s="3">
        <v>84.6</v>
      </c>
    </row>
    <row r="505" spans="3:9" ht="32.25" thickBot="1" x14ac:dyDescent="0.25">
      <c r="C505" s="159" t="s">
        <v>67</v>
      </c>
      <c r="D505" s="26" t="s">
        <v>128</v>
      </c>
      <c r="E505" s="8" t="s">
        <v>76</v>
      </c>
      <c r="F505" s="8" t="s">
        <v>118</v>
      </c>
      <c r="G505" s="54">
        <v>1920207591</v>
      </c>
      <c r="H505" s="3"/>
      <c r="I505" s="1">
        <v>90</v>
      </c>
    </row>
    <row r="506" spans="3:9" ht="32.25" thickBot="1" x14ac:dyDescent="0.25">
      <c r="C506" s="39" t="s">
        <v>13</v>
      </c>
      <c r="D506" s="28" t="s">
        <v>128</v>
      </c>
      <c r="E506" s="7" t="s">
        <v>76</v>
      </c>
      <c r="F506" s="7" t="s">
        <v>118</v>
      </c>
      <c r="G506" s="3">
        <v>1920207591</v>
      </c>
      <c r="H506" s="3">
        <v>244</v>
      </c>
      <c r="I506" s="3">
        <v>90</v>
      </c>
    </row>
    <row r="507" spans="3:9" ht="16.5" thickBot="1" x14ac:dyDescent="0.25">
      <c r="C507" s="142" t="s">
        <v>129</v>
      </c>
      <c r="D507" s="140" t="s">
        <v>130</v>
      </c>
      <c r="E507" s="140" t="s">
        <v>76</v>
      </c>
      <c r="F507" s="140" t="s">
        <v>118</v>
      </c>
      <c r="G507" s="140"/>
      <c r="H507" s="140"/>
      <c r="I507" s="141">
        <f>SUM(I517+I513+I508)</f>
        <v>12101.4</v>
      </c>
    </row>
    <row r="508" spans="3:9" ht="16.5" thickBot="1" x14ac:dyDescent="0.25">
      <c r="C508" s="31"/>
      <c r="D508" s="26" t="s">
        <v>130</v>
      </c>
      <c r="E508" s="15" t="s">
        <v>76</v>
      </c>
      <c r="F508" s="15" t="s">
        <v>118</v>
      </c>
      <c r="G508" s="32">
        <v>1920202590</v>
      </c>
      <c r="H508" s="27"/>
      <c r="I508" s="55">
        <f>SUM(I509:I512)</f>
        <v>846</v>
      </c>
    </row>
    <row r="509" spans="3:9" ht="32.25" thickBot="1" x14ac:dyDescent="0.25">
      <c r="C509" s="5" t="s">
        <v>56</v>
      </c>
      <c r="D509" s="28" t="s">
        <v>130</v>
      </c>
      <c r="E509" s="7" t="s">
        <v>76</v>
      </c>
      <c r="F509" s="7" t="s">
        <v>118</v>
      </c>
      <c r="G509" s="37">
        <v>1920202590</v>
      </c>
      <c r="H509" s="28" t="s">
        <v>81</v>
      </c>
      <c r="I509" s="143">
        <v>146</v>
      </c>
    </row>
    <row r="510" spans="3:9" ht="48" thickBot="1" x14ac:dyDescent="0.25">
      <c r="C510" s="39" t="s">
        <v>10</v>
      </c>
      <c r="D510" s="28" t="s">
        <v>130</v>
      </c>
      <c r="E510" s="7" t="s">
        <v>76</v>
      </c>
      <c r="F510" s="7" t="s">
        <v>118</v>
      </c>
      <c r="G510" s="37">
        <v>1920202590</v>
      </c>
      <c r="H510" s="28" t="s">
        <v>651</v>
      </c>
      <c r="I510" s="143">
        <v>44</v>
      </c>
    </row>
    <row r="511" spans="3:9" ht="32.25" thickBot="1" x14ac:dyDescent="0.25">
      <c r="C511" s="39" t="s">
        <v>13</v>
      </c>
      <c r="D511" s="28" t="s">
        <v>130</v>
      </c>
      <c r="E511" s="7" t="s">
        <v>76</v>
      </c>
      <c r="F511" s="7" t="s">
        <v>118</v>
      </c>
      <c r="G511" s="37">
        <v>1920202590</v>
      </c>
      <c r="H511" s="7" t="s">
        <v>122</v>
      </c>
      <c r="I511" s="3">
        <v>550</v>
      </c>
    </row>
    <row r="512" spans="3:9" ht="16.5" thickBot="1" x14ac:dyDescent="0.25">
      <c r="C512" s="157" t="s">
        <v>48</v>
      </c>
      <c r="D512" s="28" t="s">
        <v>130</v>
      </c>
      <c r="E512" s="7" t="s">
        <v>76</v>
      </c>
      <c r="F512" s="7" t="s">
        <v>118</v>
      </c>
      <c r="G512" s="37">
        <v>1920202590</v>
      </c>
      <c r="H512" s="7" t="s">
        <v>121</v>
      </c>
      <c r="I512" s="3">
        <v>106</v>
      </c>
    </row>
    <row r="513" spans="3:9" ht="95.25" thickBot="1" x14ac:dyDescent="0.25">
      <c r="C513" s="159" t="s">
        <v>64</v>
      </c>
      <c r="D513" s="26" t="s">
        <v>130</v>
      </c>
      <c r="E513" s="8" t="s">
        <v>76</v>
      </c>
      <c r="F513" s="8" t="s">
        <v>118</v>
      </c>
      <c r="G513" s="4">
        <v>1920206590</v>
      </c>
      <c r="H513" s="2"/>
      <c r="I513" s="1">
        <f>SUM(I514:I516)</f>
        <v>11183.4</v>
      </c>
    </row>
    <row r="514" spans="3:9" ht="32.25" thickBot="1" x14ac:dyDescent="0.25">
      <c r="C514" s="5" t="s">
        <v>56</v>
      </c>
      <c r="D514" s="28" t="s">
        <v>130</v>
      </c>
      <c r="E514" s="7" t="s">
        <v>76</v>
      </c>
      <c r="F514" s="7" t="s">
        <v>118</v>
      </c>
      <c r="G514" s="3">
        <v>1920206590</v>
      </c>
      <c r="H514" s="3">
        <v>111</v>
      </c>
      <c r="I514" s="3">
        <v>8512</v>
      </c>
    </row>
    <row r="515" spans="3:9" ht="48" thickBot="1" x14ac:dyDescent="0.25">
      <c r="C515" s="39" t="s">
        <v>10</v>
      </c>
      <c r="D515" s="28" t="s">
        <v>130</v>
      </c>
      <c r="E515" s="7" t="s">
        <v>76</v>
      </c>
      <c r="F515" s="7" t="s">
        <v>118</v>
      </c>
      <c r="G515" s="3">
        <v>1920206590</v>
      </c>
      <c r="H515" s="3">
        <v>119</v>
      </c>
      <c r="I515" s="3">
        <v>2570</v>
      </c>
    </row>
    <row r="516" spans="3:9" ht="32.25" thickBot="1" x14ac:dyDescent="0.25">
      <c r="C516" s="39" t="s">
        <v>13</v>
      </c>
      <c r="D516" s="28" t="s">
        <v>130</v>
      </c>
      <c r="E516" s="7" t="s">
        <v>76</v>
      </c>
      <c r="F516" s="7" t="s">
        <v>118</v>
      </c>
      <c r="G516" s="3">
        <v>1920206590</v>
      </c>
      <c r="H516" s="3">
        <v>244</v>
      </c>
      <c r="I516" s="3">
        <v>101.4</v>
      </c>
    </row>
    <row r="517" spans="3:9" ht="32.25" thickBot="1" x14ac:dyDescent="0.25">
      <c r="C517" s="159" t="s">
        <v>67</v>
      </c>
      <c r="D517" s="26" t="s">
        <v>130</v>
      </c>
      <c r="E517" s="8" t="s">
        <v>76</v>
      </c>
      <c r="F517" s="8" t="s">
        <v>118</v>
      </c>
      <c r="G517" s="3">
        <v>1920207591</v>
      </c>
      <c r="H517" s="3"/>
      <c r="I517" s="1">
        <v>72</v>
      </c>
    </row>
    <row r="518" spans="3:9" ht="32.25" thickBot="1" x14ac:dyDescent="0.25">
      <c r="C518" s="39" t="s">
        <v>13</v>
      </c>
      <c r="D518" s="28" t="s">
        <v>130</v>
      </c>
      <c r="E518" s="7" t="s">
        <v>76</v>
      </c>
      <c r="F518" s="7" t="s">
        <v>118</v>
      </c>
      <c r="G518" s="3">
        <v>1920207591</v>
      </c>
      <c r="H518" s="3">
        <v>244</v>
      </c>
      <c r="I518" s="3">
        <v>72</v>
      </c>
    </row>
    <row r="519" spans="3:9" ht="16.5" thickBot="1" x14ac:dyDescent="0.25">
      <c r="C519" s="142" t="s">
        <v>131</v>
      </c>
      <c r="D519" s="140" t="s">
        <v>132</v>
      </c>
      <c r="E519" s="140" t="s">
        <v>76</v>
      </c>
      <c r="F519" s="140" t="s">
        <v>118</v>
      </c>
      <c r="G519" s="140"/>
      <c r="H519" s="140"/>
      <c r="I519" s="141">
        <f>SUM(I529+I525+I520)</f>
        <v>11567.9</v>
      </c>
    </row>
    <row r="520" spans="3:9" ht="16.5" thickBot="1" x14ac:dyDescent="0.25">
      <c r="C520" s="31"/>
      <c r="D520" s="26" t="s">
        <v>132</v>
      </c>
      <c r="E520" s="15" t="s">
        <v>76</v>
      </c>
      <c r="F520" s="15" t="s">
        <v>118</v>
      </c>
      <c r="G520" s="32">
        <v>1920202590</v>
      </c>
      <c r="H520" s="27"/>
      <c r="I520" s="55">
        <f>SUM(I521:I524)</f>
        <v>583</v>
      </c>
    </row>
    <row r="521" spans="3:9" ht="32.25" thickBot="1" x14ac:dyDescent="0.25">
      <c r="C521" s="5" t="s">
        <v>56</v>
      </c>
      <c r="D521" s="28" t="s">
        <v>132</v>
      </c>
      <c r="E521" s="7" t="s">
        <v>76</v>
      </c>
      <c r="F521" s="7" t="s">
        <v>118</v>
      </c>
      <c r="G521" s="37">
        <v>1920202590</v>
      </c>
      <c r="H521" s="26" t="s">
        <v>81</v>
      </c>
      <c r="I521" s="55">
        <v>219</v>
      </c>
    </row>
    <row r="522" spans="3:9" ht="48" thickBot="1" x14ac:dyDescent="0.25">
      <c r="C522" s="39" t="s">
        <v>10</v>
      </c>
      <c r="D522" s="28" t="s">
        <v>132</v>
      </c>
      <c r="E522" s="7" t="s">
        <v>76</v>
      </c>
      <c r="F522" s="7" t="s">
        <v>118</v>
      </c>
      <c r="G522" s="37">
        <v>1920202590</v>
      </c>
      <c r="H522" s="7" t="s">
        <v>651</v>
      </c>
      <c r="I522" s="55">
        <v>66</v>
      </c>
    </row>
    <row r="523" spans="3:9" ht="32.25" thickBot="1" x14ac:dyDescent="0.25">
      <c r="C523" s="39" t="s">
        <v>13</v>
      </c>
      <c r="D523" s="28" t="s">
        <v>132</v>
      </c>
      <c r="E523" s="7" t="s">
        <v>76</v>
      </c>
      <c r="F523" s="7" t="s">
        <v>118</v>
      </c>
      <c r="G523" s="37">
        <v>1920202590</v>
      </c>
      <c r="H523" s="7" t="s">
        <v>122</v>
      </c>
      <c r="I523" s="3">
        <v>196</v>
      </c>
    </row>
    <row r="524" spans="3:9" ht="16.5" thickBot="1" x14ac:dyDescent="0.25">
      <c r="C524" s="157" t="s">
        <v>48</v>
      </c>
      <c r="D524" s="28" t="s">
        <v>132</v>
      </c>
      <c r="E524" s="7" t="s">
        <v>76</v>
      </c>
      <c r="F524" s="7" t="s">
        <v>118</v>
      </c>
      <c r="G524" s="37">
        <v>1920202590</v>
      </c>
      <c r="H524" s="7" t="s">
        <v>121</v>
      </c>
      <c r="I524" s="3">
        <v>102</v>
      </c>
    </row>
    <row r="525" spans="3:9" ht="95.25" thickBot="1" x14ac:dyDescent="0.25">
      <c r="C525" s="159" t="s">
        <v>64</v>
      </c>
      <c r="D525" s="26" t="s">
        <v>132</v>
      </c>
      <c r="E525" s="8" t="s">
        <v>76</v>
      </c>
      <c r="F525" s="8" t="s">
        <v>118</v>
      </c>
      <c r="G525" s="4">
        <v>1920206590</v>
      </c>
      <c r="H525" s="2"/>
      <c r="I525" s="1">
        <f>SUM(I526:I528)</f>
        <v>10864.9</v>
      </c>
    </row>
    <row r="526" spans="3:9" ht="32.25" thickBot="1" x14ac:dyDescent="0.25">
      <c r="C526" s="5" t="s">
        <v>56</v>
      </c>
      <c r="D526" s="28" t="s">
        <v>132</v>
      </c>
      <c r="E526" s="7" t="s">
        <v>76</v>
      </c>
      <c r="F526" s="7" t="s">
        <v>118</v>
      </c>
      <c r="G526" s="3">
        <v>1920206590</v>
      </c>
      <c r="H526" s="3">
        <v>111</v>
      </c>
      <c r="I526" s="3">
        <v>8248</v>
      </c>
    </row>
    <row r="527" spans="3:9" ht="48" thickBot="1" x14ac:dyDescent="0.25">
      <c r="C527" s="39" t="s">
        <v>10</v>
      </c>
      <c r="D527" s="28" t="s">
        <v>132</v>
      </c>
      <c r="E527" s="7" t="s">
        <v>76</v>
      </c>
      <c r="F527" s="7" t="s">
        <v>118</v>
      </c>
      <c r="G527" s="3">
        <v>1920206590</v>
      </c>
      <c r="H527" s="3">
        <v>119</v>
      </c>
      <c r="I527" s="3">
        <v>2490</v>
      </c>
    </row>
    <row r="528" spans="3:9" ht="32.25" thickBot="1" x14ac:dyDescent="0.25">
      <c r="C528" s="39" t="s">
        <v>13</v>
      </c>
      <c r="D528" s="28" t="s">
        <v>132</v>
      </c>
      <c r="E528" s="7" t="s">
        <v>76</v>
      </c>
      <c r="F528" s="7" t="s">
        <v>118</v>
      </c>
      <c r="G528" s="3">
        <v>1920206590</v>
      </c>
      <c r="H528" s="3">
        <v>244</v>
      </c>
      <c r="I528" s="3">
        <v>126.9</v>
      </c>
    </row>
    <row r="529" spans="3:9" ht="32.25" thickBot="1" x14ac:dyDescent="0.25">
      <c r="C529" s="159" t="s">
        <v>67</v>
      </c>
      <c r="D529" s="26" t="s">
        <v>132</v>
      </c>
      <c r="E529" s="8" t="s">
        <v>76</v>
      </c>
      <c r="F529" s="8" t="s">
        <v>118</v>
      </c>
      <c r="G529" s="1">
        <v>1920207591</v>
      </c>
      <c r="H529" s="3"/>
      <c r="I529" s="1">
        <v>120</v>
      </c>
    </row>
    <row r="530" spans="3:9" ht="32.25" thickBot="1" x14ac:dyDescent="0.25">
      <c r="C530" s="39" t="s">
        <v>13</v>
      </c>
      <c r="D530" s="28" t="s">
        <v>132</v>
      </c>
      <c r="E530" s="7" t="s">
        <v>76</v>
      </c>
      <c r="F530" s="7" t="s">
        <v>118</v>
      </c>
      <c r="G530" s="3">
        <v>1920207591</v>
      </c>
      <c r="H530" s="3">
        <v>244</v>
      </c>
      <c r="I530" s="3">
        <v>120</v>
      </c>
    </row>
    <row r="531" spans="3:9" ht="16.5" thickBot="1" x14ac:dyDescent="0.25">
      <c r="C531" s="142" t="s">
        <v>133</v>
      </c>
      <c r="D531" s="140" t="s">
        <v>134</v>
      </c>
      <c r="E531" s="140" t="s">
        <v>76</v>
      </c>
      <c r="F531" s="140" t="s">
        <v>118</v>
      </c>
      <c r="G531" s="140"/>
      <c r="H531" s="140"/>
      <c r="I531" s="141">
        <f>SUM(I541+I537+I532)</f>
        <v>10679.2</v>
      </c>
    </row>
    <row r="532" spans="3:9" ht="16.5" thickBot="1" x14ac:dyDescent="0.25">
      <c r="C532" s="31"/>
      <c r="D532" s="26" t="s">
        <v>134</v>
      </c>
      <c r="E532" s="15" t="s">
        <v>76</v>
      </c>
      <c r="F532" s="15" t="s">
        <v>118</v>
      </c>
      <c r="G532" s="32">
        <v>1920202590</v>
      </c>
      <c r="H532" s="27"/>
      <c r="I532" s="55">
        <f>SUM(I533:I536)</f>
        <v>671</v>
      </c>
    </row>
    <row r="533" spans="3:9" ht="32.25" thickBot="1" x14ac:dyDescent="0.25">
      <c r="C533" s="5" t="s">
        <v>56</v>
      </c>
      <c r="D533" s="28" t="s">
        <v>134</v>
      </c>
      <c r="E533" s="7" t="s">
        <v>76</v>
      </c>
      <c r="F533" s="7" t="s">
        <v>118</v>
      </c>
      <c r="G533" s="37">
        <v>1920202590</v>
      </c>
      <c r="H533" s="28" t="s">
        <v>81</v>
      </c>
      <c r="I533" s="143">
        <v>146</v>
      </c>
    </row>
    <row r="534" spans="3:9" ht="48" thickBot="1" x14ac:dyDescent="0.25">
      <c r="C534" s="39" t="s">
        <v>10</v>
      </c>
      <c r="D534" s="28" t="s">
        <v>134</v>
      </c>
      <c r="E534" s="7" t="s">
        <v>76</v>
      </c>
      <c r="F534" s="7" t="s">
        <v>118</v>
      </c>
      <c r="G534" s="37">
        <v>1920202590</v>
      </c>
      <c r="H534" s="28" t="s">
        <v>651</v>
      </c>
      <c r="I534" s="143">
        <v>44</v>
      </c>
    </row>
    <row r="535" spans="3:9" ht="32.25" thickBot="1" x14ac:dyDescent="0.25">
      <c r="C535" s="39" t="s">
        <v>13</v>
      </c>
      <c r="D535" s="28" t="s">
        <v>134</v>
      </c>
      <c r="E535" s="7" t="s">
        <v>76</v>
      </c>
      <c r="F535" s="7" t="s">
        <v>118</v>
      </c>
      <c r="G535" s="37">
        <v>1920202590</v>
      </c>
      <c r="H535" s="7" t="s">
        <v>122</v>
      </c>
      <c r="I535" s="3">
        <v>415</v>
      </c>
    </row>
    <row r="536" spans="3:9" ht="16.5" thickBot="1" x14ac:dyDescent="0.25">
      <c r="C536" s="157" t="s">
        <v>48</v>
      </c>
      <c r="D536" s="28" t="s">
        <v>134</v>
      </c>
      <c r="E536" s="7" t="s">
        <v>76</v>
      </c>
      <c r="F536" s="7" t="s">
        <v>118</v>
      </c>
      <c r="G536" s="37">
        <v>1920202590</v>
      </c>
      <c r="H536" s="7" t="s">
        <v>121</v>
      </c>
      <c r="I536" s="3">
        <v>66</v>
      </c>
    </row>
    <row r="537" spans="3:9" ht="95.25" thickBot="1" x14ac:dyDescent="0.25">
      <c r="C537" s="159" t="s">
        <v>64</v>
      </c>
      <c r="D537" s="26" t="s">
        <v>134</v>
      </c>
      <c r="E537" s="8" t="s">
        <v>76</v>
      </c>
      <c r="F537" s="8" t="s">
        <v>118</v>
      </c>
      <c r="G537" s="4">
        <v>1920206590</v>
      </c>
      <c r="H537" s="2"/>
      <c r="I537" s="1">
        <f>SUM(I538:I540)</f>
        <v>9939.2000000000007</v>
      </c>
    </row>
    <row r="538" spans="3:9" ht="32.25" thickBot="1" x14ac:dyDescent="0.25">
      <c r="C538" s="5" t="s">
        <v>56</v>
      </c>
      <c r="D538" s="28" t="s">
        <v>134</v>
      </c>
      <c r="E538" s="7" t="s">
        <v>76</v>
      </c>
      <c r="F538" s="7" t="s">
        <v>118</v>
      </c>
      <c r="G538" s="3">
        <v>1920206590</v>
      </c>
      <c r="H538" s="3">
        <v>111</v>
      </c>
      <c r="I538" s="3">
        <v>7579</v>
      </c>
    </row>
    <row r="539" spans="3:9" ht="48" thickBot="1" x14ac:dyDescent="0.25">
      <c r="C539" s="39" t="s">
        <v>10</v>
      </c>
      <c r="D539" s="28" t="s">
        <v>134</v>
      </c>
      <c r="E539" s="7" t="s">
        <v>76</v>
      </c>
      <c r="F539" s="7" t="s">
        <v>118</v>
      </c>
      <c r="G539" s="3">
        <v>1920206590</v>
      </c>
      <c r="H539" s="3">
        <v>119</v>
      </c>
      <c r="I539" s="3">
        <v>2289</v>
      </c>
    </row>
    <row r="540" spans="3:9" ht="32.25" thickBot="1" x14ac:dyDescent="0.25">
      <c r="C540" s="39" t="s">
        <v>13</v>
      </c>
      <c r="D540" s="28" t="s">
        <v>134</v>
      </c>
      <c r="E540" s="7" t="s">
        <v>76</v>
      </c>
      <c r="F540" s="7" t="s">
        <v>118</v>
      </c>
      <c r="G540" s="3">
        <v>1920206590</v>
      </c>
      <c r="H540" s="3">
        <v>244</v>
      </c>
      <c r="I540" s="3">
        <v>71.2</v>
      </c>
    </row>
    <row r="541" spans="3:9" ht="32.25" thickBot="1" x14ac:dyDescent="0.25">
      <c r="C541" s="159" t="s">
        <v>67</v>
      </c>
      <c r="D541" s="26" t="s">
        <v>134</v>
      </c>
      <c r="E541" s="8" t="s">
        <v>76</v>
      </c>
      <c r="F541" s="8" t="s">
        <v>118</v>
      </c>
      <c r="G541" s="3">
        <v>1920207591</v>
      </c>
      <c r="H541" s="3"/>
      <c r="I541" s="1">
        <v>69</v>
      </c>
    </row>
    <row r="542" spans="3:9" ht="32.25" thickBot="1" x14ac:dyDescent="0.25">
      <c r="C542" s="39" t="s">
        <v>13</v>
      </c>
      <c r="D542" s="28" t="s">
        <v>134</v>
      </c>
      <c r="E542" s="7" t="s">
        <v>76</v>
      </c>
      <c r="F542" s="7" t="s">
        <v>118</v>
      </c>
      <c r="G542" s="3">
        <v>1920207591</v>
      </c>
      <c r="H542" s="3">
        <v>244</v>
      </c>
      <c r="I542" s="3">
        <v>69</v>
      </c>
    </row>
    <row r="543" spans="3:9" ht="16.5" thickBot="1" x14ac:dyDescent="0.25">
      <c r="C543" s="142" t="s">
        <v>135</v>
      </c>
      <c r="D543" s="140" t="s">
        <v>136</v>
      </c>
      <c r="E543" s="140" t="s">
        <v>76</v>
      </c>
      <c r="F543" s="140" t="s">
        <v>118</v>
      </c>
      <c r="G543" s="140"/>
      <c r="H543" s="140"/>
      <c r="I543" s="141">
        <f>SUM(I553+I549+I544)</f>
        <v>12413.2</v>
      </c>
    </row>
    <row r="544" spans="3:9" ht="16.5" thickBot="1" x14ac:dyDescent="0.25">
      <c r="C544" s="31"/>
      <c r="D544" s="26" t="s">
        <v>136</v>
      </c>
      <c r="E544" s="15" t="s">
        <v>76</v>
      </c>
      <c r="F544" s="15" t="s">
        <v>118</v>
      </c>
      <c r="G544" s="32">
        <v>1920202590</v>
      </c>
      <c r="H544" s="27"/>
      <c r="I544" s="55">
        <f>SUM(I545:I548)</f>
        <v>688</v>
      </c>
    </row>
    <row r="545" spans="3:9" ht="32.25" thickBot="1" x14ac:dyDescent="0.25">
      <c r="C545" s="5" t="s">
        <v>56</v>
      </c>
      <c r="D545" s="28" t="s">
        <v>136</v>
      </c>
      <c r="E545" s="7" t="s">
        <v>76</v>
      </c>
      <c r="F545" s="7" t="s">
        <v>118</v>
      </c>
      <c r="G545" s="37">
        <v>1920202590</v>
      </c>
      <c r="H545" s="28" t="s">
        <v>81</v>
      </c>
      <c r="I545" s="143">
        <v>146</v>
      </c>
    </row>
    <row r="546" spans="3:9" ht="48" thickBot="1" x14ac:dyDescent="0.25">
      <c r="C546" s="39" t="s">
        <v>10</v>
      </c>
      <c r="D546" s="28" t="s">
        <v>136</v>
      </c>
      <c r="E546" s="7" t="s">
        <v>76</v>
      </c>
      <c r="F546" s="7" t="s">
        <v>118</v>
      </c>
      <c r="G546" s="37">
        <v>1920202590</v>
      </c>
      <c r="H546" s="28" t="s">
        <v>651</v>
      </c>
      <c r="I546" s="143">
        <v>44</v>
      </c>
    </row>
    <row r="547" spans="3:9" ht="32.25" thickBot="1" x14ac:dyDescent="0.25">
      <c r="C547" s="39" t="s">
        <v>13</v>
      </c>
      <c r="D547" s="28" t="s">
        <v>136</v>
      </c>
      <c r="E547" s="7" t="s">
        <v>76</v>
      </c>
      <c r="F547" s="7" t="s">
        <v>118</v>
      </c>
      <c r="G547" s="37">
        <v>1920202590</v>
      </c>
      <c r="H547" s="7" t="s">
        <v>122</v>
      </c>
      <c r="I547" s="3">
        <v>302</v>
      </c>
    </row>
    <row r="548" spans="3:9" ht="16.5" thickBot="1" x14ac:dyDescent="0.25">
      <c r="C548" s="157" t="s">
        <v>48</v>
      </c>
      <c r="D548" s="28" t="s">
        <v>136</v>
      </c>
      <c r="E548" s="7" t="s">
        <v>76</v>
      </c>
      <c r="F548" s="7" t="s">
        <v>118</v>
      </c>
      <c r="G548" s="37">
        <v>1920202590</v>
      </c>
      <c r="H548" s="7" t="s">
        <v>121</v>
      </c>
      <c r="I548" s="3">
        <v>196</v>
      </c>
    </row>
    <row r="549" spans="3:9" ht="95.25" thickBot="1" x14ac:dyDescent="0.25">
      <c r="C549" s="159" t="s">
        <v>64</v>
      </c>
      <c r="D549" s="26" t="s">
        <v>136</v>
      </c>
      <c r="E549" s="8" t="s">
        <v>76</v>
      </c>
      <c r="F549" s="8" t="s">
        <v>118</v>
      </c>
      <c r="G549" s="4">
        <v>1920206590</v>
      </c>
      <c r="H549" s="2"/>
      <c r="I549" s="1">
        <f>SUM(I550:I552)</f>
        <v>11668.2</v>
      </c>
    </row>
    <row r="550" spans="3:9" ht="32.25" thickBot="1" x14ac:dyDescent="0.25">
      <c r="C550" s="5" t="s">
        <v>56</v>
      </c>
      <c r="D550" s="28" t="s">
        <v>136</v>
      </c>
      <c r="E550" s="7" t="s">
        <v>76</v>
      </c>
      <c r="F550" s="7" t="s">
        <v>118</v>
      </c>
      <c r="G550" s="3">
        <v>1920206590</v>
      </c>
      <c r="H550" s="3">
        <v>111</v>
      </c>
      <c r="I550" s="3">
        <v>8892</v>
      </c>
    </row>
    <row r="551" spans="3:9" ht="48" thickBot="1" x14ac:dyDescent="0.25">
      <c r="C551" s="39" t="s">
        <v>10</v>
      </c>
      <c r="D551" s="28" t="s">
        <v>136</v>
      </c>
      <c r="E551" s="7" t="s">
        <v>76</v>
      </c>
      <c r="F551" s="7" t="s">
        <v>118</v>
      </c>
      <c r="G551" s="3">
        <v>1920206590</v>
      </c>
      <c r="H551" s="3">
        <v>119</v>
      </c>
      <c r="I551" s="3">
        <v>2686</v>
      </c>
    </row>
    <row r="552" spans="3:9" ht="32.25" thickBot="1" x14ac:dyDescent="0.25">
      <c r="C552" s="39" t="s">
        <v>13</v>
      </c>
      <c r="D552" s="28" t="s">
        <v>136</v>
      </c>
      <c r="E552" s="7" t="s">
        <v>76</v>
      </c>
      <c r="F552" s="7" t="s">
        <v>118</v>
      </c>
      <c r="G552" s="3">
        <v>1920206590</v>
      </c>
      <c r="H552" s="3">
        <v>244</v>
      </c>
      <c r="I552" s="3">
        <v>90.2</v>
      </c>
    </row>
    <row r="553" spans="3:9" ht="32.25" thickBot="1" x14ac:dyDescent="0.25">
      <c r="C553" s="159" t="s">
        <v>67</v>
      </c>
      <c r="D553" s="26" t="s">
        <v>136</v>
      </c>
      <c r="E553" s="8" t="s">
        <v>76</v>
      </c>
      <c r="F553" s="8" t="s">
        <v>118</v>
      </c>
      <c r="G553" s="1">
        <v>1920207591</v>
      </c>
      <c r="H553" s="1"/>
      <c r="I553" s="1">
        <v>57</v>
      </c>
    </row>
    <row r="554" spans="3:9" ht="32.25" thickBot="1" x14ac:dyDescent="0.25">
      <c r="C554" s="39" t="s">
        <v>13</v>
      </c>
      <c r="D554" s="28" t="s">
        <v>136</v>
      </c>
      <c r="E554" s="7" t="s">
        <v>76</v>
      </c>
      <c r="F554" s="7" t="s">
        <v>118</v>
      </c>
      <c r="G554" s="3">
        <v>1920207591</v>
      </c>
      <c r="H554" s="3">
        <v>244</v>
      </c>
      <c r="I554" s="3">
        <v>57</v>
      </c>
    </row>
    <row r="555" spans="3:9" ht="16.5" thickBot="1" x14ac:dyDescent="0.25">
      <c r="C555" s="142" t="s">
        <v>137</v>
      </c>
      <c r="D555" s="140" t="s">
        <v>138</v>
      </c>
      <c r="E555" s="140" t="s">
        <v>76</v>
      </c>
      <c r="F555" s="140" t="s">
        <v>118</v>
      </c>
      <c r="G555" s="140"/>
      <c r="H555" s="140"/>
      <c r="I555" s="141">
        <f>SUM(I565+I561+I556+I567)</f>
        <v>13776.2</v>
      </c>
    </row>
    <row r="556" spans="3:9" ht="16.5" thickBot="1" x14ac:dyDescent="0.25">
      <c r="C556" s="31"/>
      <c r="D556" s="26" t="s">
        <v>138</v>
      </c>
      <c r="E556" s="15" t="s">
        <v>76</v>
      </c>
      <c r="F556" s="15" t="s">
        <v>118</v>
      </c>
      <c r="G556" s="32">
        <v>1920202590</v>
      </c>
      <c r="H556" s="27"/>
      <c r="I556" s="55">
        <f>SUM(I557:I560)</f>
        <v>701</v>
      </c>
    </row>
    <row r="557" spans="3:9" ht="32.25" thickBot="1" x14ac:dyDescent="0.25">
      <c r="C557" s="5" t="s">
        <v>56</v>
      </c>
      <c r="D557" s="28" t="s">
        <v>138</v>
      </c>
      <c r="E557" s="7" t="s">
        <v>76</v>
      </c>
      <c r="F557" s="7" t="s">
        <v>118</v>
      </c>
      <c r="G557" s="37">
        <v>1920202590</v>
      </c>
      <c r="H557" s="28" t="s">
        <v>81</v>
      </c>
      <c r="I557" s="143">
        <v>146</v>
      </c>
    </row>
    <row r="558" spans="3:9" ht="48" thickBot="1" x14ac:dyDescent="0.25">
      <c r="C558" s="39" t="s">
        <v>10</v>
      </c>
      <c r="D558" s="28" t="s">
        <v>138</v>
      </c>
      <c r="E558" s="7" t="s">
        <v>76</v>
      </c>
      <c r="F558" s="7" t="s">
        <v>118</v>
      </c>
      <c r="G558" s="37">
        <v>1920202590</v>
      </c>
      <c r="H558" s="307" t="s">
        <v>651</v>
      </c>
      <c r="I558" s="143">
        <v>44</v>
      </c>
    </row>
    <row r="559" spans="3:9" ht="32.25" thickBot="1" x14ac:dyDescent="0.25">
      <c r="C559" s="39" t="s">
        <v>13</v>
      </c>
      <c r="D559" s="28" t="s">
        <v>138</v>
      </c>
      <c r="E559" s="7" t="s">
        <v>76</v>
      </c>
      <c r="F559" s="7" t="s">
        <v>118</v>
      </c>
      <c r="G559" s="37">
        <v>1920202590</v>
      </c>
      <c r="H559" s="7" t="s">
        <v>122</v>
      </c>
      <c r="I559" s="3">
        <v>463</v>
      </c>
    </row>
    <row r="560" spans="3:9" ht="16.5" thickBot="1" x14ac:dyDescent="0.25">
      <c r="C560" s="157" t="s">
        <v>48</v>
      </c>
      <c r="D560" s="28" t="s">
        <v>138</v>
      </c>
      <c r="E560" s="7" t="s">
        <v>76</v>
      </c>
      <c r="F560" s="7" t="s">
        <v>118</v>
      </c>
      <c r="G560" s="37">
        <v>1920202590</v>
      </c>
      <c r="H560" s="7" t="s">
        <v>121</v>
      </c>
      <c r="I560" s="3">
        <v>48</v>
      </c>
    </row>
    <row r="561" spans="3:9" ht="95.25" thickBot="1" x14ac:dyDescent="0.25">
      <c r="C561" s="159" t="s">
        <v>64</v>
      </c>
      <c r="D561" s="26" t="s">
        <v>138</v>
      </c>
      <c r="E561" s="8" t="s">
        <v>76</v>
      </c>
      <c r="F561" s="8" t="s">
        <v>118</v>
      </c>
      <c r="G561" s="4">
        <v>1920206590</v>
      </c>
      <c r="H561" s="2"/>
      <c r="I561" s="1">
        <f>SUM(I562:I564)</f>
        <v>12706.2</v>
      </c>
    </row>
    <row r="562" spans="3:9" ht="32.25" thickBot="1" x14ac:dyDescent="0.25">
      <c r="C562" s="5" t="s">
        <v>56</v>
      </c>
      <c r="D562" s="28" t="s">
        <v>138</v>
      </c>
      <c r="E562" s="7" t="s">
        <v>76</v>
      </c>
      <c r="F562" s="7" t="s">
        <v>118</v>
      </c>
      <c r="G562" s="3">
        <v>1920206590</v>
      </c>
      <c r="H562" s="3">
        <v>111</v>
      </c>
      <c r="I562" s="3">
        <v>9645</v>
      </c>
    </row>
    <row r="563" spans="3:9" ht="48" thickBot="1" x14ac:dyDescent="0.25">
      <c r="C563" s="39" t="s">
        <v>10</v>
      </c>
      <c r="D563" s="28" t="s">
        <v>138</v>
      </c>
      <c r="E563" s="7" t="s">
        <v>76</v>
      </c>
      <c r="F563" s="7" t="s">
        <v>118</v>
      </c>
      <c r="G563" s="3">
        <v>1920206590</v>
      </c>
      <c r="H563" s="3">
        <v>119</v>
      </c>
      <c r="I563" s="3">
        <v>2912</v>
      </c>
    </row>
    <row r="564" spans="3:9" ht="32.25" thickBot="1" x14ac:dyDescent="0.25">
      <c r="C564" s="39" t="s">
        <v>13</v>
      </c>
      <c r="D564" s="28" t="s">
        <v>138</v>
      </c>
      <c r="E564" s="7" t="s">
        <v>76</v>
      </c>
      <c r="F564" s="7" t="s">
        <v>118</v>
      </c>
      <c r="G564" s="3">
        <v>1920206590</v>
      </c>
      <c r="H564" s="3">
        <v>244</v>
      </c>
      <c r="I564" s="3">
        <v>149.19999999999999</v>
      </c>
    </row>
    <row r="565" spans="3:9" ht="32.25" thickBot="1" x14ac:dyDescent="0.25">
      <c r="C565" s="159" t="s">
        <v>67</v>
      </c>
      <c r="D565" s="26" t="s">
        <v>138</v>
      </c>
      <c r="E565" s="8" t="s">
        <v>76</v>
      </c>
      <c r="F565" s="8" t="s">
        <v>118</v>
      </c>
      <c r="G565" s="1">
        <v>1920207591</v>
      </c>
      <c r="H565" s="3"/>
      <c r="I565" s="1">
        <v>69</v>
      </c>
    </row>
    <row r="566" spans="3:9" ht="32.25" thickBot="1" x14ac:dyDescent="0.25">
      <c r="C566" s="39" t="s">
        <v>13</v>
      </c>
      <c r="D566" s="28" t="s">
        <v>138</v>
      </c>
      <c r="E566" s="7" t="s">
        <v>76</v>
      </c>
      <c r="F566" s="7" t="s">
        <v>118</v>
      </c>
      <c r="G566" s="3">
        <v>1920207591</v>
      </c>
      <c r="H566" s="3">
        <v>244</v>
      </c>
      <c r="I566" s="3">
        <v>69</v>
      </c>
    </row>
    <row r="567" spans="3:9" ht="18" thickBot="1" x14ac:dyDescent="0.25">
      <c r="C567" s="217" t="s">
        <v>582</v>
      </c>
      <c r="D567" s="28" t="s">
        <v>138</v>
      </c>
      <c r="E567" s="7" t="s">
        <v>76</v>
      </c>
      <c r="F567" s="7" t="s">
        <v>118</v>
      </c>
      <c r="G567" s="3">
        <v>9990041120</v>
      </c>
      <c r="H567" s="3"/>
      <c r="I567" s="3">
        <v>300</v>
      </c>
    </row>
    <row r="568" spans="3:9" ht="35.25" customHeight="1" thickBot="1" x14ac:dyDescent="0.25">
      <c r="C568" s="301" t="s">
        <v>510</v>
      </c>
      <c r="D568" s="28" t="s">
        <v>138</v>
      </c>
      <c r="E568" s="7" t="s">
        <v>76</v>
      </c>
      <c r="F568" s="7" t="s">
        <v>118</v>
      </c>
      <c r="G568" s="3">
        <v>9990041120</v>
      </c>
      <c r="H568" s="3">
        <v>243</v>
      </c>
      <c r="I568" s="3">
        <v>300</v>
      </c>
    </row>
    <row r="569" spans="3:9" ht="32.25" thickBot="1" x14ac:dyDescent="0.25">
      <c r="C569" s="142" t="s">
        <v>139</v>
      </c>
      <c r="D569" s="140" t="s">
        <v>140</v>
      </c>
      <c r="E569" s="140" t="s">
        <v>76</v>
      </c>
      <c r="F569" s="140" t="s">
        <v>118</v>
      </c>
      <c r="G569" s="140"/>
      <c r="H569" s="140"/>
      <c r="I569" s="141">
        <f>SUM(I579+I575+I570)</f>
        <v>4206</v>
      </c>
    </row>
    <row r="570" spans="3:9" ht="16.5" thickBot="1" x14ac:dyDescent="0.25">
      <c r="C570" s="31"/>
      <c r="D570" s="26" t="s">
        <v>140</v>
      </c>
      <c r="E570" s="15" t="s">
        <v>76</v>
      </c>
      <c r="F570" s="15" t="s">
        <v>118</v>
      </c>
      <c r="G570" s="32">
        <v>1920202590</v>
      </c>
      <c r="H570" s="27"/>
      <c r="I570" s="55">
        <f>SUM(I571:I574)</f>
        <v>375</v>
      </c>
    </row>
    <row r="571" spans="3:9" ht="32.25" thickBot="1" x14ac:dyDescent="0.25">
      <c r="C571" s="5" t="s">
        <v>56</v>
      </c>
      <c r="D571" s="28" t="s">
        <v>140</v>
      </c>
      <c r="E571" s="7" t="s">
        <v>76</v>
      </c>
      <c r="F571" s="7" t="s">
        <v>118</v>
      </c>
      <c r="G571" s="37">
        <v>1920202590</v>
      </c>
      <c r="H571" s="27" t="s">
        <v>81</v>
      </c>
      <c r="I571" s="55">
        <v>146</v>
      </c>
    </row>
    <row r="572" spans="3:9" ht="48" thickBot="1" x14ac:dyDescent="0.25">
      <c r="C572" s="39" t="s">
        <v>10</v>
      </c>
      <c r="D572" s="28" t="s">
        <v>140</v>
      </c>
      <c r="E572" s="7" t="s">
        <v>76</v>
      </c>
      <c r="F572" s="7" t="s">
        <v>118</v>
      </c>
      <c r="G572" s="37">
        <v>1920202590</v>
      </c>
      <c r="H572" s="27" t="s">
        <v>651</v>
      </c>
      <c r="I572" s="55">
        <v>44</v>
      </c>
    </row>
    <row r="573" spans="3:9" ht="32.25" thickBot="1" x14ac:dyDescent="0.25">
      <c r="C573" s="39" t="s">
        <v>13</v>
      </c>
      <c r="D573" s="28" t="s">
        <v>140</v>
      </c>
      <c r="E573" s="7" t="s">
        <v>76</v>
      </c>
      <c r="F573" s="7" t="s">
        <v>118</v>
      </c>
      <c r="G573" s="37">
        <v>1920202590</v>
      </c>
      <c r="H573" s="7" t="s">
        <v>122</v>
      </c>
      <c r="I573" s="3">
        <v>182</v>
      </c>
    </row>
    <row r="574" spans="3:9" ht="16.5" thickBot="1" x14ac:dyDescent="0.25">
      <c r="C574" s="157" t="s">
        <v>48</v>
      </c>
      <c r="D574" s="28" t="s">
        <v>140</v>
      </c>
      <c r="E574" s="7" t="s">
        <v>76</v>
      </c>
      <c r="F574" s="7" t="s">
        <v>118</v>
      </c>
      <c r="G574" s="37">
        <v>1920202590</v>
      </c>
      <c r="H574" s="7" t="s">
        <v>121</v>
      </c>
      <c r="I574" s="3">
        <v>3</v>
      </c>
    </row>
    <row r="575" spans="3:9" ht="95.25" thickBot="1" x14ac:dyDescent="0.25">
      <c r="C575" s="159" t="s">
        <v>64</v>
      </c>
      <c r="D575" s="26" t="s">
        <v>140</v>
      </c>
      <c r="E575" s="8" t="s">
        <v>76</v>
      </c>
      <c r="F575" s="8" t="s">
        <v>118</v>
      </c>
      <c r="G575" s="4">
        <v>1920206590</v>
      </c>
      <c r="H575" s="2"/>
      <c r="I575" s="1">
        <f>SUM(I576:I578)</f>
        <v>3729</v>
      </c>
    </row>
    <row r="576" spans="3:9" ht="32.25" thickBot="1" x14ac:dyDescent="0.25">
      <c r="C576" s="5" t="s">
        <v>56</v>
      </c>
      <c r="D576" s="28" t="s">
        <v>140</v>
      </c>
      <c r="E576" s="7" t="s">
        <v>76</v>
      </c>
      <c r="F576" s="7" t="s">
        <v>118</v>
      </c>
      <c r="G576" s="3">
        <v>1920206590</v>
      </c>
      <c r="H576" s="3">
        <v>111</v>
      </c>
      <c r="I576" s="3">
        <v>2827</v>
      </c>
    </row>
    <row r="577" spans="3:9" ht="48" thickBot="1" x14ac:dyDescent="0.25">
      <c r="C577" s="39" t="s">
        <v>10</v>
      </c>
      <c r="D577" s="28" t="s">
        <v>140</v>
      </c>
      <c r="E577" s="7" t="s">
        <v>76</v>
      </c>
      <c r="F577" s="7" t="s">
        <v>118</v>
      </c>
      <c r="G577" s="3">
        <v>1920206590</v>
      </c>
      <c r="H577" s="3">
        <v>119</v>
      </c>
      <c r="I577" s="3">
        <v>853</v>
      </c>
    </row>
    <row r="578" spans="3:9" ht="32.25" thickBot="1" x14ac:dyDescent="0.25">
      <c r="C578" s="39" t="s">
        <v>13</v>
      </c>
      <c r="D578" s="28" t="s">
        <v>140</v>
      </c>
      <c r="E578" s="7" t="s">
        <v>76</v>
      </c>
      <c r="F578" s="7" t="s">
        <v>118</v>
      </c>
      <c r="G578" s="3">
        <v>1920206590</v>
      </c>
      <c r="H578" s="3">
        <v>244</v>
      </c>
      <c r="I578" s="3">
        <v>49</v>
      </c>
    </row>
    <row r="579" spans="3:9" ht="32.25" thickBot="1" x14ac:dyDescent="0.25">
      <c r="C579" s="159" t="s">
        <v>67</v>
      </c>
      <c r="D579" s="26" t="s">
        <v>140</v>
      </c>
      <c r="E579" s="8" t="s">
        <v>76</v>
      </c>
      <c r="F579" s="8" t="s">
        <v>118</v>
      </c>
      <c r="G579" s="1">
        <v>1920207591</v>
      </c>
      <c r="H579" s="3"/>
      <c r="I579" s="1">
        <v>102</v>
      </c>
    </row>
    <row r="580" spans="3:9" ht="32.25" thickBot="1" x14ac:dyDescent="0.25">
      <c r="C580" s="39" t="s">
        <v>13</v>
      </c>
      <c r="D580" s="28" t="s">
        <v>140</v>
      </c>
      <c r="E580" s="7" t="s">
        <v>76</v>
      </c>
      <c r="F580" s="7" t="s">
        <v>118</v>
      </c>
      <c r="G580" s="3">
        <v>1920207591</v>
      </c>
      <c r="H580" s="3">
        <v>244</v>
      </c>
      <c r="I580" s="3">
        <v>102</v>
      </c>
    </row>
    <row r="581" spans="3:9" ht="16.5" thickBot="1" x14ac:dyDescent="0.25">
      <c r="C581" s="142" t="s">
        <v>141</v>
      </c>
      <c r="D581" s="140" t="s">
        <v>142</v>
      </c>
      <c r="E581" s="140" t="s">
        <v>76</v>
      </c>
      <c r="F581" s="140" t="s">
        <v>118</v>
      </c>
      <c r="G581" s="140"/>
      <c r="H581" s="140"/>
      <c r="I581" s="141">
        <f>SUM(I591+I587+I582)</f>
        <v>14341</v>
      </c>
    </row>
    <row r="582" spans="3:9" ht="16.5" thickBot="1" x14ac:dyDescent="0.25">
      <c r="C582" s="31"/>
      <c r="D582" s="26" t="s">
        <v>142</v>
      </c>
      <c r="E582" s="15" t="s">
        <v>76</v>
      </c>
      <c r="F582" s="15" t="s">
        <v>118</v>
      </c>
      <c r="G582" s="32">
        <v>1920202590</v>
      </c>
      <c r="H582" s="26"/>
      <c r="I582" s="55">
        <f>SUM(I583:I586)</f>
        <v>1240</v>
      </c>
    </row>
    <row r="583" spans="3:9" ht="32.25" thickBot="1" x14ac:dyDescent="0.25">
      <c r="C583" s="5" t="s">
        <v>56</v>
      </c>
      <c r="D583" s="28" t="s">
        <v>142</v>
      </c>
      <c r="E583" s="7" t="s">
        <v>76</v>
      </c>
      <c r="F583" s="7" t="s">
        <v>118</v>
      </c>
      <c r="G583" s="37">
        <v>1920202590</v>
      </c>
      <c r="H583" s="26" t="s">
        <v>81</v>
      </c>
      <c r="I583" s="55">
        <v>292</v>
      </c>
    </row>
    <row r="584" spans="3:9" ht="48" thickBot="1" x14ac:dyDescent="0.25">
      <c r="C584" s="39" t="s">
        <v>10</v>
      </c>
      <c r="D584" s="28" t="s">
        <v>142</v>
      </c>
      <c r="E584" s="7" t="s">
        <v>76</v>
      </c>
      <c r="F584" s="7" t="s">
        <v>118</v>
      </c>
      <c r="G584" s="37">
        <v>1920202590</v>
      </c>
      <c r="H584" s="28" t="s">
        <v>651</v>
      </c>
      <c r="I584" s="143">
        <v>88</v>
      </c>
    </row>
    <row r="585" spans="3:9" ht="32.25" thickBot="1" x14ac:dyDescent="0.25">
      <c r="C585" s="39" t="s">
        <v>13</v>
      </c>
      <c r="D585" s="28" t="s">
        <v>142</v>
      </c>
      <c r="E585" s="7" t="s">
        <v>76</v>
      </c>
      <c r="F585" s="7" t="s">
        <v>118</v>
      </c>
      <c r="G585" s="37">
        <v>1920202590</v>
      </c>
      <c r="H585" s="7" t="s">
        <v>122</v>
      </c>
      <c r="I585" s="3">
        <v>502</v>
      </c>
    </row>
    <row r="586" spans="3:9" ht="16.5" thickBot="1" x14ac:dyDescent="0.25">
      <c r="C586" s="157" t="s">
        <v>48</v>
      </c>
      <c r="D586" s="28" t="s">
        <v>142</v>
      </c>
      <c r="E586" s="7" t="s">
        <v>76</v>
      </c>
      <c r="F586" s="7" t="s">
        <v>118</v>
      </c>
      <c r="G586" s="37">
        <v>1920202590</v>
      </c>
      <c r="H586" s="7" t="s">
        <v>121</v>
      </c>
      <c r="I586" s="3">
        <v>358</v>
      </c>
    </row>
    <row r="587" spans="3:9" ht="95.25" thickBot="1" x14ac:dyDescent="0.25">
      <c r="C587" s="159" t="s">
        <v>64</v>
      </c>
      <c r="D587" s="26" t="s">
        <v>142</v>
      </c>
      <c r="E587" s="8" t="s">
        <v>76</v>
      </c>
      <c r="F587" s="8" t="s">
        <v>118</v>
      </c>
      <c r="G587" s="4">
        <v>1920206590</v>
      </c>
      <c r="H587" s="2"/>
      <c r="I587" s="1">
        <f>SUM(I588:I590)</f>
        <v>12921</v>
      </c>
    </row>
    <row r="588" spans="3:9" ht="32.25" thickBot="1" x14ac:dyDescent="0.25">
      <c r="C588" s="5" t="s">
        <v>56</v>
      </c>
      <c r="D588" s="28" t="s">
        <v>142</v>
      </c>
      <c r="E588" s="7" t="s">
        <v>76</v>
      </c>
      <c r="F588" s="7" t="s">
        <v>118</v>
      </c>
      <c r="G588" s="3">
        <v>1920206590</v>
      </c>
      <c r="H588" s="3">
        <v>111</v>
      </c>
      <c r="I588" s="3">
        <v>9746</v>
      </c>
    </row>
    <row r="589" spans="3:9" ht="48" thickBot="1" x14ac:dyDescent="0.25">
      <c r="C589" s="39" t="s">
        <v>10</v>
      </c>
      <c r="D589" s="28" t="s">
        <v>142</v>
      </c>
      <c r="E589" s="7" t="s">
        <v>76</v>
      </c>
      <c r="F589" s="7" t="s">
        <v>118</v>
      </c>
      <c r="G589" s="3">
        <v>1920206590</v>
      </c>
      <c r="H589" s="3">
        <v>119</v>
      </c>
      <c r="I589" s="3">
        <v>2943</v>
      </c>
    </row>
    <row r="590" spans="3:9" ht="32.25" thickBot="1" x14ac:dyDescent="0.25">
      <c r="C590" s="39" t="s">
        <v>13</v>
      </c>
      <c r="D590" s="28" t="s">
        <v>142</v>
      </c>
      <c r="E590" s="7" t="s">
        <v>76</v>
      </c>
      <c r="F590" s="7" t="s">
        <v>118</v>
      </c>
      <c r="G590" s="3">
        <v>1920206590</v>
      </c>
      <c r="H590" s="3">
        <v>244</v>
      </c>
      <c r="I590" s="3">
        <v>232</v>
      </c>
    </row>
    <row r="591" spans="3:9" ht="32.25" thickBot="1" x14ac:dyDescent="0.25">
      <c r="C591" s="159" t="s">
        <v>67</v>
      </c>
      <c r="D591" s="26" t="s">
        <v>142</v>
      </c>
      <c r="E591" s="8" t="s">
        <v>76</v>
      </c>
      <c r="F591" s="8" t="s">
        <v>118</v>
      </c>
      <c r="G591" s="1">
        <v>1920207591</v>
      </c>
      <c r="H591" s="3"/>
      <c r="I591" s="1">
        <v>180</v>
      </c>
    </row>
    <row r="592" spans="3:9" ht="32.25" thickBot="1" x14ac:dyDescent="0.25">
      <c r="C592" s="39" t="s">
        <v>13</v>
      </c>
      <c r="D592" s="28" t="s">
        <v>142</v>
      </c>
      <c r="E592" s="7" t="s">
        <v>76</v>
      </c>
      <c r="F592" s="7" t="s">
        <v>118</v>
      </c>
      <c r="G592" s="3">
        <v>1920207591</v>
      </c>
      <c r="H592" s="3">
        <v>244</v>
      </c>
      <c r="I592" s="3">
        <v>180</v>
      </c>
    </row>
    <row r="593" spans="3:9" ht="16.5" thickBot="1" x14ac:dyDescent="0.25">
      <c r="C593" s="142" t="s">
        <v>143</v>
      </c>
      <c r="D593" s="140" t="s">
        <v>144</v>
      </c>
      <c r="E593" s="140" t="s">
        <v>76</v>
      </c>
      <c r="F593" s="140" t="s">
        <v>118</v>
      </c>
      <c r="G593" s="140"/>
      <c r="H593" s="140"/>
      <c r="I593" s="141">
        <f>SUM(I603+I599+I594+I605)</f>
        <v>11006.6</v>
      </c>
    </row>
    <row r="594" spans="3:9" ht="16.5" thickBot="1" x14ac:dyDescent="0.25">
      <c r="C594" s="31"/>
      <c r="D594" s="26" t="s">
        <v>144</v>
      </c>
      <c r="E594" s="15" t="s">
        <v>76</v>
      </c>
      <c r="F594" s="15" t="s">
        <v>118</v>
      </c>
      <c r="G594" s="32">
        <v>1920202590</v>
      </c>
      <c r="H594" s="27"/>
      <c r="I594" s="55">
        <f>SUM(I595:I598)</f>
        <v>806</v>
      </c>
    </row>
    <row r="595" spans="3:9" ht="32.25" thickBot="1" x14ac:dyDescent="0.25">
      <c r="C595" s="5" t="s">
        <v>56</v>
      </c>
      <c r="D595" s="28" t="s">
        <v>144</v>
      </c>
      <c r="E595" s="7" t="s">
        <v>76</v>
      </c>
      <c r="F595" s="7" t="s">
        <v>118</v>
      </c>
      <c r="G595" s="37">
        <v>1920202590</v>
      </c>
      <c r="H595" s="28" t="s">
        <v>81</v>
      </c>
      <c r="I595" s="143">
        <v>146</v>
      </c>
    </row>
    <row r="596" spans="3:9" ht="48" thickBot="1" x14ac:dyDescent="0.25">
      <c r="C596" s="39" t="s">
        <v>10</v>
      </c>
      <c r="D596" s="28" t="s">
        <v>144</v>
      </c>
      <c r="E596" s="7" t="s">
        <v>76</v>
      </c>
      <c r="F596" s="7" t="s">
        <v>118</v>
      </c>
      <c r="G596" s="37">
        <v>1920202590</v>
      </c>
      <c r="H596" s="28" t="s">
        <v>651</v>
      </c>
      <c r="I596" s="143">
        <v>44</v>
      </c>
    </row>
    <row r="597" spans="3:9" ht="32.25" thickBot="1" x14ac:dyDescent="0.25">
      <c r="C597" s="39" t="s">
        <v>13</v>
      </c>
      <c r="D597" s="28" t="s">
        <v>144</v>
      </c>
      <c r="E597" s="7" t="s">
        <v>76</v>
      </c>
      <c r="F597" s="7" t="s">
        <v>118</v>
      </c>
      <c r="G597" s="37">
        <v>1920202590</v>
      </c>
      <c r="H597" s="7" t="s">
        <v>122</v>
      </c>
      <c r="I597" s="3">
        <v>572</v>
      </c>
    </row>
    <row r="598" spans="3:9" ht="16.5" thickBot="1" x14ac:dyDescent="0.25">
      <c r="C598" s="157" t="s">
        <v>48</v>
      </c>
      <c r="D598" s="28" t="s">
        <v>144</v>
      </c>
      <c r="E598" s="7" t="s">
        <v>76</v>
      </c>
      <c r="F598" s="7" t="s">
        <v>118</v>
      </c>
      <c r="G598" s="37">
        <v>1920202590</v>
      </c>
      <c r="H598" s="7" t="s">
        <v>121</v>
      </c>
      <c r="I598" s="3">
        <v>44</v>
      </c>
    </row>
    <row r="599" spans="3:9" ht="95.25" thickBot="1" x14ac:dyDescent="0.25">
      <c r="C599" s="159" t="s">
        <v>64</v>
      </c>
      <c r="D599" s="26" t="s">
        <v>144</v>
      </c>
      <c r="E599" s="8" t="s">
        <v>76</v>
      </c>
      <c r="F599" s="8" t="s">
        <v>118</v>
      </c>
      <c r="G599" s="4">
        <v>1920206590</v>
      </c>
      <c r="H599" s="2"/>
      <c r="I599" s="1">
        <f>SUM(I600:I602)</f>
        <v>10134.6</v>
      </c>
    </row>
    <row r="600" spans="3:9" ht="32.25" thickBot="1" x14ac:dyDescent="0.25">
      <c r="C600" s="5" t="s">
        <v>56</v>
      </c>
      <c r="D600" s="28" t="s">
        <v>144</v>
      </c>
      <c r="E600" s="7" t="s">
        <v>76</v>
      </c>
      <c r="F600" s="7" t="s">
        <v>118</v>
      </c>
      <c r="G600" s="3">
        <v>1920206590</v>
      </c>
      <c r="H600" s="3">
        <v>111</v>
      </c>
      <c r="I600" s="3">
        <v>7734</v>
      </c>
    </row>
    <row r="601" spans="3:9" ht="48" thickBot="1" x14ac:dyDescent="0.25">
      <c r="C601" s="39" t="s">
        <v>10</v>
      </c>
      <c r="D601" s="28" t="s">
        <v>144</v>
      </c>
      <c r="E601" s="7" t="s">
        <v>76</v>
      </c>
      <c r="F601" s="7" t="s">
        <v>118</v>
      </c>
      <c r="G601" s="3">
        <v>1920206590</v>
      </c>
      <c r="H601" s="3">
        <v>119</v>
      </c>
      <c r="I601" s="3">
        <v>2336</v>
      </c>
    </row>
    <row r="602" spans="3:9" ht="32.25" thickBot="1" x14ac:dyDescent="0.25">
      <c r="C602" s="39" t="s">
        <v>13</v>
      </c>
      <c r="D602" s="28" t="s">
        <v>144</v>
      </c>
      <c r="E602" s="7" t="s">
        <v>76</v>
      </c>
      <c r="F602" s="7" t="s">
        <v>118</v>
      </c>
      <c r="G602" s="3">
        <v>1920206590</v>
      </c>
      <c r="H602" s="3">
        <v>244</v>
      </c>
      <c r="I602" s="3">
        <v>64.599999999999994</v>
      </c>
    </row>
    <row r="603" spans="3:9" ht="32.25" thickBot="1" x14ac:dyDescent="0.25">
      <c r="C603" s="159" t="s">
        <v>67</v>
      </c>
      <c r="D603" s="26" t="s">
        <v>144</v>
      </c>
      <c r="E603" s="8" t="s">
        <v>76</v>
      </c>
      <c r="F603" s="8" t="s">
        <v>118</v>
      </c>
      <c r="G603" s="1">
        <v>1920207591</v>
      </c>
      <c r="H603" s="3"/>
      <c r="I603" s="1">
        <v>66</v>
      </c>
    </row>
    <row r="604" spans="3:9" ht="32.25" thickBot="1" x14ac:dyDescent="0.25">
      <c r="C604" s="39" t="s">
        <v>13</v>
      </c>
      <c r="D604" s="28" t="s">
        <v>144</v>
      </c>
      <c r="E604" s="7" t="s">
        <v>76</v>
      </c>
      <c r="F604" s="7" t="s">
        <v>118</v>
      </c>
      <c r="G604" s="3">
        <v>1920207591</v>
      </c>
      <c r="H604" s="3">
        <v>244</v>
      </c>
      <c r="I604" s="3">
        <v>66</v>
      </c>
    </row>
    <row r="605" spans="3:9" ht="18" thickBot="1" x14ac:dyDescent="0.25">
      <c r="C605" s="217" t="s">
        <v>582</v>
      </c>
      <c r="D605" s="28" t="s">
        <v>144</v>
      </c>
      <c r="E605" s="7" t="s">
        <v>76</v>
      </c>
      <c r="F605" s="7" t="s">
        <v>118</v>
      </c>
      <c r="G605" s="3">
        <v>9990041120</v>
      </c>
      <c r="H605" s="3"/>
      <c r="I605" s="3">
        <v>0</v>
      </c>
    </row>
    <row r="606" spans="3:9" ht="34.5" customHeight="1" thickBot="1" x14ac:dyDescent="0.25">
      <c r="C606" s="157" t="s">
        <v>510</v>
      </c>
      <c r="D606" s="28" t="s">
        <v>144</v>
      </c>
      <c r="E606" s="7" t="s">
        <v>76</v>
      </c>
      <c r="F606" s="7" t="s">
        <v>118</v>
      </c>
      <c r="G606" s="3">
        <v>9990041120</v>
      </c>
      <c r="H606" s="3">
        <v>243</v>
      </c>
      <c r="I606" s="3">
        <v>0</v>
      </c>
    </row>
    <row r="607" spans="3:9" ht="16.5" thickBot="1" x14ac:dyDescent="0.25">
      <c r="C607" s="142" t="s">
        <v>145</v>
      </c>
      <c r="D607" s="140" t="s">
        <v>146</v>
      </c>
      <c r="E607" s="140" t="s">
        <v>76</v>
      </c>
      <c r="F607" s="140" t="s">
        <v>118</v>
      </c>
      <c r="G607" s="140"/>
      <c r="H607" s="140"/>
      <c r="I607" s="141">
        <f>SUM(I617+I613+I608)</f>
        <v>20923.5</v>
      </c>
    </row>
    <row r="608" spans="3:9" ht="16.5" thickBot="1" x14ac:dyDescent="0.25">
      <c r="C608" s="31"/>
      <c r="D608" s="26" t="s">
        <v>146</v>
      </c>
      <c r="E608" s="15" t="s">
        <v>76</v>
      </c>
      <c r="F608" s="15" t="s">
        <v>118</v>
      </c>
      <c r="G608" s="32">
        <v>1920202590</v>
      </c>
      <c r="H608" s="27"/>
      <c r="I608" s="33">
        <f>SUM(I609:I612)</f>
        <v>3143</v>
      </c>
    </row>
    <row r="609" spans="3:9" ht="32.25" thickBot="1" x14ac:dyDescent="0.25">
      <c r="C609" s="5" t="s">
        <v>56</v>
      </c>
      <c r="D609" s="28" t="s">
        <v>146</v>
      </c>
      <c r="E609" s="7" t="s">
        <v>76</v>
      </c>
      <c r="F609" s="7" t="s">
        <v>118</v>
      </c>
      <c r="G609" s="37">
        <v>1920202590</v>
      </c>
      <c r="H609" s="27" t="s">
        <v>81</v>
      </c>
      <c r="I609" s="33">
        <v>292</v>
      </c>
    </row>
    <row r="610" spans="3:9" ht="48" thickBot="1" x14ac:dyDescent="0.25">
      <c r="C610" s="39" t="s">
        <v>10</v>
      </c>
      <c r="D610" s="28" t="s">
        <v>146</v>
      </c>
      <c r="E610" s="7" t="s">
        <v>76</v>
      </c>
      <c r="F610" s="7" t="s">
        <v>118</v>
      </c>
      <c r="G610" s="37">
        <v>1920202590</v>
      </c>
      <c r="H610" s="27" t="s">
        <v>651</v>
      </c>
      <c r="I610" s="33">
        <v>88</v>
      </c>
    </row>
    <row r="611" spans="3:9" ht="32.25" thickBot="1" x14ac:dyDescent="0.25">
      <c r="C611" s="39" t="s">
        <v>13</v>
      </c>
      <c r="D611" s="28" t="s">
        <v>146</v>
      </c>
      <c r="E611" s="7" t="s">
        <v>76</v>
      </c>
      <c r="F611" s="7" t="s">
        <v>118</v>
      </c>
      <c r="G611" s="37">
        <v>1920202590</v>
      </c>
      <c r="H611" s="7" t="s">
        <v>122</v>
      </c>
      <c r="I611" s="3">
        <v>1157</v>
      </c>
    </row>
    <row r="612" spans="3:9" ht="16.5" thickBot="1" x14ac:dyDescent="0.25">
      <c r="C612" s="157" t="s">
        <v>48</v>
      </c>
      <c r="D612" s="28" t="s">
        <v>146</v>
      </c>
      <c r="E612" s="7" t="s">
        <v>76</v>
      </c>
      <c r="F612" s="7" t="s">
        <v>118</v>
      </c>
      <c r="G612" s="37">
        <v>1920202590</v>
      </c>
      <c r="H612" s="7" t="s">
        <v>121</v>
      </c>
      <c r="I612" s="3">
        <v>1606</v>
      </c>
    </row>
    <row r="613" spans="3:9" ht="95.25" thickBot="1" x14ac:dyDescent="0.25">
      <c r="C613" s="159" t="s">
        <v>64</v>
      </c>
      <c r="D613" s="26" t="s">
        <v>146</v>
      </c>
      <c r="E613" s="8" t="s">
        <v>76</v>
      </c>
      <c r="F613" s="8" t="s">
        <v>118</v>
      </c>
      <c r="G613" s="4">
        <v>1920206590</v>
      </c>
      <c r="H613" s="2"/>
      <c r="I613" s="1">
        <f>SUM(I614:I616)</f>
        <v>17474.5</v>
      </c>
    </row>
    <row r="614" spans="3:9" ht="32.25" thickBot="1" x14ac:dyDescent="0.25">
      <c r="C614" s="5" t="s">
        <v>56</v>
      </c>
      <c r="D614" s="28" t="s">
        <v>146</v>
      </c>
      <c r="E614" s="7" t="s">
        <v>76</v>
      </c>
      <c r="F614" s="7" t="s">
        <v>118</v>
      </c>
      <c r="G614" s="3">
        <v>1920206590</v>
      </c>
      <c r="H614" s="3">
        <v>111</v>
      </c>
      <c r="I614" s="3">
        <v>13139</v>
      </c>
    </row>
    <row r="615" spans="3:9" ht="48" thickBot="1" x14ac:dyDescent="0.25">
      <c r="C615" s="39" t="s">
        <v>10</v>
      </c>
      <c r="D615" s="28" t="s">
        <v>146</v>
      </c>
      <c r="E615" s="7" t="s">
        <v>76</v>
      </c>
      <c r="F615" s="7" t="s">
        <v>118</v>
      </c>
      <c r="G615" s="3">
        <v>1920206590</v>
      </c>
      <c r="H615" s="3">
        <v>119</v>
      </c>
      <c r="I615" s="3">
        <v>3968</v>
      </c>
    </row>
    <row r="616" spans="3:9" ht="32.25" thickBot="1" x14ac:dyDescent="0.25">
      <c r="C616" s="39" t="s">
        <v>13</v>
      </c>
      <c r="D616" s="28" t="s">
        <v>146</v>
      </c>
      <c r="E616" s="7" t="s">
        <v>76</v>
      </c>
      <c r="F616" s="7" t="s">
        <v>118</v>
      </c>
      <c r="G616" s="3">
        <v>1920206590</v>
      </c>
      <c r="H616" s="3">
        <v>244</v>
      </c>
      <c r="I616" s="3">
        <v>367.5</v>
      </c>
    </row>
    <row r="617" spans="3:9" ht="32.25" thickBot="1" x14ac:dyDescent="0.25">
      <c r="C617" s="159" t="s">
        <v>67</v>
      </c>
      <c r="D617" s="26" t="s">
        <v>146</v>
      </c>
      <c r="E617" s="8" t="s">
        <v>76</v>
      </c>
      <c r="F617" s="8" t="s">
        <v>118</v>
      </c>
      <c r="G617" s="1">
        <v>1920207591</v>
      </c>
      <c r="H617" s="3"/>
      <c r="I617" s="1">
        <v>306</v>
      </c>
    </row>
    <row r="618" spans="3:9" ht="32.25" thickBot="1" x14ac:dyDescent="0.25">
      <c r="C618" s="39" t="s">
        <v>13</v>
      </c>
      <c r="D618" s="28" t="s">
        <v>146</v>
      </c>
      <c r="E618" s="7" t="s">
        <v>76</v>
      </c>
      <c r="F618" s="7" t="s">
        <v>118</v>
      </c>
      <c r="G618" s="3">
        <v>1920207591</v>
      </c>
      <c r="H618" s="3">
        <v>244</v>
      </c>
      <c r="I618" s="3">
        <v>306</v>
      </c>
    </row>
    <row r="619" spans="3:9" ht="16.5" thickBot="1" x14ac:dyDescent="0.25">
      <c r="C619" s="142" t="s">
        <v>147</v>
      </c>
      <c r="D619" s="140" t="s">
        <v>148</v>
      </c>
      <c r="E619" s="140" t="s">
        <v>76</v>
      </c>
      <c r="F619" s="140" t="s">
        <v>118</v>
      </c>
      <c r="G619" s="140"/>
      <c r="H619" s="140"/>
      <c r="I619" s="141">
        <f>SUM(I629+I625+I620)</f>
        <v>11165</v>
      </c>
    </row>
    <row r="620" spans="3:9" ht="16.5" thickBot="1" x14ac:dyDescent="0.25">
      <c r="C620" s="31"/>
      <c r="D620" s="26" t="s">
        <v>148</v>
      </c>
      <c r="E620" s="15" t="s">
        <v>76</v>
      </c>
      <c r="F620" s="15" t="s">
        <v>118</v>
      </c>
      <c r="G620" s="32">
        <v>1920202590</v>
      </c>
      <c r="H620" s="27"/>
      <c r="I620" s="55">
        <f>SUM(I621:I624)</f>
        <v>449</v>
      </c>
    </row>
    <row r="621" spans="3:9" ht="32.25" thickBot="1" x14ac:dyDescent="0.25">
      <c r="C621" s="5" t="s">
        <v>56</v>
      </c>
      <c r="D621" s="28" t="s">
        <v>148</v>
      </c>
      <c r="E621" s="7" t="s">
        <v>76</v>
      </c>
      <c r="F621" s="7" t="s">
        <v>118</v>
      </c>
      <c r="G621" s="37">
        <v>1920202590</v>
      </c>
      <c r="H621" s="27" t="s">
        <v>81</v>
      </c>
      <c r="I621" s="55">
        <v>146</v>
      </c>
    </row>
    <row r="622" spans="3:9" ht="48" thickBot="1" x14ac:dyDescent="0.25">
      <c r="C622" s="39" t="s">
        <v>10</v>
      </c>
      <c r="D622" s="28" t="s">
        <v>148</v>
      </c>
      <c r="E622" s="7" t="s">
        <v>76</v>
      </c>
      <c r="F622" s="7" t="s">
        <v>118</v>
      </c>
      <c r="G622" s="37">
        <v>1920202590</v>
      </c>
      <c r="H622" s="28" t="s">
        <v>651</v>
      </c>
      <c r="I622" s="55">
        <v>44</v>
      </c>
    </row>
    <row r="623" spans="3:9" ht="32.25" thickBot="1" x14ac:dyDescent="0.25">
      <c r="C623" s="39" t="s">
        <v>13</v>
      </c>
      <c r="D623" s="28" t="s">
        <v>148</v>
      </c>
      <c r="E623" s="7" t="s">
        <v>76</v>
      </c>
      <c r="F623" s="7" t="s">
        <v>118</v>
      </c>
      <c r="G623" s="37">
        <v>1920202590</v>
      </c>
      <c r="H623" s="7" t="s">
        <v>122</v>
      </c>
      <c r="I623" s="3">
        <v>239</v>
      </c>
    </row>
    <row r="624" spans="3:9" ht="16.5" thickBot="1" x14ac:dyDescent="0.25">
      <c r="C624" s="157" t="s">
        <v>48</v>
      </c>
      <c r="D624" s="28" t="s">
        <v>148</v>
      </c>
      <c r="E624" s="7" t="s">
        <v>76</v>
      </c>
      <c r="F624" s="7" t="s">
        <v>118</v>
      </c>
      <c r="G624" s="37">
        <v>1920202590</v>
      </c>
      <c r="H624" s="7" t="s">
        <v>121</v>
      </c>
      <c r="I624" s="3">
        <v>20</v>
      </c>
    </row>
    <row r="625" spans="3:9" ht="95.25" thickBot="1" x14ac:dyDescent="0.25">
      <c r="C625" s="159" t="s">
        <v>64</v>
      </c>
      <c r="D625" s="26" t="s">
        <v>148</v>
      </c>
      <c r="E625" s="8" t="s">
        <v>76</v>
      </c>
      <c r="F625" s="8" t="s">
        <v>118</v>
      </c>
      <c r="G625" s="4">
        <v>1920206590</v>
      </c>
      <c r="H625" s="2"/>
      <c r="I625" s="1">
        <f>SUM(I626:I628)</f>
        <v>10599</v>
      </c>
    </row>
    <row r="626" spans="3:9" ht="32.25" thickBot="1" x14ac:dyDescent="0.25">
      <c r="C626" s="5" t="s">
        <v>56</v>
      </c>
      <c r="D626" s="28" t="s">
        <v>148</v>
      </c>
      <c r="E626" s="7" t="s">
        <v>76</v>
      </c>
      <c r="F626" s="7" t="s">
        <v>118</v>
      </c>
      <c r="G626" s="3">
        <v>1920206590</v>
      </c>
      <c r="H626" s="3">
        <v>111</v>
      </c>
      <c r="I626" s="3">
        <v>8052</v>
      </c>
    </row>
    <row r="627" spans="3:9" ht="48" thickBot="1" x14ac:dyDescent="0.25">
      <c r="C627" s="39" t="s">
        <v>10</v>
      </c>
      <c r="D627" s="28" t="s">
        <v>148</v>
      </c>
      <c r="E627" s="7" t="s">
        <v>76</v>
      </c>
      <c r="F627" s="7" t="s">
        <v>118</v>
      </c>
      <c r="G627" s="3">
        <v>1920206590</v>
      </c>
      <c r="H627" s="3">
        <v>119</v>
      </c>
      <c r="I627" s="3">
        <v>2432</v>
      </c>
    </row>
    <row r="628" spans="3:9" ht="32.25" thickBot="1" x14ac:dyDescent="0.25">
      <c r="C628" s="39" t="s">
        <v>13</v>
      </c>
      <c r="D628" s="28" t="s">
        <v>148</v>
      </c>
      <c r="E628" s="7" t="s">
        <v>76</v>
      </c>
      <c r="F628" s="7" t="s">
        <v>118</v>
      </c>
      <c r="G628" s="3">
        <v>1920206590</v>
      </c>
      <c r="H628" s="3">
        <v>244</v>
      </c>
      <c r="I628" s="3">
        <v>115</v>
      </c>
    </row>
    <row r="629" spans="3:9" ht="32.25" thickBot="1" x14ac:dyDescent="0.25">
      <c r="C629" s="159" t="s">
        <v>67</v>
      </c>
      <c r="D629" s="26" t="s">
        <v>148</v>
      </c>
      <c r="E629" s="8" t="s">
        <v>76</v>
      </c>
      <c r="F629" s="8" t="s">
        <v>118</v>
      </c>
      <c r="G629" s="1">
        <v>1920207591</v>
      </c>
      <c r="H629" s="3"/>
      <c r="I629" s="1">
        <v>117</v>
      </c>
    </row>
    <row r="630" spans="3:9" ht="32.25" thickBot="1" x14ac:dyDescent="0.25">
      <c r="C630" s="39" t="s">
        <v>13</v>
      </c>
      <c r="D630" s="28" t="s">
        <v>148</v>
      </c>
      <c r="E630" s="7" t="s">
        <v>76</v>
      </c>
      <c r="F630" s="7" t="s">
        <v>118</v>
      </c>
      <c r="G630" s="3">
        <v>1920207591</v>
      </c>
      <c r="H630" s="3">
        <v>244</v>
      </c>
      <c r="I630" s="3">
        <v>117</v>
      </c>
    </row>
    <row r="631" spans="3:9" ht="32.25" thickBot="1" x14ac:dyDescent="0.25">
      <c r="C631" s="142" t="s">
        <v>149</v>
      </c>
      <c r="D631" s="140" t="s">
        <v>150</v>
      </c>
      <c r="E631" s="140" t="s">
        <v>76</v>
      </c>
      <c r="F631" s="140" t="s">
        <v>118</v>
      </c>
      <c r="G631" s="140"/>
      <c r="H631" s="140"/>
      <c r="I631" s="141">
        <f>SUM(I641+I637+I632)</f>
        <v>10654.9</v>
      </c>
    </row>
    <row r="632" spans="3:9" ht="16.5" thickBot="1" x14ac:dyDescent="0.25">
      <c r="C632" s="5"/>
      <c r="D632" s="26" t="s">
        <v>150</v>
      </c>
      <c r="E632" s="15" t="s">
        <v>76</v>
      </c>
      <c r="F632" s="15" t="s">
        <v>118</v>
      </c>
      <c r="G632" s="32">
        <v>1920202590</v>
      </c>
      <c r="H632" s="27"/>
      <c r="I632" s="55">
        <f>SUM(I633:I636)</f>
        <v>525</v>
      </c>
    </row>
    <row r="633" spans="3:9" ht="32.25" thickBot="1" x14ac:dyDescent="0.25">
      <c r="C633" s="5" t="s">
        <v>56</v>
      </c>
      <c r="D633" s="28" t="s">
        <v>150</v>
      </c>
      <c r="E633" s="7" t="s">
        <v>76</v>
      </c>
      <c r="F633" s="7" t="s">
        <v>118</v>
      </c>
      <c r="G633" s="37">
        <v>1920202590</v>
      </c>
      <c r="H633" s="28" t="s">
        <v>81</v>
      </c>
      <c r="I633" s="143">
        <v>146</v>
      </c>
    </row>
    <row r="634" spans="3:9" ht="48" thickBot="1" x14ac:dyDescent="0.25">
      <c r="C634" s="39" t="s">
        <v>10</v>
      </c>
      <c r="D634" s="28" t="s">
        <v>150</v>
      </c>
      <c r="E634" s="7" t="s">
        <v>76</v>
      </c>
      <c r="F634" s="7" t="s">
        <v>118</v>
      </c>
      <c r="G634" s="37">
        <v>1920202590</v>
      </c>
      <c r="H634" s="28" t="s">
        <v>651</v>
      </c>
      <c r="I634" s="143">
        <v>44</v>
      </c>
    </row>
    <row r="635" spans="3:9" ht="32.25" thickBot="1" x14ac:dyDescent="0.25">
      <c r="C635" s="39" t="s">
        <v>13</v>
      </c>
      <c r="D635" s="28" t="s">
        <v>150</v>
      </c>
      <c r="E635" s="7" t="s">
        <v>76</v>
      </c>
      <c r="F635" s="7" t="s">
        <v>118</v>
      </c>
      <c r="G635" s="37">
        <v>1920202590</v>
      </c>
      <c r="H635" s="7" t="s">
        <v>122</v>
      </c>
      <c r="I635" s="3">
        <v>293</v>
      </c>
    </row>
    <row r="636" spans="3:9" ht="16.5" thickBot="1" x14ac:dyDescent="0.25">
      <c r="C636" s="157" t="s">
        <v>48</v>
      </c>
      <c r="D636" s="28" t="s">
        <v>150</v>
      </c>
      <c r="E636" s="7" t="s">
        <v>76</v>
      </c>
      <c r="F636" s="7" t="s">
        <v>118</v>
      </c>
      <c r="G636" s="37">
        <v>1920202590</v>
      </c>
      <c r="H636" s="7" t="s">
        <v>121</v>
      </c>
      <c r="I636" s="3">
        <v>42</v>
      </c>
    </row>
    <row r="637" spans="3:9" ht="95.25" thickBot="1" x14ac:dyDescent="0.25">
      <c r="C637" s="159" t="s">
        <v>64</v>
      </c>
      <c r="D637" s="26" t="s">
        <v>150</v>
      </c>
      <c r="E637" s="8" t="s">
        <v>76</v>
      </c>
      <c r="F637" s="8" t="s">
        <v>118</v>
      </c>
      <c r="G637" s="4">
        <v>1920206590</v>
      </c>
      <c r="H637" s="2"/>
      <c r="I637" s="1">
        <f>SUM(I638:I640)</f>
        <v>10042.9</v>
      </c>
    </row>
    <row r="638" spans="3:9" ht="32.25" thickBot="1" x14ac:dyDescent="0.25">
      <c r="C638" s="5" t="s">
        <v>56</v>
      </c>
      <c r="D638" s="28" t="s">
        <v>150</v>
      </c>
      <c r="E638" s="7" t="s">
        <v>76</v>
      </c>
      <c r="F638" s="7" t="s">
        <v>118</v>
      </c>
      <c r="G638" s="3">
        <v>1920206590</v>
      </c>
      <c r="H638" s="3">
        <v>111</v>
      </c>
      <c r="I638" s="3">
        <v>7647</v>
      </c>
    </row>
    <row r="639" spans="3:9" ht="48" thickBot="1" x14ac:dyDescent="0.25">
      <c r="C639" s="39" t="s">
        <v>10</v>
      </c>
      <c r="D639" s="28" t="s">
        <v>150</v>
      </c>
      <c r="E639" s="7" t="s">
        <v>76</v>
      </c>
      <c r="F639" s="7" t="s">
        <v>118</v>
      </c>
      <c r="G639" s="3">
        <v>1920206590</v>
      </c>
      <c r="H639" s="3">
        <v>119</v>
      </c>
      <c r="I639" s="3">
        <v>2309</v>
      </c>
    </row>
    <row r="640" spans="3:9" ht="32.25" thickBot="1" x14ac:dyDescent="0.25">
      <c r="C640" s="39" t="s">
        <v>13</v>
      </c>
      <c r="D640" s="28" t="s">
        <v>150</v>
      </c>
      <c r="E640" s="7" t="s">
        <v>76</v>
      </c>
      <c r="F640" s="7" t="s">
        <v>118</v>
      </c>
      <c r="G640" s="3">
        <v>1920206590</v>
      </c>
      <c r="H640" s="3">
        <v>244</v>
      </c>
      <c r="I640" s="3">
        <v>86.9</v>
      </c>
    </row>
    <row r="641" spans="3:9" ht="32.25" thickBot="1" x14ac:dyDescent="0.25">
      <c r="C641" s="159" t="s">
        <v>67</v>
      </c>
      <c r="D641" s="26" t="s">
        <v>150</v>
      </c>
      <c r="E641" s="8" t="s">
        <v>76</v>
      </c>
      <c r="F641" s="8" t="s">
        <v>118</v>
      </c>
      <c r="G641" s="1">
        <v>1920207591</v>
      </c>
      <c r="H641" s="3"/>
      <c r="I641" s="1">
        <v>87</v>
      </c>
    </row>
    <row r="642" spans="3:9" ht="32.25" thickBot="1" x14ac:dyDescent="0.25">
      <c r="C642" s="39" t="s">
        <v>13</v>
      </c>
      <c r="D642" s="28" t="s">
        <v>150</v>
      </c>
      <c r="E642" s="7" t="s">
        <v>76</v>
      </c>
      <c r="F642" s="7" t="s">
        <v>118</v>
      </c>
      <c r="G642" s="3">
        <v>1920207591</v>
      </c>
      <c r="H642" s="3">
        <v>244</v>
      </c>
      <c r="I642" s="3">
        <v>87</v>
      </c>
    </row>
    <row r="643" spans="3:9" ht="16.5" thickBot="1" x14ac:dyDescent="0.25">
      <c r="C643" s="142" t="s">
        <v>151</v>
      </c>
      <c r="D643" s="140" t="s">
        <v>152</v>
      </c>
      <c r="E643" s="140" t="s">
        <v>76</v>
      </c>
      <c r="F643" s="140" t="s">
        <v>118</v>
      </c>
      <c r="G643" s="140"/>
      <c r="H643" s="140"/>
      <c r="I643" s="141">
        <f>SUM(I653+I649+I644+I655)</f>
        <v>16357</v>
      </c>
    </row>
    <row r="644" spans="3:9" ht="16.5" thickBot="1" x14ac:dyDescent="0.25">
      <c r="C644" s="31"/>
      <c r="D644" s="26" t="s">
        <v>152</v>
      </c>
      <c r="E644" s="15" t="s">
        <v>76</v>
      </c>
      <c r="F644" s="15" t="s">
        <v>118</v>
      </c>
      <c r="G644" s="32">
        <v>1920202590</v>
      </c>
      <c r="H644" s="27"/>
      <c r="I644" s="55">
        <f>SUM(I645:I648)</f>
        <v>878</v>
      </c>
    </row>
    <row r="645" spans="3:9" ht="32.25" thickBot="1" x14ac:dyDescent="0.25">
      <c r="C645" s="5" t="s">
        <v>56</v>
      </c>
      <c r="D645" s="28" t="s">
        <v>152</v>
      </c>
      <c r="E645" s="7" t="s">
        <v>76</v>
      </c>
      <c r="F645" s="7" t="s">
        <v>118</v>
      </c>
      <c r="G645" s="37">
        <v>1920202590</v>
      </c>
      <c r="H645" s="27" t="s">
        <v>81</v>
      </c>
      <c r="I645" s="55">
        <v>292</v>
      </c>
    </row>
    <row r="646" spans="3:9" ht="48" thickBot="1" x14ac:dyDescent="0.25">
      <c r="C646" s="39" t="s">
        <v>10</v>
      </c>
      <c r="D646" s="28" t="s">
        <v>152</v>
      </c>
      <c r="E646" s="7" t="s">
        <v>76</v>
      </c>
      <c r="F646" s="7" t="s">
        <v>118</v>
      </c>
      <c r="G646" s="37">
        <v>1920202590</v>
      </c>
      <c r="H646" s="7" t="s">
        <v>651</v>
      </c>
      <c r="I646" s="55">
        <v>88</v>
      </c>
    </row>
    <row r="647" spans="3:9" ht="32.25" thickBot="1" x14ac:dyDescent="0.25">
      <c r="C647" s="39" t="s">
        <v>13</v>
      </c>
      <c r="D647" s="28" t="s">
        <v>152</v>
      </c>
      <c r="E647" s="7" t="s">
        <v>76</v>
      </c>
      <c r="F647" s="7" t="s">
        <v>118</v>
      </c>
      <c r="G647" s="37">
        <v>1920202590</v>
      </c>
      <c r="H647" s="7" t="s">
        <v>122</v>
      </c>
      <c r="I647" s="3">
        <v>389</v>
      </c>
    </row>
    <row r="648" spans="3:9" ht="16.5" thickBot="1" x14ac:dyDescent="0.25">
      <c r="C648" s="157" t="s">
        <v>48</v>
      </c>
      <c r="D648" s="28" t="s">
        <v>152</v>
      </c>
      <c r="E648" s="7" t="s">
        <v>76</v>
      </c>
      <c r="F648" s="7" t="s">
        <v>118</v>
      </c>
      <c r="G648" s="37">
        <v>1920202590</v>
      </c>
      <c r="H648" s="7" t="s">
        <v>121</v>
      </c>
      <c r="I648" s="3">
        <v>109</v>
      </c>
    </row>
    <row r="649" spans="3:9" ht="95.25" thickBot="1" x14ac:dyDescent="0.25">
      <c r="C649" s="159" t="s">
        <v>64</v>
      </c>
      <c r="D649" s="26" t="s">
        <v>152</v>
      </c>
      <c r="E649" s="8" t="s">
        <v>76</v>
      </c>
      <c r="F649" s="8" t="s">
        <v>118</v>
      </c>
      <c r="G649" s="4">
        <v>1920206590</v>
      </c>
      <c r="H649" s="2"/>
      <c r="I649" s="1">
        <f>SUM(I650:I652)</f>
        <v>15051</v>
      </c>
    </row>
    <row r="650" spans="3:9" ht="32.25" thickBot="1" x14ac:dyDescent="0.25">
      <c r="C650" s="5" t="s">
        <v>56</v>
      </c>
      <c r="D650" s="28" t="s">
        <v>152</v>
      </c>
      <c r="E650" s="7" t="s">
        <v>76</v>
      </c>
      <c r="F650" s="7" t="s">
        <v>118</v>
      </c>
      <c r="G650" s="3">
        <v>1920206590</v>
      </c>
      <c r="H650" s="3">
        <v>111</v>
      </c>
      <c r="I650" s="3">
        <v>11349</v>
      </c>
    </row>
    <row r="651" spans="3:9" ht="48" thickBot="1" x14ac:dyDescent="0.25">
      <c r="C651" s="39" t="s">
        <v>10</v>
      </c>
      <c r="D651" s="28" t="s">
        <v>152</v>
      </c>
      <c r="E651" s="7" t="s">
        <v>76</v>
      </c>
      <c r="F651" s="7" t="s">
        <v>118</v>
      </c>
      <c r="G651" s="3">
        <v>1920206590</v>
      </c>
      <c r="H651" s="3">
        <v>119</v>
      </c>
      <c r="I651" s="3">
        <v>3428</v>
      </c>
    </row>
    <row r="652" spans="3:9" ht="32.25" thickBot="1" x14ac:dyDescent="0.25">
      <c r="C652" s="39" t="s">
        <v>13</v>
      </c>
      <c r="D652" s="28" t="s">
        <v>152</v>
      </c>
      <c r="E652" s="7" t="s">
        <v>76</v>
      </c>
      <c r="F652" s="7" t="s">
        <v>118</v>
      </c>
      <c r="G652" s="3">
        <v>1920206590</v>
      </c>
      <c r="H652" s="3">
        <v>244</v>
      </c>
      <c r="I652" s="3">
        <v>274</v>
      </c>
    </row>
    <row r="653" spans="3:9" ht="32.25" thickBot="1" x14ac:dyDescent="0.25">
      <c r="C653" s="159" t="s">
        <v>67</v>
      </c>
      <c r="D653" s="26" t="s">
        <v>152</v>
      </c>
      <c r="E653" s="8" t="s">
        <v>76</v>
      </c>
      <c r="F653" s="8" t="s">
        <v>118</v>
      </c>
      <c r="G653" s="1">
        <v>1920207591</v>
      </c>
      <c r="H653" s="3"/>
      <c r="I653" s="1">
        <v>228</v>
      </c>
    </row>
    <row r="654" spans="3:9" ht="32.25" thickBot="1" x14ac:dyDescent="0.25">
      <c r="C654" s="39" t="s">
        <v>13</v>
      </c>
      <c r="D654" s="28" t="s">
        <v>152</v>
      </c>
      <c r="E654" s="7" t="s">
        <v>76</v>
      </c>
      <c r="F654" s="7" t="s">
        <v>118</v>
      </c>
      <c r="G654" s="3">
        <v>1920207591</v>
      </c>
      <c r="H654" s="3">
        <v>244</v>
      </c>
      <c r="I654" s="3">
        <v>228</v>
      </c>
    </row>
    <row r="655" spans="3:9" ht="18" thickBot="1" x14ac:dyDescent="0.25">
      <c r="C655" s="217" t="s">
        <v>582</v>
      </c>
      <c r="D655" s="28" t="s">
        <v>152</v>
      </c>
      <c r="E655" s="7" t="s">
        <v>76</v>
      </c>
      <c r="F655" s="7" t="s">
        <v>118</v>
      </c>
      <c r="G655" s="3">
        <v>9990041120</v>
      </c>
      <c r="H655" s="3"/>
      <c r="I655" s="3">
        <v>200</v>
      </c>
    </row>
    <row r="656" spans="3:9" ht="33.75" customHeight="1" thickBot="1" x14ac:dyDescent="0.25">
      <c r="C656" s="305" t="s">
        <v>510</v>
      </c>
      <c r="D656" s="28" t="s">
        <v>152</v>
      </c>
      <c r="E656" s="7" t="s">
        <v>76</v>
      </c>
      <c r="F656" s="7" t="s">
        <v>118</v>
      </c>
      <c r="G656" s="3">
        <v>9990041120</v>
      </c>
      <c r="H656" s="3">
        <v>243</v>
      </c>
      <c r="I656" s="3">
        <v>200</v>
      </c>
    </row>
    <row r="657" spans="3:9" ht="16.5" thickBot="1" x14ac:dyDescent="0.25">
      <c r="C657" s="142" t="s">
        <v>153</v>
      </c>
      <c r="D657" s="140" t="s">
        <v>154</v>
      </c>
      <c r="E657" s="140" t="s">
        <v>76</v>
      </c>
      <c r="F657" s="140" t="s">
        <v>118</v>
      </c>
      <c r="G657" s="140"/>
      <c r="H657" s="140"/>
      <c r="I657" s="141">
        <f>SUM(I667+I663+I658)</f>
        <v>9458.6</v>
      </c>
    </row>
    <row r="658" spans="3:9" ht="16.5" thickBot="1" x14ac:dyDescent="0.25">
      <c r="C658" s="31"/>
      <c r="D658" s="26" t="s">
        <v>154</v>
      </c>
      <c r="E658" s="15" t="s">
        <v>76</v>
      </c>
      <c r="F658" s="15" t="s">
        <v>118</v>
      </c>
      <c r="G658" s="32">
        <v>1920202590</v>
      </c>
      <c r="H658" s="27"/>
      <c r="I658" s="55">
        <f>SUM(I659:I662)</f>
        <v>468</v>
      </c>
    </row>
    <row r="659" spans="3:9" ht="32.25" thickBot="1" x14ac:dyDescent="0.25">
      <c r="C659" s="5" t="s">
        <v>56</v>
      </c>
      <c r="D659" s="28" t="s">
        <v>154</v>
      </c>
      <c r="E659" s="7" t="s">
        <v>76</v>
      </c>
      <c r="F659" s="7" t="s">
        <v>118</v>
      </c>
      <c r="G659" s="37">
        <v>1920202590</v>
      </c>
      <c r="H659" s="27" t="s">
        <v>81</v>
      </c>
      <c r="I659" s="55">
        <v>146</v>
      </c>
    </row>
    <row r="660" spans="3:9" ht="48" thickBot="1" x14ac:dyDescent="0.25">
      <c r="C660" s="39" t="s">
        <v>10</v>
      </c>
      <c r="D660" s="28" t="s">
        <v>154</v>
      </c>
      <c r="E660" s="7" t="s">
        <v>76</v>
      </c>
      <c r="F660" s="7" t="s">
        <v>118</v>
      </c>
      <c r="G660" s="37">
        <v>1920202590</v>
      </c>
      <c r="H660" s="27" t="s">
        <v>651</v>
      </c>
      <c r="I660" s="55">
        <v>44</v>
      </c>
    </row>
    <row r="661" spans="3:9" ht="32.25" thickBot="1" x14ac:dyDescent="0.25">
      <c r="C661" s="39" t="s">
        <v>13</v>
      </c>
      <c r="D661" s="28" t="s">
        <v>154</v>
      </c>
      <c r="E661" s="7" t="s">
        <v>76</v>
      </c>
      <c r="F661" s="7" t="s">
        <v>118</v>
      </c>
      <c r="G661" s="37">
        <v>1920202590</v>
      </c>
      <c r="H661" s="7" t="s">
        <v>122</v>
      </c>
      <c r="I661" s="3">
        <v>269</v>
      </c>
    </row>
    <row r="662" spans="3:9" ht="16.5" thickBot="1" x14ac:dyDescent="0.25">
      <c r="C662" s="157" t="s">
        <v>48</v>
      </c>
      <c r="D662" s="28" t="s">
        <v>154</v>
      </c>
      <c r="E662" s="7" t="s">
        <v>76</v>
      </c>
      <c r="F662" s="7" t="s">
        <v>118</v>
      </c>
      <c r="G662" s="37">
        <v>1920202590</v>
      </c>
      <c r="H662" s="7" t="s">
        <v>121</v>
      </c>
      <c r="I662" s="3">
        <v>9</v>
      </c>
    </row>
    <row r="663" spans="3:9" ht="95.25" thickBot="1" x14ac:dyDescent="0.25">
      <c r="C663" s="159" t="s">
        <v>64</v>
      </c>
      <c r="D663" s="26" t="s">
        <v>154</v>
      </c>
      <c r="E663" s="8" t="s">
        <v>76</v>
      </c>
      <c r="F663" s="8" t="s">
        <v>118</v>
      </c>
      <c r="G663" s="4">
        <v>1920206590</v>
      </c>
      <c r="H663" s="2"/>
      <c r="I663" s="1">
        <f>SUM(I664:I666)</f>
        <v>8942.6</v>
      </c>
    </row>
    <row r="664" spans="3:9" ht="32.25" thickBot="1" x14ac:dyDescent="0.25">
      <c r="C664" s="5" t="s">
        <v>56</v>
      </c>
      <c r="D664" s="28" t="s">
        <v>154</v>
      </c>
      <c r="E664" s="7" t="s">
        <v>76</v>
      </c>
      <c r="F664" s="7" t="s">
        <v>118</v>
      </c>
      <c r="G664" s="3">
        <v>1920206590</v>
      </c>
      <c r="H664" s="3">
        <v>111</v>
      </c>
      <c r="I664" s="3">
        <v>6826</v>
      </c>
    </row>
    <row r="665" spans="3:9" ht="48" thickBot="1" x14ac:dyDescent="0.25">
      <c r="C665" s="39" t="s">
        <v>10</v>
      </c>
      <c r="D665" s="28" t="s">
        <v>154</v>
      </c>
      <c r="E665" s="7" t="s">
        <v>76</v>
      </c>
      <c r="F665" s="7" t="s">
        <v>118</v>
      </c>
      <c r="G665" s="3">
        <v>1920206590</v>
      </c>
      <c r="H665" s="3">
        <v>119</v>
      </c>
      <c r="I665" s="3">
        <v>2062</v>
      </c>
    </row>
    <row r="666" spans="3:9" ht="32.25" thickBot="1" x14ac:dyDescent="0.25">
      <c r="C666" s="39" t="s">
        <v>13</v>
      </c>
      <c r="D666" s="28" t="s">
        <v>154</v>
      </c>
      <c r="E666" s="7" t="s">
        <v>76</v>
      </c>
      <c r="F666" s="7" t="s">
        <v>118</v>
      </c>
      <c r="G666" s="3">
        <v>1920206590</v>
      </c>
      <c r="H666" s="3">
        <v>244</v>
      </c>
      <c r="I666" s="3">
        <v>54.6</v>
      </c>
    </row>
    <row r="667" spans="3:9" ht="32.25" thickBot="1" x14ac:dyDescent="0.25">
      <c r="C667" s="159" t="s">
        <v>67</v>
      </c>
      <c r="D667" s="26" t="s">
        <v>154</v>
      </c>
      <c r="E667" s="8" t="s">
        <v>76</v>
      </c>
      <c r="F667" s="8" t="s">
        <v>118</v>
      </c>
      <c r="G667" s="1">
        <v>1920207591</v>
      </c>
      <c r="H667" s="3"/>
      <c r="I667" s="1">
        <v>48</v>
      </c>
    </row>
    <row r="668" spans="3:9" ht="32.25" thickBot="1" x14ac:dyDescent="0.25">
      <c r="C668" s="39" t="s">
        <v>13</v>
      </c>
      <c r="D668" s="28" t="s">
        <v>154</v>
      </c>
      <c r="E668" s="7" t="s">
        <v>76</v>
      </c>
      <c r="F668" s="7" t="s">
        <v>118</v>
      </c>
      <c r="G668" s="3">
        <v>1920207591</v>
      </c>
      <c r="H668" s="3">
        <v>244</v>
      </c>
      <c r="I668" s="3">
        <v>48</v>
      </c>
    </row>
    <row r="669" spans="3:9" ht="16.5" thickBot="1" x14ac:dyDescent="0.25">
      <c r="C669" s="142" t="s">
        <v>155</v>
      </c>
      <c r="D669" s="140" t="s">
        <v>156</v>
      </c>
      <c r="E669" s="140" t="s">
        <v>76</v>
      </c>
      <c r="F669" s="140" t="s">
        <v>118</v>
      </c>
      <c r="G669" s="140"/>
      <c r="H669" s="140"/>
      <c r="I669" s="141">
        <f>SUM(I679+I675+I670)</f>
        <v>13938</v>
      </c>
    </row>
    <row r="670" spans="3:9" ht="16.5" thickBot="1" x14ac:dyDescent="0.25">
      <c r="C670" s="31"/>
      <c r="D670" s="26" t="s">
        <v>156</v>
      </c>
      <c r="E670" s="15" t="s">
        <v>76</v>
      </c>
      <c r="F670" s="15" t="s">
        <v>118</v>
      </c>
      <c r="G670" s="32">
        <v>1920202590</v>
      </c>
      <c r="H670" s="27"/>
      <c r="I670" s="55">
        <f>SUM(I671:I674)</f>
        <v>960</v>
      </c>
    </row>
    <row r="671" spans="3:9" ht="32.25" thickBot="1" x14ac:dyDescent="0.25">
      <c r="C671" s="5" t="s">
        <v>56</v>
      </c>
      <c r="D671" s="28" t="s">
        <v>156</v>
      </c>
      <c r="E671" s="7" t="s">
        <v>76</v>
      </c>
      <c r="F671" s="7" t="s">
        <v>118</v>
      </c>
      <c r="G671" s="37">
        <v>1920202590</v>
      </c>
      <c r="H671" s="27" t="s">
        <v>81</v>
      </c>
      <c r="I671" s="55">
        <v>292</v>
      </c>
    </row>
    <row r="672" spans="3:9" ht="48" thickBot="1" x14ac:dyDescent="0.25">
      <c r="C672" s="39" t="s">
        <v>10</v>
      </c>
      <c r="D672" s="28" t="s">
        <v>156</v>
      </c>
      <c r="E672" s="7" t="s">
        <v>76</v>
      </c>
      <c r="F672" s="7" t="s">
        <v>118</v>
      </c>
      <c r="G672" s="37">
        <v>1920202590</v>
      </c>
      <c r="H672" s="27" t="s">
        <v>651</v>
      </c>
      <c r="I672" s="55">
        <v>88</v>
      </c>
    </row>
    <row r="673" spans="3:9" ht="32.25" thickBot="1" x14ac:dyDescent="0.25">
      <c r="C673" s="39" t="s">
        <v>13</v>
      </c>
      <c r="D673" s="28" t="s">
        <v>156</v>
      </c>
      <c r="E673" s="7" t="s">
        <v>76</v>
      </c>
      <c r="F673" s="7" t="s">
        <v>118</v>
      </c>
      <c r="G673" s="37">
        <v>1920202590</v>
      </c>
      <c r="H673" s="7" t="s">
        <v>122</v>
      </c>
      <c r="I673" s="3">
        <v>499</v>
      </c>
    </row>
    <row r="674" spans="3:9" ht="16.5" thickBot="1" x14ac:dyDescent="0.25">
      <c r="C674" s="157" t="s">
        <v>48</v>
      </c>
      <c r="D674" s="28" t="s">
        <v>156</v>
      </c>
      <c r="E674" s="7" t="s">
        <v>76</v>
      </c>
      <c r="F674" s="7" t="s">
        <v>118</v>
      </c>
      <c r="G674" s="37">
        <v>1920202590</v>
      </c>
      <c r="H674" s="7" t="s">
        <v>121</v>
      </c>
      <c r="I674" s="3">
        <v>81</v>
      </c>
    </row>
    <row r="675" spans="3:9" ht="95.25" thickBot="1" x14ac:dyDescent="0.25">
      <c r="C675" s="159" t="s">
        <v>64</v>
      </c>
      <c r="D675" s="26" t="s">
        <v>156</v>
      </c>
      <c r="E675" s="8" t="s">
        <v>76</v>
      </c>
      <c r="F675" s="8" t="s">
        <v>118</v>
      </c>
      <c r="G675" s="4">
        <v>1920206590</v>
      </c>
      <c r="H675" s="2"/>
      <c r="I675" s="1">
        <f>SUM(I676:I678)</f>
        <v>12810</v>
      </c>
    </row>
    <row r="676" spans="3:9" ht="32.25" thickBot="1" x14ac:dyDescent="0.25">
      <c r="C676" s="5" t="s">
        <v>56</v>
      </c>
      <c r="D676" s="28" t="s">
        <v>156</v>
      </c>
      <c r="E676" s="7" t="s">
        <v>76</v>
      </c>
      <c r="F676" s="7" t="s">
        <v>118</v>
      </c>
      <c r="G676" s="3">
        <v>1920206590</v>
      </c>
      <c r="H676" s="3">
        <v>111</v>
      </c>
      <c r="I676" s="3">
        <v>9666</v>
      </c>
    </row>
    <row r="677" spans="3:9" ht="48" thickBot="1" x14ac:dyDescent="0.25">
      <c r="C677" s="39" t="s">
        <v>10</v>
      </c>
      <c r="D677" s="28" t="s">
        <v>156</v>
      </c>
      <c r="E677" s="7" t="s">
        <v>76</v>
      </c>
      <c r="F677" s="7" t="s">
        <v>118</v>
      </c>
      <c r="G677" s="3">
        <v>1920206590</v>
      </c>
      <c r="H677" s="3">
        <v>119</v>
      </c>
      <c r="I677" s="3">
        <v>2919</v>
      </c>
    </row>
    <row r="678" spans="3:9" ht="32.25" thickBot="1" x14ac:dyDescent="0.25">
      <c r="C678" s="39" t="s">
        <v>13</v>
      </c>
      <c r="D678" s="28" t="s">
        <v>156</v>
      </c>
      <c r="E678" s="7" t="s">
        <v>76</v>
      </c>
      <c r="F678" s="7" t="s">
        <v>118</v>
      </c>
      <c r="G678" s="3">
        <v>1920206590</v>
      </c>
      <c r="H678" s="3">
        <v>244</v>
      </c>
      <c r="I678" s="3">
        <v>225</v>
      </c>
    </row>
    <row r="679" spans="3:9" ht="32.25" thickBot="1" x14ac:dyDescent="0.25">
      <c r="C679" s="159" t="s">
        <v>67</v>
      </c>
      <c r="D679" s="26" t="s">
        <v>156</v>
      </c>
      <c r="E679" s="8" t="s">
        <v>76</v>
      </c>
      <c r="F679" s="8" t="s">
        <v>118</v>
      </c>
      <c r="G679" s="1">
        <v>1920207591</v>
      </c>
      <c r="H679" s="3"/>
      <c r="I679" s="1">
        <v>168</v>
      </c>
    </row>
    <row r="680" spans="3:9" ht="32.25" thickBot="1" x14ac:dyDescent="0.25">
      <c r="C680" s="39" t="s">
        <v>13</v>
      </c>
      <c r="D680" s="28" t="s">
        <v>156</v>
      </c>
      <c r="E680" s="7" t="s">
        <v>76</v>
      </c>
      <c r="F680" s="7" t="s">
        <v>118</v>
      </c>
      <c r="G680" s="3">
        <v>1920207591</v>
      </c>
      <c r="H680" s="3">
        <v>244</v>
      </c>
      <c r="I680" s="3">
        <v>168</v>
      </c>
    </row>
    <row r="681" spans="3:9" ht="16.5" thickBot="1" x14ac:dyDescent="0.25">
      <c r="C681" s="142" t="s">
        <v>157</v>
      </c>
      <c r="D681" s="140" t="s">
        <v>158</v>
      </c>
      <c r="E681" s="140" t="s">
        <v>76</v>
      </c>
      <c r="F681" s="140" t="s">
        <v>118</v>
      </c>
      <c r="G681" s="140"/>
      <c r="H681" s="140"/>
      <c r="I681" s="141">
        <f>SUM(I691+I687+I682)</f>
        <v>11789.7</v>
      </c>
    </row>
    <row r="682" spans="3:9" ht="16.5" thickBot="1" x14ac:dyDescent="0.25">
      <c r="C682" s="31"/>
      <c r="D682" s="26" t="s">
        <v>158</v>
      </c>
      <c r="E682" s="15" t="s">
        <v>76</v>
      </c>
      <c r="F682" s="15" t="s">
        <v>118</v>
      </c>
      <c r="G682" s="32">
        <v>1920202590</v>
      </c>
      <c r="H682" s="27"/>
      <c r="I682" s="55">
        <f>SUM(I683:I686)</f>
        <v>602</v>
      </c>
    </row>
    <row r="683" spans="3:9" ht="32.25" thickBot="1" x14ac:dyDescent="0.25">
      <c r="C683" s="5" t="s">
        <v>56</v>
      </c>
      <c r="D683" s="28" t="s">
        <v>158</v>
      </c>
      <c r="E683" s="7" t="s">
        <v>76</v>
      </c>
      <c r="F683" s="7" t="s">
        <v>118</v>
      </c>
      <c r="G683" s="37">
        <v>1920202590</v>
      </c>
      <c r="H683" s="28" t="s">
        <v>81</v>
      </c>
      <c r="I683" s="143">
        <v>146</v>
      </c>
    </row>
    <row r="684" spans="3:9" ht="48" thickBot="1" x14ac:dyDescent="0.25">
      <c r="C684" s="39" t="s">
        <v>10</v>
      </c>
      <c r="D684" s="28" t="s">
        <v>158</v>
      </c>
      <c r="E684" s="7" t="s">
        <v>76</v>
      </c>
      <c r="F684" s="7" t="s">
        <v>118</v>
      </c>
      <c r="G684" s="37">
        <v>1920202590</v>
      </c>
      <c r="H684" s="28" t="s">
        <v>651</v>
      </c>
      <c r="I684" s="143">
        <v>44</v>
      </c>
    </row>
    <row r="685" spans="3:9" ht="32.25" thickBot="1" x14ac:dyDescent="0.25">
      <c r="C685" s="39" t="s">
        <v>13</v>
      </c>
      <c r="D685" s="28" t="s">
        <v>158</v>
      </c>
      <c r="E685" s="7" t="s">
        <v>76</v>
      </c>
      <c r="F685" s="7" t="s">
        <v>118</v>
      </c>
      <c r="G685" s="37">
        <v>1920202590</v>
      </c>
      <c r="H685" s="7" t="s">
        <v>122</v>
      </c>
      <c r="I685" s="3">
        <v>333</v>
      </c>
    </row>
    <row r="686" spans="3:9" ht="16.5" thickBot="1" x14ac:dyDescent="0.25">
      <c r="C686" s="157" t="s">
        <v>48</v>
      </c>
      <c r="D686" s="28" t="s">
        <v>158</v>
      </c>
      <c r="E686" s="7" t="s">
        <v>76</v>
      </c>
      <c r="F686" s="7" t="s">
        <v>118</v>
      </c>
      <c r="G686" s="37">
        <v>1920202590</v>
      </c>
      <c r="H686" s="7" t="s">
        <v>121</v>
      </c>
      <c r="I686" s="3">
        <v>79</v>
      </c>
    </row>
    <row r="687" spans="3:9" ht="95.25" thickBot="1" x14ac:dyDescent="0.25">
      <c r="C687" s="159" t="s">
        <v>64</v>
      </c>
      <c r="D687" s="26" t="s">
        <v>158</v>
      </c>
      <c r="E687" s="8" t="s">
        <v>76</v>
      </c>
      <c r="F687" s="8" t="s">
        <v>118</v>
      </c>
      <c r="G687" s="4">
        <v>1920206590</v>
      </c>
      <c r="H687" s="2"/>
      <c r="I687" s="1">
        <f>SUM(I688:I690)</f>
        <v>11067.7</v>
      </c>
    </row>
    <row r="688" spans="3:9" ht="32.25" thickBot="1" x14ac:dyDescent="0.25">
      <c r="C688" s="5" t="s">
        <v>56</v>
      </c>
      <c r="D688" s="28" t="s">
        <v>158</v>
      </c>
      <c r="E688" s="7" t="s">
        <v>76</v>
      </c>
      <c r="F688" s="7" t="s">
        <v>118</v>
      </c>
      <c r="G688" s="3">
        <v>1920206590</v>
      </c>
      <c r="H688" s="3">
        <v>111</v>
      </c>
      <c r="I688" s="3">
        <v>8412</v>
      </c>
    </row>
    <row r="689" spans="3:9" ht="48" thickBot="1" x14ac:dyDescent="0.25">
      <c r="C689" s="39" t="s">
        <v>10</v>
      </c>
      <c r="D689" s="28" t="s">
        <v>158</v>
      </c>
      <c r="E689" s="7" t="s">
        <v>76</v>
      </c>
      <c r="F689" s="7" t="s">
        <v>118</v>
      </c>
      <c r="G689" s="3">
        <v>1920206590</v>
      </c>
      <c r="H689" s="3">
        <v>119</v>
      </c>
      <c r="I689" s="3">
        <v>2541</v>
      </c>
    </row>
    <row r="690" spans="3:9" ht="32.25" thickBot="1" x14ac:dyDescent="0.25">
      <c r="C690" s="39" t="s">
        <v>13</v>
      </c>
      <c r="D690" s="28" t="s">
        <v>158</v>
      </c>
      <c r="E690" s="7" t="s">
        <v>76</v>
      </c>
      <c r="F690" s="7" t="s">
        <v>118</v>
      </c>
      <c r="G690" s="3">
        <v>1920206590</v>
      </c>
      <c r="H690" s="3">
        <v>244</v>
      </c>
      <c r="I690" s="3">
        <v>114.7</v>
      </c>
    </row>
    <row r="691" spans="3:9" ht="32.25" thickBot="1" x14ac:dyDescent="0.25">
      <c r="C691" s="159" t="s">
        <v>67</v>
      </c>
      <c r="D691" s="26" t="s">
        <v>158</v>
      </c>
      <c r="E691" s="8" t="s">
        <v>76</v>
      </c>
      <c r="F691" s="8" t="s">
        <v>118</v>
      </c>
      <c r="G691" s="1">
        <v>1920207591</v>
      </c>
      <c r="H691" s="3"/>
      <c r="I691" s="1">
        <v>120</v>
      </c>
    </row>
    <row r="692" spans="3:9" ht="32.25" thickBot="1" x14ac:dyDescent="0.25">
      <c r="C692" s="39" t="s">
        <v>13</v>
      </c>
      <c r="D692" s="28" t="s">
        <v>158</v>
      </c>
      <c r="E692" s="7" t="s">
        <v>76</v>
      </c>
      <c r="F692" s="7" t="s">
        <v>118</v>
      </c>
      <c r="G692" s="3">
        <v>1920207591</v>
      </c>
      <c r="H692" s="3">
        <v>244</v>
      </c>
      <c r="I692" s="3">
        <v>120</v>
      </c>
    </row>
    <row r="693" spans="3:9" ht="16.5" thickBot="1" x14ac:dyDescent="0.25">
      <c r="C693" s="142" t="s">
        <v>159</v>
      </c>
      <c r="D693" s="140" t="s">
        <v>160</v>
      </c>
      <c r="E693" s="140" t="s">
        <v>76</v>
      </c>
      <c r="F693" s="140" t="s">
        <v>118</v>
      </c>
      <c r="G693" s="140"/>
      <c r="H693" s="140"/>
      <c r="I693" s="141">
        <f>SUM(I703+I699+I694)</f>
        <v>11367.8</v>
      </c>
    </row>
    <row r="694" spans="3:9" ht="16.5" thickBot="1" x14ac:dyDescent="0.25">
      <c r="C694" s="31"/>
      <c r="D694" s="27"/>
      <c r="E694" s="27"/>
      <c r="F694" s="27"/>
      <c r="G694" s="27"/>
      <c r="H694" s="27"/>
      <c r="I694" s="55">
        <f>SUM(I695:I698)</f>
        <v>631</v>
      </c>
    </row>
    <row r="695" spans="3:9" ht="32.25" thickBot="1" x14ac:dyDescent="0.25">
      <c r="C695" s="5" t="s">
        <v>56</v>
      </c>
      <c r="D695" s="28" t="s">
        <v>160</v>
      </c>
      <c r="E695" s="7" t="s">
        <v>76</v>
      </c>
      <c r="F695" s="7" t="s">
        <v>118</v>
      </c>
      <c r="G695" s="37">
        <v>1920202590</v>
      </c>
      <c r="H695" s="27" t="s">
        <v>81</v>
      </c>
      <c r="I695" s="55">
        <v>219</v>
      </c>
    </row>
    <row r="696" spans="3:9" ht="48" thickBot="1" x14ac:dyDescent="0.25">
      <c r="C696" s="39" t="s">
        <v>10</v>
      </c>
      <c r="D696" s="28" t="s">
        <v>160</v>
      </c>
      <c r="E696" s="7" t="s">
        <v>76</v>
      </c>
      <c r="F696" s="7" t="s">
        <v>118</v>
      </c>
      <c r="G696" s="37">
        <v>1920202590</v>
      </c>
      <c r="H696" s="27" t="s">
        <v>651</v>
      </c>
      <c r="I696" s="55">
        <v>66</v>
      </c>
    </row>
    <row r="697" spans="3:9" ht="32.25" thickBot="1" x14ac:dyDescent="0.25">
      <c r="C697" s="39" t="s">
        <v>13</v>
      </c>
      <c r="D697" s="28" t="s">
        <v>160</v>
      </c>
      <c r="E697" s="7" t="s">
        <v>76</v>
      </c>
      <c r="F697" s="7" t="s">
        <v>118</v>
      </c>
      <c r="G697" s="37">
        <v>1920202590</v>
      </c>
      <c r="H697" s="7" t="s">
        <v>122</v>
      </c>
      <c r="I697" s="3">
        <v>234</v>
      </c>
    </row>
    <row r="698" spans="3:9" ht="16.5" thickBot="1" x14ac:dyDescent="0.25">
      <c r="C698" s="157" t="s">
        <v>48</v>
      </c>
      <c r="D698" s="28" t="s">
        <v>160</v>
      </c>
      <c r="E698" s="7" t="s">
        <v>76</v>
      </c>
      <c r="F698" s="7" t="s">
        <v>118</v>
      </c>
      <c r="G698" s="37">
        <v>1920202590</v>
      </c>
      <c r="H698" s="7" t="s">
        <v>121</v>
      </c>
      <c r="I698" s="3">
        <v>112</v>
      </c>
    </row>
    <row r="699" spans="3:9" ht="95.25" thickBot="1" x14ac:dyDescent="0.25">
      <c r="C699" s="159" t="s">
        <v>64</v>
      </c>
      <c r="D699" s="26" t="s">
        <v>160</v>
      </c>
      <c r="E699" s="8" t="s">
        <v>76</v>
      </c>
      <c r="F699" s="8" t="s">
        <v>118</v>
      </c>
      <c r="G699" s="4">
        <v>1920206590</v>
      </c>
      <c r="H699" s="2"/>
      <c r="I699" s="1">
        <f>SUM(I700:I702)</f>
        <v>10640.8</v>
      </c>
    </row>
    <row r="700" spans="3:9" ht="32.25" thickBot="1" x14ac:dyDescent="0.25">
      <c r="C700" s="5" t="s">
        <v>56</v>
      </c>
      <c r="D700" s="28" t="s">
        <v>160</v>
      </c>
      <c r="E700" s="7" t="s">
        <v>76</v>
      </c>
      <c r="F700" s="7" t="s">
        <v>118</v>
      </c>
      <c r="G700" s="3">
        <v>1920206590</v>
      </c>
      <c r="H700" s="3">
        <v>111</v>
      </c>
      <c r="I700" s="3">
        <v>8091</v>
      </c>
    </row>
    <row r="701" spans="3:9" ht="48" thickBot="1" x14ac:dyDescent="0.25">
      <c r="C701" s="39" t="s">
        <v>10</v>
      </c>
      <c r="D701" s="28" t="s">
        <v>160</v>
      </c>
      <c r="E701" s="7" t="s">
        <v>76</v>
      </c>
      <c r="F701" s="7" t="s">
        <v>118</v>
      </c>
      <c r="G701" s="3">
        <v>1920206590</v>
      </c>
      <c r="H701" s="3">
        <v>119</v>
      </c>
      <c r="I701" s="3">
        <v>2444</v>
      </c>
    </row>
    <row r="702" spans="3:9" ht="32.25" thickBot="1" x14ac:dyDescent="0.25">
      <c r="C702" s="39" t="s">
        <v>13</v>
      </c>
      <c r="D702" s="28" t="s">
        <v>160</v>
      </c>
      <c r="E702" s="7" t="s">
        <v>76</v>
      </c>
      <c r="F702" s="7" t="s">
        <v>118</v>
      </c>
      <c r="G702" s="3">
        <v>1920206590</v>
      </c>
      <c r="H702" s="3">
        <v>244</v>
      </c>
      <c r="I702" s="3">
        <v>105.8</v>
      </c>
    </row>
    <row r="703" spans="3:9" ht="32.25" thickBot="1" x14ac:dyDescent="0.25">
      <c r="C703" s="159" t="s">
        <v>67</v>
      </c>
      <c r="D703" s="26" t="s">
        <v>160</v>
      </c>
      <c r="E703" s="8" t="s">
        <v>76</v>
      </c>
      <c r="F703" s="8" t="s">
        <v>118</v>
      </c>
      <c r="G703" s="1">
        <v>1920207591</v>
      </c>
      <c r="H703" s="3"/>
      <c r="I703" s="1">
        <v>96</v>
      </c>
    </row>
    <row r="704" spans="3:9" ht="32.25" thickBot="1" x14ac:dyDescent="0.25">
      <c r="C704" s="39" t="s">
        <v>13</v>
      </c>
      <c r="D704" s="28" t="s">
        <v>160</v>
      </c>
      <c r="E704" s="7" t="s">
        <v>76</v>
      </c>
      <c r="F704" s="7" t="s">
        <v>118</v>
      </c>
      <c r="G704" s="3">
        <v>1920207591</v>
      </c>
      <c r="H704" s="3">
        <v>244</v>
      </c>
      <c r="I704" s="3">
        <v>96</v>
      </c>
    </row>
    <row r="705" spans="3:9" ht="16.5" thickBot="1" x14ac:dyDescent="0.25">
      <c r="C705" s="142" t="s">
        <v>161</v>
      </c>
      <c r="D705" s="140" t="s">
        <v>162</v>
      </c>
      <c r="E705" s="140" t="s">
        <v>76</v>
      </c>
      <c r="F705" s="140" t="s">
        <v>118</v>
      </c>
      <c r="G705" s="140"/>
      <c r="H705" s="140"/>
      <c r="I705" s="141">
        <f>SUM(I706+I711+I715+I717)</f>
        <v>12607.2</v>
      </c>
    </row>
    <row r="706" spans="3:9" ht="16.5" thickBot="1" x14ac:dyDescent="0.25">
      <c r="C706" s="31"/>
      <c r="D706" s="26" t="s">
        <v>162</v>
      </c>
      <c r="E706" s="15" t="s">
        <v>76</v>
      </c>
      <c r="F706" s="15" t="s">
        <v>118</v>
      </c>
      <c r="G706" s="32">
        <v>1920202590</v>
      </c>
      <c r="H706" s="27"/>
      <c r="I706" s="55">
        <f>SUM(I707:I710)</f>
        <v>862</v>
      </c>
    </row>
    <row r="707" spans="3:9" ht="32.25" thickBot="1" x14ac:dyDescent="0.25">
      <c r="C707" s="5" t="s">
        <v>56</v>
      </c>
      <c r="D707" s="28" t="s">
        <v>162</v>
      </c>
      <c r="E707" s="7" t="s">
        <v>76</v>
      </c>
      <c r="F707" s="7" t="s">
        <v>118</v>
      </c>
      <c r="G707" s="37">
        <v>1920202590</v>
      </c>
      <c r="H707" s="27" t="s">
        <v>81</v>
      </c>
      <c r="I707" s="55">
        <v>219</v>
      </c>
    </row>
    <row r="708" spans="3:9" ht="48" thickBot="1" x14ac:dyDescent="0.25">
      <c r="C708" s="39" t="s">
        <v>10</v>
      </c>
      <c r="D708" s="28" t="s">
        <v>162</v>
      </c>
      <c r="E708" s="7" t="s">
        <v>76</v>
      </c>
      <c r="F708" s="7" t="s">
        <v>118</v>
      </c>
      <c r="G708" s="37">
        <v>1920202590</v>
      </c>
      <c r="H708" s="7" t="s">
        <v>651</v>
      </c>
      <c r="I708" s="3">
        <v>66</v>
      </c>
    </row>
    <row r="709" spans="3:9" ht="32.25" thickBot="1" x14ac:dyDescent="0.25">
      <c r="C709" s="39" t="s">
        <v>13</v>
      </c>
      <c r="D709" s="28" t="s">
        <v>162</v>
      </c>
      <c r="E709" s="7" t="s">
        <v>76</v>
      </c>
      <c r="F709" s="7" t="s">
        <v>118</v>
      </c>
      <c r="G709" s="37">
        <v>1920202590</v>
      </c>
      <c r="H709" s="7" t="s">
        <v>122</v>
      </c>
      <c r="I709" s="3">
        <v>478</v>
      </c>
    </row>
    <row r="710" spans="3:9" ht="16.5" thickBot="1" x14ac:dyDescent="0.25">
      <c r="C710" s="157" t="s">
        <v>48</v>
      </c>
      <c r="D710" s="28" t="s">
        <v>162</v>
      </c>
      <c r="E710" s="7" t="s">
        <v>76</v>
      </c>
      <c r="F710" s="7" t="s">
        <v>118</v>
      </c>
      <c r="G710" s="37">
        <v>1920202590</v>
      </c>
      <c r="H710" s="7" t="s">
        <v>121</v>
      </c>
      <c r="I710" s="3">
        <v>99</v>
      </c>
    </row>
    <row r="711" spans="3:9" ht="95.25" thickBot="1" x14ac:dyDescent="0.25">
      <c r="C711" s="159" t="s">
        <v>64</v>
      </c>
      <c r="D711" s="26" t="s">
        <v>162</v>
      </c>
      <c r="E711" s="8" t="s">
        <v>76</v>
      </c>
      <c r="F711" s="8" t="s">
        <v>118</v>
      </c>
      <c r="G711" s="4">
        <v>1920206590</v>
      </c>
      <c r="H711" s="2"/>
      <c r="I711" s="1">
        <f>SUM(I712:I714)</f>
        <v>11292.2</v>
      </c>
    </row>
    <row r="712" spans="3:9" ht="32.25" thickBot="1" x14ac:dyDescent="0.25">
      <c r="C712" s="5" t="s">
        <v>56</v>
      </c>
      <c r="D712" s="28" t="s">
        <v>162</v>
      </c>
      <c r="E712" s="7" t="s">
        <v>76</v>
      </c>
      <c r="F712" s="7" t="s">
        <v>118</v>
      </c>
      <c r="G712" s="3">
        <v>1920206590</v>
      </c>
      <c r="H712" s="3">
        <v>111</v>
      </c>
      <c r="I712" s="3">
        <v>8558</v>
      </c>
    </row>
    <row r="713" spans="3:9" ht="48" thickBot="1" x14ac:dyDescent="0.25">
      <c r="C713" s="39" t="s">
        <v>10</v>
      </c>
      <c r="D713" s="28" t="s">
        <v>162</v>
      </c>
      <c r="E713" s="7" t="s">
        <v>76</v>
      </c>
      <c r="F713" s="7" t="s">
        <v>118</v>
      </c>
      <c r="G713" s="3">
        <v>1920206590</v>
      </c>
      <c r="H713" s="3">
        <v>119</v>
      </c>
      <c r="I713" s="3">
        <v>2585</v>
      </c>
    </row>
    <row r="714" spans="3:9" ht="32.25" thickBot="1" x14ac:dyDescent="0.25">
      <c r="C714" s="39" t="s">
        <v>13</v>
      </c>
      <c r="D714" s="28" t="s">
        <v>162</v>
      </c>
      <c r="E714" s="7" t="s">
        <v>76</v>
      </c>
      <c r="F714" s="7" t="s">
        <v>118</v>
      </c>
      <c r="G714" s="3">
        <v>1920206590</v>
      </c>
      <c r="H714" s="3">
        <v>244</v>
      </c>
      <c r="I714" s="3">
        <v>149.19999999999999</v>
      </c>
    </row>
    <row r="715" spans="3:9" ht="32.25" thickBot="1" x14ac:dyDescent="0.25">
      <c r="C715" s="159" t="s">
        <v>67</v>
      </c>
      <c r="D715" s="26" t="s">
        <v>162</v>
      </c>
      <c r="E715" s="8" t="s">
        <v>76</v>
      </c>
      <c r="F715" s="8" t="s">
        <v>118</v>
      </c>
      <c r="G715" s="1">
        <v>1920207591</v>
      </c>
      <c r="H715" s="3"/>
      <c r="I715" s="1">
        <v>153</v>
      </c>
    </row>
    <row r="716" spans="3:9" ht="32.25" thickBot="1" x14ac:dyDescent="0.25">
      <c r="C716" s="39" t="s">
        <v>13</v>
      </c>
      <c r="D716" s="28" t="s">
        <v>162</v>
      </c>
      <c r="E716" s="7" t="s">
        <v>76</v>
      </c>
      <c r="F716" s="7" t="s">
        <v>118</v>
      </c>
      <c r="G716" s="3">
        <v>1920207591</v>
      </c>
      <c r="H716" s="3">
        <v>244</v>
      </c>
      <c r="I716" s="3">
        <v>153</v>
      </c>
    </row>
    <row r="717" spans="3:9" ht="18" thickBot="1" x14ac:dyDescent="0.25">
      <c r="C717" s="217" t="s">
        <v>582</v>
      </c>
      <c r="D717" s="28" t="s">
        <v>162</v>
      </c>
      <c r="E717" s="7" t="s">
        <v>76</v>
      </c>
      <c r="F717" s="7" t="s">
        <v>118</v>
      </c>
      <c r="G717" s="3">
        <v>9990041120</v>
      </c>
      <c r="H717" s="3"/>
      <c r="I717" s="3">
        <v>300</v>
      </c>
    </row>
    <row r="718" spans="3:9" ht="36.75" customHeight="1" thickBot="1" x14ac:dyDescent="0.25">
      <c r="C718" s="305" t="s">
        <v>510</v>
      </c>
      <c r="D718" s="28" t="s">
        <v>162</v>
      </c>
      <c r="E718" s="7" t="s">
        <v>76</v>
      </c>
      <c r="F718" s="7" t="s">
        <v>118</v>
      </c>
      <c r="G718" s="3">
        <v>9990041120</v>
      </c>
      <c r="H718" s="3">
        <v>243</v>
      </c>
      <c r="I718" s="3">
        <v>300</v>
      </c>
    </row>
    <row r="719" spans="3:9" ht="16.5" thickBot="1" x14ac:dyDescent="0.25">
      <c r="C719" s="142" t="s">
        <v>163</v>
      </c>
      <c r="D719" s="140" t="s">
        <v>165</v>
      </c>
      <c r="E719" s="140" t="s">
        <v>76</v>
      </c>
      <c r="F719" s="140" t="s">
        <v>118</v>
      </c>
      <c r="G719" s="140"/>
      <c r="H719" s="140"/>
      <c r="I719" s="141">
        <f>SUM(I729+I725+I720)</f>
        <v>11796.2</v>
      </c>
    </row>
    <row r="720" spans="3:9" ht="16.5" thickBot="1" x14ac:dyDescent="0.25">
      <c r="C720" s="31"/>
      <c r="D720" s="26" t="s">
        <v>165</v>
      </c>
      <c r="E720" s="15" t="s">
        <v>76</v>
      </c>
      <c r="F720" s="15" t="s">
        <v>118</v>
      </c>
      <c r="G720" s="32">
        <v>1920202590</v>
      </c>
      <c r="H720" s="27"/>
      <c r="I720" s="55">
        <f>SUM(I721:I724)</f>
        <v>432</v>
      </c>
    </row>
    <row r="721" spans="3:9" ht="32.25" thickBot="1" x14ac:dyDescent="0.25">
      <c r="C721" s="5" t="s">
        <v>56</v>
      </c>
      <c r="D721" s="28" t="s">
        <v>165</v>
      </c>
      <c r="E721" s="7" t="s">
        <v>76</v>
      </c>
      <c r="F721" s="7" t="s">
        <v>118</v>
      </c>
      <c r="G721" s="37">
        <v>1920202590</v>
      </c>
      <c r="H721" s="27" t="s">
        <v>81</v>
      </c>
      <c r="I721" s="55">
        <v>146</v>
      </c>
    </row>
    <row r="722" spans="3:9" ht="48" thickBot="1" x14ac:dyDescent="0.25">
      <c r="C722" s="39" t="s">
        <v>10</v>
      </c>
      <c r="D722" s="28" t="s">
        <v>165</v>
      </c>
      <c r="E722" s="7" t="s">
        <v>76</v>
      </c>
      <c r="F722" s="7" t="s">
        <v>118</v>
      </c>
      <c r="G722" s="37">
        <v>1920202590</v>
      </c>
      <c r="H722" s="27" t="s">
        <v>651</v>
      </c>
      <c r="I722" s="55">
        <v>44</v>
      </c>
    </row>
    <row r="723" spans="3:9" ht="32.25" thickBot="1" x14ac:dyDescent="0.25">
      <c r="C723" s="39" t="s">
        <v>13</v>
      </c>
      <c r="D723" s="28" t="s">
        <v>165</v>
      </c>
      <c r="E723" s="7" t="s">
        <v>76</v>
      </c>
      <c r="F723" s="7" t="s">
        <v>118</v>
      </c>
      <c r="G723" s="37">
        <v>1920202590</v>
      </c>
      <c r="H723" s="7" t="s">
        <v>122</v>
      </c>
      <c r="I723" s="3">
        <v>217</v>
      </c>
    </row>
    <row r="724" spans="3:9" ht="16.5" thickBot="1" x14ac:dyDescent="0.25">
      <c r="C724" s="157" t="s">
        <v>48</v>
      </c>
      <c r="D724" s="28" t="s">
        <v>165</v>
      </c>
      <c r="E724" s="7" t="s">
        <v>76</v>
      </c>
      <c r="F724" s="7" t="s">
        <v>118</v>
      </c>
      <c r="G724" s="37">
        <v>1920202590</v>
      </c>
      <c r="H724" s="7" t="s">
        <v>121</v>
      </c>
      <c r="I724" s="3">
        <v>25</v>
      </c>
    </row>
    <row r="725" spans="3:9" ht="95.25" thickBot="1" x14ac:dyDescent="0.25">
      <c r="C725" s="159" t="s">
        <v>64</v>
      </c>
      <c r="D725" s="26" t="s">
        <v>165</v>
      </c>
      <c r="E725" s="8" t="s">
        <v>76</v>
      </c>
      <c r="F725" s="8" t="s">
        <v>118</v>
      </c>
      <c r="G725" s="4">
        <v>1920206590</v>
      </c>
      <c r="H725" s="2"/>
      <c r="I725" s="1">
        <f>SUM(I726:I728)</f>
        <v>11216.2</v>
      </c>
    </row>
    <row r="726" spans="3:9" ht="32.25" thickBot="1" x14ac:dyDescent="0.25">
      <c r="C726" s="5" t="s">
        <v>56</v>
      </c>
      <c r="D726" s="28" t="s">
        <v>165</v>
      </c>
      <c r="E726" s="7" t="s">
        <v>76</v>
      </c>
      <c r="F726" s="7" t="s">
        <v>118</v>
      </c>
      <c r="G726" s="3">
        <v>1920206590</v>
      </c>
      <c r="H726" s="3">
        <v>111</v>
      </c>
      <c r="I726" s="3">
        <v>8492</v>
      </c>
    </row>
    <row r="727" spans="3:9" ht="48" thickBot="1" x14ac:dyDescent="0.25">
      <c r="C727" s="39" t="s">
        <v>10</v>
      </c>
      <c r="D727" s="28" t="s">
        <v>165</v>
      </c>
      <c r="E727" s="7" t="s">
        <v>76</v>
      </c>
      <c r="F727" s="7" t="s">
        <v>118</v>
      </c>
      <c r="G727" s="3">
        <v>1920206590</v>
      </c>
      <c r="H727" s="3">
        <v>119</v>
      </c>
      <c r="I727" s="3">
        <v>2565</v>
      </c>
    </row>
    <row r="728" spans="3:9" ht="32.25" thickBot="1" x14ac:dyDescent="0.25">
      <c r="C728" s="39" t="s">
        <v>13</v>
      </c>
      <c r="D728" s="28" t="s">
        <v>165</v>
      </c>
      <c r="E728" s="7" t="s">
        <v>76</v>
      </c>
      <c r="F728" s="7" t="s">
        <v>118</v>
      </c>
      <c r="G728" s="3">
        <v>1920206590</v>
      </c>
      <c r="H728" s="3">
        <v>244</v>
      </c>
      <c r="I728" s="3">
        <v>159.19999999999999</v>
      </c>
    </row>
    <row r="729" spans="3:9" ht="32.25" thickBot="1" x14ac:dyDescent="0.25">
      <c r="C729" s="159" t="s">
        <v>67</v>
      </c>
      <c r="D729" s="26" t="s">
        <v>165</v>
      </c>
      <c r="E729" s="8" t="s">
        <v>76</v>
      </c>
      <c r="F729" s="8" t="s">
        <v>118</v>
      </c>
      <c r="G729" s="1">
        <v>1920207591</v>
      </c>
      <c r="H729" s="3"/>
      <c r="I729" s="1">
        <v>148</v>
      </c>
    </row>
    <row r="730" spans="3:9" ht="32.25" thickBot="1" x14ac:dyDescent="0.25">
      <c r="C730" s="39" t="s">
        <v>13</v>
      </c>
      <c r="D730" s="28" t="s">
        <v>165</v>
      </c>
      <c r="E730" s="7" t="s">
        <v>76</v>
      </c>
      <c r="F730" s="7" t="s">
        <v>118</v>
      </c>
      <c r="G730" s="3">
        <v>1920207591</v>
      </c>
      <c r="H730" s="3">
        <v>244</v>
      </c>
      <c r="I730" s="3">
        <v>148</v>
      </c>
    </row>
    <row r="731" spans="3:9" ht="16.5" thickBot="1" x14ac:dyDescent="0.25">
      <c r="C731" s="23" t="s">
        <v>66</v>
      </c>
      <c r="D731" s="29" t="s">
        <v>181</v>
      </c>
      <c r="E731" s="24" t="s">
        <v>76</v>
      </c>
      <c r="F731" s="24" t="s">
        <v>112</v>
      </c>
      <c r="G731" s="30">
        <v>1930606590</v>
      </c>
      <c r="H731" s="30"/>
      <c r="I731" s="25">
        <f>SUM(I748+I743+I738+I732)</f>
        <v>31494</v>
      </c>
    </row>
    <row r="732" spans="3:9" ht="32.25" thickBot="1" x14ac:dyDescent="0.25">
      <c r="C732" s="219" t="s">
        <v>164</v>
      </c>
      <c r="D732" s="220" t="s">
        <v>166</v>
      </c>
      <c r="E732" s="220" t="s">
        <v>76</v>
      </c>
      <c r="F732" s="220" t="s">
        <v>112</v>
      </c>
      <c r="G732" s="221"/>
      <c r="H732" s="221"/>
      <c r="I732" s="222">
        <f>SUM(I733:I737)</f>
        <v>11647</v>
      </c>
    </row>
    <row r="733" spans="3:9" ht="32.25" thickBot="1" x14ac:dyDescent="0.25">
      <c r="C733" s="5" t="s">
        <v>56</v>
      </c>
      <c r="D733" s="28" t="s">
        <v>166</v>
      </c>
      <c r="E733" s="7" t="s">
        <v>76</v>
      </c>
      <c r="F733" s="7" t="s">
        <v>112</v>
      </c>
      <c r="G733" s="3">
        <v>1930606590</v>
      </c>
      <c r="H733" s="3">
        <v>111</v>
      </c>
      <c r="I733" s="3">
        <v>8349</v>
      </c>
    </row>
    <row r="734" spans="3:9" ht="32.25" thickBot="1" x14ac:dyDescent="0.25">
      <c r="C734" s="5" t="s">
        <v>47</v>
      </c>
      <c r="D734" s="28" t="s">
        <v>166</v>
      </c>
      <c r="E734" s="7" t="s">
        <v>76</v>
      </c>
      <c r="F734" s="7" t="s">
        <v>112</v>
      </c>
      <c r="G734" s="3">
        <v>1930606590</v>
      </c>
      <c r="H734" s="3">
        <v>112</v>
      </c>
      <c r="I734" s="3">
        <v>123</v>
      </c>
    </row>
    <row r="735" spans="3:9" ht="48" thickBot="1" x14ac:dyDescent="0.25">
      <c r="C735" s="39" t="s">
        <v>10</v>
      </c>
      <c r="D735" s="28" t="s">
        <v>166</v>
      </c>
      <c r="E735" s="7" t="s">
        <v>76</v>
      </c>
      <c r="F735" s="7" t="s">
        <v>112</v>
      </c>
      <c r="G735" s="3">
        <v>1930606590</v>
      </c>
      <c r="H735" s="3">
        <v>119</v>
      </c>
      <c r="I735" s="3">
        <v>2521</v>
      </c>
    </row>
    <row r="736" spans="3:9" ht="32.25" thickBot="1" x14ac:dyDescent="0.25">
      <c r="C736" s="39" t="s">
        <v>13</v>
      </c>
      <c r="D736" s="28" t="s">
        <v>166</v>
      </c>
      <c r="E736" s="7" t="s">
        <v>76</v>
      </c>
      <c r="F736" s="7" t="s">
        <v>112</v>
      </c>
      <c r="G736" s="3">
        <v>1930606590</v>
      </c>
      <c r="H736" s="3">
        <v>244</v>
      </c>
      <c r="I736" s="3">
        <v>524</v>
      </c>
    </row>
    <row r="737" spans="3:9" ht="16.5" thickBot="1" x14ac:dyDescent="0.25">
      <c r="C737" s="157" t="s">
        <v>48</v>
      </c>
      <c r="D737" s="28" t="s">
        <v>166</v>
      </c>
      <c r="E737" s="7" t="s">
        <v>76</v>
      </c>
      <c r="F737" s="7" t="s">
        <v>112</v>
      </c>
      <c r="G737" s="3">
        <v>1930606590</v>
      </c>
      <c r="H737" s="3">
        <v>850</v>
      </c>
      <c r="I737" s="3">
        <v>130</v>
      </c>
    </row>
    <row r="738" spans="3:9" ht="16.5" thickBot="1" x14ac:dyDescent="0.25">
      <c r="C738" s="219" t="s">
        <v>168</v>
      </c>
      <c r="D738" s="220" t="s">
        <v>167</v>
      </c>
      <c r="E738" s="220" t="s">
        <v>76</v>
      </c>
      <c r="F738" s="220" t="s">
        <v>112</v>
      </c>
      <c r="G738" s="221"/>
      <c r="H738" s="221"/>
      <c r="I738" s="223">
        <f>SUM(I739:I742)</f>
        <v>7134</v>
      </c>
    </row>
    <row r="739" spans="3:9" ht="32.25" thickBot="1" x14ac:dyDescent="0.25">
      <c r="C739" s="5" t="s">
        <v>56</v>
      </c>
      <c r="D739" s="28" t="s">
        <v>167</v>
      </c>
      <c r="E739" s="7" t="s">
        <v>76</v>
      </c>
      <c r="F739" s="7" t="s">
        <v>112</v>
      </c>
      <c r="G739" s="3">
        <v>1930606590</v>
      </c>
      <c r="H739" s="3">
        <v>111</v>
      </c>
      <c r="I739" s="3">
        <v>4580</v>
      </c>
    </row>
    <row r="740" spans="3:9" ht="48" thickBot="1" x14ac:dyDescent="0.25">
      <c r="C740" s="39" t="s">
        <v>10</v>
      </c>
      <c r="D740" s="28" t="s">
        <v>167</v>
      </c>
      <c r="E740" s="7" t="s">
        <v>76</v>
      </c>
      <c r="F740" s="7" t="s">
        <v>112</v>
      </c>
      <c r="G740" s="3">
        <v>1930606590</v>
      </c>
      <c r="H740" s="3">
        <v>119</v>
      </c>
      <c r="I740" s="3">
        <v>1383</v>
      </c>
    </row>
    <row r="741" spans="3:9" ht="32.25" thickBot="1" x14ac:dyDescent="0.25">
      <c r="C741" s="39" t="s">
        <v>13</v>
      </c>
      <c r="D741" s="28" t="s">
        <v>167</v>
      </c>
      <c r="E741" s="7" t="s">
        <v>76</v>
      </c>
      <c r="F741" s="7" t="s">
        <v>112</v>
      </c>
      <c r="G741" s="3">
        <v>1930606590</v>
      </c>
      <c r="H741" s="3">
        <v>244</v>
      </c>
      <c r="I741" s="3">
        <v>385</v>
      </c>
    </row>
    <row r="742" spans="3:9" ht="16.5" thickBot="1" x14ac:dyDescent="0.25">
      <c r="C742" s="157" t="s">
        <v>48</v>
      </c>
      <c r="D742" s="28" t="s">
        <v>167</v>
      </c>
      <c r="E742" s="7" t="s">
        <v>76</v>
      </c>
      <c r="F742" s="7" t="s">
        <v>112</v>
      </c>
      <c r="G742" s="3">
        <v>1930606590</v>
      </c>
      <c r="H742" s="3">
        <v>850</v>
      </c>
      <c r="I742" s="3">
        <v>786</v>
      </c>
    </row>
    <row r="743" spans="3:9" ht="16.5" thickBot="1" x14ac:dyDescent="0.25">
      <c r="C743" s="219" t="s">
        <v>170</v>
      </c>
      <c r="D743" s="220" t="s">
        <v>169</v>
      </c>
      <c r="E743" s="220" t="s">
        <v>76</v>
      </c>
      <c r="F743" s="220" t="s">
        <v>112</v>
      </c>
      <c r="G743" s="221"/>
      <c r="H743" s="221"/>
      <c r="I743" s="222">
        <f>SUM(I744:I747)</f>
        <v>7623</v>
      </c>
    </row>
    <row r="744" spans="3:9" ht="32.25" thickBot="1" x14ac:dyDescent="0.25">
      <c r="C744" s="5" t="s">
        <v>56</v>
      </c>
      <c r="D744" s="28" t="s">
        <v>169</v>
      </c>
      <c r="E744" s="7" t="s">
        <v>76</v>
      </c>
      <c r="F744" s="7" t="s">
        <v>112</v>
      </c>
      <c r="G744" s="3">
        <v>1930606590</v>
      </c>
      <c r="H744" s="3">
        <v>111</v>
      </c>
      <c r="I744" s="3">
        <v>5586</v>
      </c>
    </row>
    <row r="745" spans="3:9" ht="48" thickBot="1" x14ac:dyDescent="0.25">
      <c r="C745" s="39" t="s">
        <v>10</v>
      </c>
      <c r="D745" s="28" t="s">
        <v>169</v>
      </c>
      <c r="E745" s="7" t="s">
        <v>76</v>
      </c>
      <c r="F745" s="7" t="s">
        <v>112</v>
      </c>
      <c r="G745" s="3">
        <v>1930606590</v>
      </c>
      <c r="H745" s="3">
        <v>119</v>
      </c>
      <c r="I745" s="3">
        <v>1687</v>
      </c>
    </row>
    <row r="746" spans="3:9" ht="32.25" thickBot="1" x14ac:dyDescent="0.25">
      <c r="C746" s="39" t="s">
        <v>13</v>
      </c>
      <c r="D746" s="28" t="s">
        <v>169</v>
      </c>
      <c r="E746" s="7" t="s">
        <v>76</v>
      </c>
      <c r="F746" s="7" t="s">
        <v>112</v>
      </c>
      <c r="G746" s="3">
        <v>1930606590</v>
      </c>
      <c r="H746" s="3">
        <v>244</v>
      </c>
      <c r="I746" s="3">
        <v>345</v>
      </c>
    </row>
    <row r="747" spans="3:9" ht="16.5" thickBot="1" x14ac:dyDescent="0.25">
      <c r="C747" s="157" t="s">
        <v>48</v>
      </c>
      <c r="D747" s="28" t="s">
        <v>169</v>
      </c>
      <c r="E747" s="7" t="s">
        <v>76</v>
      </c>
      <c r="F747" s="7" t="s">
        <v>112</v>
      </c>
      <c r="G747" s="3">
        <v>1930606590</v>
      </c>
      <c r="H747" s="3">
        <v>850</v>
      </c>
      <c r="I747" s="3">
        <v>5</v>
      </c>
    </row>
    <row r="748" spans="3:9" ht="16.5" thickBot="1" x14ac:dyDescent="0.25">
      <c r="C748" s="219" t="s">
        <v>171</v>
      </c>
      <c r="D748" s="220" t="s">
        <v>172</v>
      </c>
      <c r="E748" s="220" t="s">
        <v>76</v>
      </c>
      <c r="F748" s="220" t="s">
        <v>112</v>
      </c>
      <c r="G748" s="221"/>
      <c r="H748" s="221"/>
      <c r="I748" s="222">
        <f>SUM(I749:I752)</f>
        <v>5090</v>
      </c>
    </row>
    <row r="749" spans="3:9" ht="32.25" thickBot="1" x14ac:dyDescent="0.25">
      <c r="C749" s="5" t="s">
        <v>56</v>
      </c>
      <c r="D749" s="28" t="s">
        <v>172</v>
      </c>
      <c r="E749" s="7" t="s">
        <v>76</v>
      </c>
      <c r="F749" s="7" t="s">
        <v>112</v>
      </c>
      <c r="G749" s="3">
        <v>1930606590</v>
      </c>
      <c r="H749" s="3">
        <v>111</v>
      </c>
      <c r="I749" s="3">
        <v>3802</v>
      </c>
    </row>
    <row r="750" spans="3:9" ht="48" thickBot="1" x14ac:dyDescent="0.25">
      <c r="C750" s="39" t="s">
        <v>10</v>
      </c>
      <c r="D750" s="28" t="s">
        <v>172</v>
      </c>
      <c r="E750" s="7" t="s">
        <v>76</v>
      </c>
      <c r="F750" s="7" t="s">
        <v>112</v>
      </c>
      <c r="G750" s="3">
        <v>1930606590</v>
      </c>
      <c r="H750" s="3">
        <v>119</v>
      </c>
      <c r="I750" s="3">
        <v>1148</v>
      </c>
    </row>
    <row r="751" spans="3:9" ht="32.25" thickBot="1" x14ac:dyDescent="0.25">
      <c r="C751" s="39" t="s">
        <v>13</v>
      </c>
      <c r="D751" s="28" t="s">
        <v>172</v>
      </c>
      <c r="E751" s="7" t="s">
        <v>76</v>
      </c>
      <c r="F751" s="7" t="s">
        <v>112</v>
      </c>
      <c r="G751" s="3">
        <v>1930606590</v>
      </c>
      <c r="H751" s="3">
        <v>244</v>
      </c>
      <c r="I751" s="3">
        <v>130</v>
      </c>
    </row>
    <row r="752" spans="3:9" ht="16.5" thickBot="1" x14ac:dyDescent="0.25">
      <c r="C752" s="157" t="s">
        <v>48</v>
      </c>
      <c r="D752" s="28" t="s">
        <v>172</v>
      </c>
      <c r="E752" s="7" t="s">
        <v>76</v>
      </c>
      <c r="F752" s="7" t="s">
        <v>112</v>
      </c>
      <c r="G752" s="3">
        <v>1930606590</v>
      </c>
      <c r="H752" s="3">
        <v>850</v>
      </c>
      <c r="I752" s="3">
        <v>10</v>
      </c>
    </row>
    <row r="753" spans="3:9" ht="16.5" thickBot="1" x14ac:dyDescent="0.25">
      <c r="C753" s="134" t="s">
        <v>28</v>
      </c>
      <c r="D753" s="137">
        <v>101</v>
      </c>
      <c r="E753" s="135" t="s">
        <v>76</v>
      </c>
      <c r="F753" s="135" t="s">
        <v>113</v>
      </c>
      <c r="G753" s="144"/>
      <c r="H753" s="144"/>
      <c r="I753" s="137">
        <f>SUM(I755:I758)</f>
        <v>6847</v>
      </c>
    </row>
    <row r="754" spans="3:9" ht="16.5" thickBot="1" x14ac:dyDescent="0.25">
      <c r="C754" s="134" t="s">
        <v>174</v>
      </c>
      <c r="D754" s="137">
        <v>101</v>
      </c>
      <c r="E754" s="135" t="s">
        <v>76</v>
      </c>
      <c r="F754" s="135" t="s">
        <v>113</v>
      </c>
      <c r="G754" s="137">
        <v>1921110590</v>
      </c>
      <c r="H754" s="144"/>
      <c r="I754" s="137">
        <f>SUM(I755:I758)</f>
        <v>6847</v>
      </c>
    </row>
    <row r="755" spans="3:9" ht="32.25" thickBot="1" x14ac:dyDescent="0.25">
      <c r="C755" s="5" t="s">
        <v>56</v>
      </c>
      <c r="D755" s="3">
        <v>101</v>
      </c>
      <c r="E755" s="7" t="s">
        <v>76</v>
      </c>
      <c r="F755" s="7" t="s">
        <v>113</v>
      </c>
      <c r="G755" s="3">
        <v>1921110590</v>
      </c>
      <c r="H755" s="3">
        <v>111</v>
      </c>
      <c r="I755" s="3">
        <v>4375</v>
      </c>
    </row>
    <row r="756" spans="3:9" ht="48" thickBot="1" x14ac:dyDescent="0.25">
      <c r="C756" s="39" t="s">
        <v>10</v>
      </c>
      <c r="D756" s="3">
        <v>101</v>
      </c>
      <c r="E756" s="7" t="s">
        <v>76</v>
      </c>
      <c r="F756" s="7" t="s">
        <v>113</v>
      </c>
      <c r="G756" s="3">
        <v>1921110590</v>
      </c>
      <c r="H756" s="3">
        <v>119</v>
      </c>
      <c r="I756" s="3">
        <v>1321</v>
      </c>
    </row>
    <row r="757" spans="3:9" ht="32.25" thickBot="1" x14ac:dyDescent="0.25">
      <c r="C757" s="39" t="s">
        <v>13</v>
      </c>
      <c r="D757" s="3">
        <v>101</v>
      </c>
      <c r="E757" s="7" t="s">
        <v>76</v>
      </c>
      <c r="F757" s="7" t="s">
        <v>113</v>
      </c>
      <c r="G757" s="3">
        <v>1921110590</v>
      </c>
      <c r="H757" s="3">
        <v>244</v>
      </c>
      <c r="I757" s="3">
        <v>1141</v>
      </c>
    </row>
    <row r="758" spans="3:9" ht="16.5" thickBot="1" x14ac:dyDescent="0.25">
      <c r="C758" s="157" t="s">
        <v>48</v>
      </c>
      <c r="D758" s="28" t="s">
        <v>173</v>
      </c>
      <c r="E758" s="7" t="s">
        <v>76</v>
      </c>
      <c r="F758" s="7" t="s">
        <v>113</v>
      </c>
      <c r="G758" s="3">
        <v>1921110590</v>
      </c>
      <c r="H758" s="3">
        <v>850</v>
      </c>
      <c r="I758" s="3">
        <v>10</v>
      </c>
    </row>
    <row r="759" spans="3:9" ht="16.5" thickBot="1" x14ac:dyDescent="0.25">
      <c r="C759" s="134" t="s">
        <v>61</v>
      </c>
      <c r="D759" s="139" t="s">
        <v>181</v>
      </c>
      <c r="E759" s="135" t="s">
        <v>175</v>
      </c>
      <c r="F759" s="135"/>
      <c r="G759" s="136"/>
      <c r="H759" s="136"/>
      <c r="I759" s="137">
        <f>SUM(I760+I765+I770)</f>
        <v>32669.200000000001</v>
      </c>
    </row>
    <row r="760" spans="3:9" ht="16.5" thickBot="1" x14ac:dyDescent="0.25">
      <c r="C760" s="134" t="s">
        <v>266</v>
      </c>
      <c r="D760" s="139" t="s">
        <v>176</v>
      </c>
      <c r="E760" s="135" t="s">
        <v>175</v>
      </c>
      <c r="F760" s="135" t="s">
        <v>77</v>
      </c>
      <c r="G760" s="136"/>
      <c r="H760" s="136"/>
      <c r="I760" s="137">
        <f>SUM(I761:I764)</f>
        <v>17208</v>
      </c>
    </row>
    <row r="761" spans="3:9" ht="32.25" thickBot="1" x14ac:dyDescent="0.25">
      <c r="C761" s="5" t="s">
        <v>30</v>
      </c>
      <c r="D761" s="28" t="s">
        <v>176</v>
      </c>
      <c r="E761" s="7" t="s">
        <v>175</v>
      </c>
      <c r="F761" s="7" t="s">
        <v>77</v>
      </c>
      <c r="G761" s="3">
        <v>2020100590</v>
      </c>
      <c r="H761" s="3">
        <v>111</v>
      </c>
      <c r="I761" s="3">
        <v>12100</v>
      </c>
    </row>
    <row r="762" spans="3:9" ht="48" thickBot="1" x14ac:dyDescent="0.25">
      <c r="C762" s="39" t="s">
        <v>10</v>
      </c>
      <c r="D762" s="28" t="s">
        <v>176</v>
      </c>
      <c r="E762" s="7" t="s">
        <v>175</v>
      </c>
      <c r="F762" s="7" t="s">
        <v>77</v>
      </c>
      <c r="G762" s="3">
        <v>2020100590</v>
      </c>
      <c r="H762" s="3">
        <v>119</v>
      </c>
      <c r="I762" s="3">
        <v>3654</v>
      </c>
    </row>
    <row r="763" spans="3:9" ht="32.25" thickBot="1" x14ac:dyDescent="0.25">
      <c r="C763" s="39" t="s">
        <v>13</v>
      </c>
      <c r="D763" s="28" t="s">
        <v>176</v>
      </c>
      <c r="E763" s="7" t="s">
        <v>175</v>
      </c>
      <c r="F763" s="7" t="s">
        <v>77</v>
      </c>
      <c r="G763" s="3">
        <v>2020100590</v>
      </c>
      <c r="H763" s="3">
        <v>244</v>
      </c>
      <c r="I763" s="3">
        <v>1188</v>
      </c>
    </row>
    <row r="764" spans="3:9" ht="16.5" thickBot="1" x14ac:dyDescent="0.25">
      <c r="C764" s="157" t="s">
        <v>48</v>
      </c>
      <c r="D764" s="28" t="s">
        <v>176</v>
      </c>
      <c r="E764" s="7" t="s">
        <v>175</v>
      </c>
      <c r="F764" s="7" t="s">
        <v>77</v>
      </c>
      <c r="G764" s="3">
        <v>2020100590</v>
      </c>
      <c r="H764" s="3">
        <v>850</v>
      </c>
      <c r="I764" s="3">
        <v>266</v>
      </c>
    </row>
    <row r="765" spans="3:9" ht="16.5" thickBot="1" x14ac:dyDescent="0.25">
      <c r="C765" s="134" t="s">
        <v>177</v>
      </c>
      <c r="D765" s="139" t="s">
        <v>178</v>
      </c>
      <c r="E765" s="135" t="s">
        <v>175</v>
      </c>
      <c r="F765" s="135" t="s">
        <v>77</v>
      </c>
      <c r="G765" s="136"/>
      <c r="H765" s="136"/>
      <c r="I765" s="137">
        <f>SUM(I766+I767+I768+I769)</f>
        <v>10438</v>
      </c>
    </row>
    <row r="766" spans="3:9" ht="32.25" thickBot="1" x14ac:dyDescent="0.25">
      <c r="C766" s="5" t="s">
        <v>30</v>
      </c>
      <c r="D766" s="28" t="s">
        <v>178</v>
      </c>
      <c r="E766" s="7" t="s">
        <v>175</v>
      </c>
      <c r="F766" s="7" t="s">
        <v>77</v>
      </c>
      <c r="G766" s="3">
        <v>2020500590</v>
      </c>
      <c r="H766" s="3">
        <v>111</v>
      </c>
      <c r="I766" s="3">
        <v>7639</v>
      </c>
    </row>
    <row r="767" spans="3:9" ht="48" thickBot="1" x14ac:dyDescent="0.25">
      <c r="C767" s="39" t="s">
        <v>10</v>
      </c>
      <c r="D767" s="28" t="s">
        <v>178</v>
      </c>
      <c r="E767" s="7" t="s">
        <v>175</v>
      </c>
      <c r="F767" s="7" t="s">
        <v>77</v>
      </c>
      <c r="G767" s="3">
        <v>2020500590</v>
      </c>
      <c r="H767" s="3">
        <v>119</v>
      </c>
      <c r="I767" s="3">
        <v>2307</v>
      </c>
    </row>
    <row r="768" spans="3:9" ht="32.25" thickBot="1" x14ac:dyDescent="0.25">
      <c r="C768" s="39" t="s">
        <v>13</v>
      </c>
      <c r="D768" s="28" t="s">
        <v>178</v>
      </c>
      <c r="E768" s="7" t="s">
        <v>175</v>
      </c>
      <c r="F768" s="7" t="s">
        <v>77</v>
      </c>
      <c r="G768" s="3">
        <v>2020500590</v>
      </c>
      <c r="H768" s="3">
        <v>244</v>
      </c>
      <c r="I768" s="3">
        <v>485</v>
      </c>
    </row>
    <row r="769" spans="3:11" ht="16.5" thickBot="1" x14ac:dyDescent="0.25">
      <c r="C769" s="157" t="s">
        <v>48</v>
      </c>
      <c r="D769" s="28" t="s">
        <v>178</v>
      </c>
      <c r="E769" s="7" t="s">
        <v>175</v>
      </c>
      <c r="F769" s="7" t="s">
        <v>77</v>
      </c>
      <c r="G769" s="3">
        <v>2020500590</v>
      </c>
      <c r="H769" s="3">
        <v>850</v>
      </c>
      <c r="I769" s="3">
        <v>7</v>
      </c>
    </row>
    <row r="770" spans="3:11" ht="16.5" thickBot="1" x14ac:dyDescent="0.25">
      <c r="C770" s="145" t="s">
        <v>179</v>
      </c>
      <c r="D770" s="139" t="s">
        <v>180</v>
      </c>
      <c r="E770" s="135" t="s">
        <v>175</v>
      </c>
      <c r="F770" s="135" t="s">
        <v>74</v>
      </c>
      <c r="G770" s="136"/>
      <c r="H770" s="136"/>
      <c r="I770" s="137">
        <f>SUM(I771:I775)</f>
        <v>5023.2</v>
      </c>
    </row>
    <row r="771" spans="3:11" ht="32.25" thickBot="1" x14ac:dyDescent="0.25">
      <c r="C771" s="5" t="s">
        <v>30</v>
      </c>
      <c r="D771" s="28" t="s">
        <v>180</v>
      </c>
      <c r="E771" s="7" t="s">
        <v>175</v>
      </c>
      <c r="F771" s="7" t="s">
        <v>74</v>
      </c>
      <c r="G771" s="3">
        <v>2030120000</v>
      </c>
      <c r="H771" s="3">
        <v>111</v>
      </c>
      <c r="I771" s="3">
        <v>3600</v>
      </c>
    </row>
    <row r="772" spans="3:11" ht="32.25" thickBot="1" x14ac:dyDescent="0.25">
      <c r="C772" s="5" t="s">
        <v>47</v>
      </c>
      <c r="D772" s="28" t="s">
        <v>180</v>
      </c>
      <c r="E772" s="7" t="s">
        <v>175</v>
      </c>
      <c r="F772" s="7" t="s">
        <v>74</v>
      </c>
      <c r="G772" s="3">
        <v>2030120000</v>
      </c>
      <c r="H772" s="3">
        <v>112</v>
      </c>
      <c r="I772" s="3">
        <v>29</v>
      </c>
    </row>
    <row r="773" spans="3:11" ht="48" thickBot="1" x14ac:dyDescent="0.25">
      <c r="C773" s="39" t="s">
        <v>10</v>
      </c>
      <c r="D773" s="28" t="s">
        <v>180</v>
      </c>
      <c r="E773" s="7" t="s">
        <v>175</v>
      </c>
      <c r="F773" s="7" t="s">
        <v>74</v>
      </c>
      <c r="G773" s="3">
        <v>2030120000</v>
      </c>
      <c r="H773" s="3">
        <v>119</v>
      </c>
      <c r="I773" s="3">
        <v>1087</v>
      </c>
    </row>
    <row r="774" spans="3:11" ht="32.25" thickBot="1" x14ac:dyDescent="0.25">
      <c r="C774" s="39" t="s">
        <v>13</v>
      </c>
      <c r="D774" s="28" t="s">
        <v>180</v>
      </c>
      <c r="E774" s="7" t="s">
        <v>175</v>
      </c>
      <c r="F774" s="7" t="s">
        <v>74</v>
      </c>
      <c r="G774" s="3">
        <v>2030120000</v>
      </c>
      <c r="H774" s="3">
        <v>244</v>
      </c>
      <c r="I774" s="3">
        <v>297.2</v>
      </c>
    </row>
    <row r="775" spans="3:11" ht="16.5" thickBot="1" x14ac:dyDescent="0.25">
      <c r="C775" s="157" t="s">
        <v>48</v>
      </c>
      <c r="D775" s="28" t="s">
        <v>180</v>
      </c>
      <c r="E775" s="7" t="s">
        <v>175</v>
      </c>
      <c r="F775" s="7" t="s">
        <v>74</v>
      </c>
      <c r="G775" s="3">
        <v>2030120000</v>
      </c>
      <c r="H775" s="3">
        <v>850</v>
      </c>
      <c r="I775" s="3">
        <v>10</v>
      </c>
    </row>
    <row r="776" spans="3:11" ht="16.5" thickBot="1" x14ac:dyDescent="0.25">
      <c r="C776" s="170" t="s">
        <v>68</v>
      </c>
      <c r="D776" s="172"/>
      <c r="E776" s="172"/>
      <c r="F776" s="172"/>
      <c r="G776" s="176"/>
      <c r="H776" s="172"/>
      <c r="I776" s="229">
        <f>SUM(I12+I111+I117+I124+I131+I759)</f>
        <v>605722.69899999991</v>
      </c>
    </row>
    <row r="777" spans="3:11" ht="16.5" thickBot="1" x14ac:dyDescent="0.25">
      <c r="C777" s="159" t="s">
        <v>69</v>
      </c>
      <c r="D777" s="8" t="s">
        <v>117</v>
      </c>
      <c r="E777" s="8">
        <v>14</v>
      </c>
      <c r="F777" s="8" t="s">
        <v>77</v>
      </c>
      <c r="G777" s="1">
        <v>2610160020</v>
      </c>
      <c r="H777" s="1">
        <v>511</v>
      </c>
      <c r="I777" s="1">
        <v>42929</v>
      </c>
    </row>
    <row r="778" spans="3:11" ht="16.5" thickBot="1" x14ac:dyDescent="0.25">
      <c r="C778" s="159" t="s">
        <v>516</v>
      </c>
      <c r="D778" s="8" t="s">
        <v>117</v>
      </c>
      <c r="E778" s="8" t="s">
        <v>405</v>
      </c>
      <c r="F778" s="8" t="s">
        <v>118</v>
      </c>
      <c r="G778" s="1">
        <v>2610160062</v>
      </c>
      <c r="H778" s="1">
        <v>512</v>
      </c>
      <c r="I778" s="1">
        <v>0</v>
      </c>
    </row>
    <row r="779" spans="3:11" ht="16.5" thickBot="1" x14ac:dyDescent="0.25">
      <c r="C779" s="170" t="s">
        <v>71</v>
      </c>
      <c r="D779" s="172"/>
      <c r="E779" s="172"/>
      <c r="F779" s="172"/>
      <c r="G779" s="172"/>
      <c r="H779" s="172"/>
      <c r="I779" s="229">
        <f>SUM(I776+I777+I778)</f>
        <v>648651.69899999991</v>
      </c>
      <c r="K779" s="131"/>
    </row>
  </sheetData>
  <mergeCells count="13">
    <mergeCell ref="C6:I6"/>
    <mergeCell ref="C1:I1"/>
    <mergeCell ref="C2:I2"/>
    <mergeCell ref="C3:I3"/>
    <mergeCell ref="C4:I4"/>
    <mergeCell ref="C5:I5"/>
    <mergeCell ref="H9:H10"/>
    <mergeCell ref="I9:I10"/>
    <mergeCell ref="C9:C10"/>
    <mergeCell ref="D9:D10"/>
    <mergeCell ref="E9:E10"/>
    <mergeCell ref="F9:F10"/>
    <mergeCell ref="G9:G10"/>
  </mergeCells>
  <pageMargins left="0.31496062992125984" right="0.11811023622047245" top="0.55118110236220474" bottom="0" header="0.31496062992125984" footer="0.31496062992125984"/>
  <pageSetup paperSize="9" scale="90" fitToHeight="0" orientation="portrait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48"/>
  <sheetViews>
    <sheetView workbookViewId="0">
      <selection activeCell="L77" sqref="L77"/>
    </sheetView>
  </sheetViews>
  <sheetFormatPr defaultRowHeight="12.75" x14ac:dyDescent="0.2"/>
  <cols>
    <col min="2" max="2" width="60.140625" customWidth="1"/>
    <col min="3" max="3" width="6" customWidth="1"/>
    <col min="4" max="4" width="5.7109375" customWidth="1"/>
    <col min="5" max="5" width="6.140625" customWidth="1"/>
    <col min="6" max="6" width="13.140625" customWidth="1"/>
    <col min="7" max="7" width="6.7109375" customWidth="1"/>
    <col min="8" max="8" width="13.85546875" customWidth="1"/>
    <col min="9" max="9" width="15.7109375" customWidth="1"/>
    <col min="12" max="12" width="10.42578125" bestFit="1" customWidth="1"/>
  </cols>
  <sheetData>
    <row r="1" spans="2:9" ht="18.75" x14ac:dyDescent="0.2">
      <c r="C1" s="374" t="s">
        <v>376</v>
      </c>
      <c r="D1" s="374"/>
      <c r="E1" s="374"/>
      <c r="F1" s="374"/>
      <c r="G1" s="374"/>
      <c r="H1" s="374"/>
      <c r="I1" s="374"/>
    </row>
    <row r="2" spans="2:9" ht="15.75" x14ac:dyDescent="0.2">
      <c r="C2" s="375" t="s">
        <v>182</v>
      </c>
      <c r="D2" s="375"/>
      <c r="E2" s="375"/>
      <c r="F2" s="375"/>
      <c r="G2" s="375"/>
      <c r="H2" s="375"/>
      <c r="I2" s="375"/>
    </row>
    <row r="3" spans="2:9" ht="15.75" x14ac:dyDescent="0.2">
      <c r="C3" s="375" t="s">
        <v>183</v>
      </c>
      <c r="D3" s="375"/>
      <c r="E3" s="375"/>
      <c r="F3" s="375"/>
      <c r="G3" s="375"/>
      <c r="H3" s="375"/>
      <c r="I3" s="375"/>
    </row>
    <row r="4" spans="2:9" ht="15.75" x14ac:dyDescent="0.2">
      <c r="C4" s="375" t="s">
        <v>665</v>
      </c>
      <c r="D4" s="375"/>
      <c r="E4" s="375"/>
      <c r="F4" s="375"/>
      <c r="G4" s="375"/>
      <c r="H4" s="375"/>
      <c r="I4" s="375"/>
    </row>
    <row r="6" spans="2:9" ht="18.75" x14ac:dyDescent="0.2">
      <c r="B6" s="377" t="s">
        <v>184</v>
      </c>
      <c r="C6" s="377"/>
      <c r="D6" s="377"/>
      <c r="E6" s="377"/>
      <c r="F6" s="377"/>
      <c r="G6" s="377"/>
      <c r="H6" s="377"/>
      <c r="I6" s="377"/>
    </row>
    <row r="7" spans="2:9" ht="42.75" customHeight="1" x14ac:dyDescent="0.2">
      <c r="B7" s="378" t="s">
        <v>617</v>
      </c>
      <c r="C7" s="378"/>
      <c r="D7" s="378"/>
      <c r="E7" s="378"/>
      <c r="F7" s="378"/>
      <c r="G7" s="378"/>
      <c r="H7" s="378"/>
      <c r="I7" s="378"/>
    </row>
    <row r="8" spans="2:9" ht="13.5" thickBot="1" x14ac:dyDescent="0.25">
      <c r="I8" t="s">
        <v>626</v>
      </c>
    </row>
    <row r="9" spans="2:9" ht="12.75" customHeight="1" x14ac:dyDescent="0.2">
      <c r="B9" s="382" t="s">
        <v>119</v>
      </c>
      <c r="C9" s="382" t="s">
        <v>0</v>
      </c>
      <c r="D9" s="382" t="s">
        <v>1</v>
      </c>
      <c r="E9" s="382" t="s">
        <v>2</v>
      </c>
      <c r="F9" s="382" t="s">
        <v>3</v>
      </c>
      <c r="G9" s="382" t="s">
        <v>4</v>
      </c>
      <c r="H9" s="382" t="s">
        <v>629</v>
      </c>
      <c r="I9" s="382" t="s">
        <v>630</v>
      </c>
    </row>
    <row r="10" spans="2:9" ht="20.25" customHeight="1" thickBot="1" x14ac:dyDescent="0.25">
      <c r="B10" s="384"/>
      <c r="C10" s="383"/>
      <c r="D10" s="383"/>
      <c r="E10" s="383"/>
      <c r="F10" s="383"/>
      <c r="G10" s="383"/>
      <c r="H10" s="383"/>
      <c r="I10" s="383"/>
    </row>
    <row r="11" spans="2:9" ht="16.5" thickBot="1" x14ac:dyDescent="0.25">
      <c r="B11" s="279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  <c r="H11" s="1">
        <v>7</v>
      </c>
      <c r="I11" s="1">
        <v>7</v>
      </c>
    </row>
    <row r="12" spans="2:9" ht="22.5" customHeight="1" thickBot="1" x14ac:dyDescent="0.25">
      <c r="B12" s="170" t="s">
        <v>480</v>
      </c>
      <c r="C12" s="171" t="s">
        <v>117</v>
      </c>
      <c r="D12" s="172"/>
      <c r="E12" s="172"/>
      <c r="F12" s="172"/>
      <c r="G12" s="172"/>
      <c r="H12" s="173">
        <f>SUM(H13+H60+H64+H72+H75+H88+H99+H105+H108)</f>
        <v>55129.562000000005</v>
      </c>
      <c r="I12" s="173">
        <f>SUM(I13+I60+I64+I72+I75+I88+I99+I105+I108)</f>
        <v>55546.866000000002</v>
      </c>
    </row>
    <row r="13" spans="2:9" ht="16.5" thickBot="1" x14ac:dyDescent="0.25">
      <c r="B13" s="174" t="s">
        <v>6</v>
      </c>
      <c r="C13" s="171" t="s">
        <v>117</v>
      </c>
      <c r="D13" s="171" t="s">
        <v>77</v>
      </c>
      <c r="E13" s="175"/>
      <c r="F13" s="172"/>
      <c r="G13" s="172"/>
      <c r="H13" s="176">
        <f>SUM(H14+H18+H37+H41+H46+H48)</f>
        <v>18135.5</v>
      </c>
      <c r="I13" s="176">
        <f>SUM(I14+I18+I37+I41+I46+I48)</f>
        <v>18145.900000000001</v>
      </c>
    </row>
    <row r="14" spans="2:9" ht="32.25" thickBot="1" x14ac:dyDescent="0.25">
      <c r="B14" s="177" t="s">
        <v>7</v>
      </c>
      <c r="C14" s="171" t="s">
        <v>117</v>
      </c>
      <c r="D14" s="171" t="s">
        <v>77</v>
      </c>
      <c r="E14" s="178" t="s">
        <v>118</v>
      </c>
      <c r="F14" s="179"/>
      <c r="G14" s="179"/>
      <c r="H14" s="180">
        <f>SUM(H15)</f>
        <v>1490</v>
      </c>
      <c r="I14" s="180">
        <f>SUM(I15)</f>
        <v>1490</v>
      </c>
    </row>
    <row r="15" spans="2:9" ht="16.5" thickBot="1" x14ac:dyDescent="0.25">
      <c r="B15" s="177" t="s">
        <v>8</v>
      </c>
      <c r="C15" s="171" t="s">
        <v>117</v>
      </c>
      <c r="D15" s="171" t="s">
        <v>77</v>
      </c>
      <c r="E15" s="178" t="s">
        <v>118</v>
      </c>
      <c r="F15" s="180">
        <v>8820020000</v>
      </c>
      <c r="G15" s="180"/>
      <c r="H15" s="180">
        <f>SUM(H16:H17)</f>
        <v>1490</v>
      </c>
      <c r="I15" s="180">
        <f>SUM(I16:I17)</f>
        <v>1490</v>
      </c>
    </row>
    <row r="16" spans="2:9" ht="39" customHeight="1" thickBot="1" x14ac:dyDescent="0.25">
      <c r="B16" s="284" t="s">
        <v>9</v>
      </c>
      <c r="C16" s="19" t="s">
        <v>117</v>
      </c>
      <c r="D16" s="19" t="s">
        <v>77</v>
      </c>
      <c r="E16" s="7" t="s">
        <v>118</v>
      </c>
      <c r="F16" s="3">
        <v>8820020000</v>
      </c>
      <c r="G16" s="3">
        <v>121</v>
      </c>
      <c r="H16" s="3">
        <v>1144</v>
      </c>
      <c r="I16" s="3">
        <v>1144</v>
      </c>
    </row>
    <row r="17" spans="2:9" ht="55.5" customHeight="1" thickBot="1" x14ac:dyDescent="0.25">
      <c r="B17" s="39" t="s">
        <v>10</v>
      </c>
      <c r="C17" s="19" t="s">
        <v>117</v>
      </c>
      <c r="D17" s="19" t="s">
        <v>77</v>
      </c>
      <c r="E17" s="7" t="s">
        <v>118</v>
      </c>
      <c r="F17" s="3">
        <v>8820020000</v>
      </c>
      <c r="G17" s="3">
        <v>129</v>
      </c>
      <c r="H17" s="3">
        <v>346</v>
      </c>
      <c r="I17" s="3">
        <v>346</v>
      </c>
    </row>
    <row r="18" spans="2:9" ht="16.5" thickBot="1" x14ac:dyDescent="0.25">
      <c r="B18" s="174" t="s">
        <v>11</v>
      </c>
      <c r="C18" s="171" t="s">
        <v>117</v>
      </c>
      <c r="D18" s="171" t="s">
        <v>77</v>
      </c>
      <c r="E18" s="171" t="s">
        <v>74</v>
      </c>
      <c r="F18" s="172"/>
      <c r="G18" s="172"/>
      <c r="H18" s="176">
        <f>SUM(H19+H29+H33)</f>
        <v>15476</v>
      </c>
      <c r="I18" s="176">
        <f>SUM(I19+I29+I33)</f>
        <v>15476</v>
      </c>
    </row>
    <row r="19" spans="2:9" ht="16.5" thickBot="1" x14ac:dyDescent="0.25">
      <c r="B19" s="174" t="s">
        <v>12</v>
      </c>
      <c r="C19" s="171" t="s">
        <v>117</v>
      </c>
      <c r="D19" s="171" t="s">
        <v>77</v>
      </c>
      <c r="E19" s="171" t="s">
        <v>74</v>
      </c>
      <c r="F19" s="176">
        <v>8830020000</v>
      </c>
      <c r="G19" s="172"/>
      <c r="H19" s="176">
        <f>SUM(H20:H28)</f>
        <v>14762</v>
      </c>
      <c r="I19" s="176">
        <f>SUM(I20:I28)</f>
        <v>14762</v>
      </c>
    </row>
    <row r="20" spans="2:9" ht="33" customHeight="1" thickBot="1" x14ac:dyDescent="0.25">
      <c r="B20" s="85" t="s">
        <v>9</v>
      </c>
      <c r="C20" s="19" t="s">
        <v>117</v>
      </c>
      <c r="D20" s="19" t="s">
        <v>77</v>
      </c>
      <c r="E20" s="7" t="s">
        <v>74</v>
      </c>
      <c r="F20" s="3">
        <v>8830020000</v>
      </c>
      <c r="G20" s="3">
        <v>121</v>
      </c>
      <c r="H20" s="3">
        <v>8300</v>
      </c>
      <c r="I20" s="3">
        <v>8300</v>
      </c>
    </row>
    <row r="21" spans="2:9" ht="32.25" thickBot="1" x14ac:dyDescent="0.25">
      <c r="B21" s="85" t="s">
        <v>47</v>
      </c>
      <c r="C21" s="19" t="s">
        <v>117</v>
      </c>
      <c r="D21" s="19" t="s">
        <v>77</v>
      </c>
      <c r="E21" s="7" t="s">
        <v>74</v>
      </c>
      <c r="F21" s="3">
        <v>8830020000</v>
      </c>
      <c r="G21" s="3">
        <v>122</v>
      </c>
      <c r="H21" s="3">
        <v>360</v>
      </c>
      <c r="I21" s="3">
        <v>360</v>
      </c>
    </row>
    <row r="22" spans="2:9" ht="45.75" thickBot="1" x14ac:dyDescent="0.25">
      <c r="B22" s="181" t="s">
        <v>562</v>
      </c>
      <c r="C22" s="19" t="s">
        <v>117</v>
      </c>
      <c r="D22" s="19" t="s">
        <v>77</v>
      </c>
      <c r="E22" s="7" t="s">
        <v>74</v>
      </c>
      <c r="F22" s="3">
        <v>8830020000</v>
      </c>
      <c r="G22" s="3">
        <v>123</v>
      </c>
      <c r="H22" s="3">
        <v>10</v>
      </c>
      <c r="I22" s="3">
        <v>10</v>
      </c>
    </row>
    <row r="23" spans="2:9" ht="48" customHeight="1" thickBot="1" x14ac:dyDescent="0.25">
      <c r="B23" s="85" t="s">
        <v>10</v>
      </c>
      <c r="C23" s="19" t="s">
        <v>117</v>
      </c>
      <c r="D23" s="19" t="s">
        <v>77</v>
      </c>
      <c r="E23" s="7" t="s">
        <v>74</v>
      </c>
      <c r="F23" s="3">
        <v>8830020000</v>
      </c>
      <c r="G23" s="3">
        <v>129</v>
      </c>
      <c r="H23" s="3">
        <v>2507</v>
      </c>
      <c r="I23" s="3">
        <v>2507</v>
      </c>
    </row>
    <row r="24" spans="2:9" ht="35.25" customHeight="1" thickBot="1" x14ac:dyDescent="0.25">
      <c r="B24" s="182" t="s">
        <v>510</v>
      </c>
      <c r="C24" s="19" t="s">
        <v>117</v>
      </c>
      <c r="D24" s="19" t="s">
        <v>77</v>
      </c>
      <c r="E24" s="7" t="s">
        <v>74</v>
      </c>
      <c r="F24" s="3">
        <v>8830020000</v>
      </c>
      <c r="G24" s="3">
        <v>243</v>
      </c>
      <c r="H24" s="3">
        <v>0</v>
      </c>
      <c r="I24" s="3">
        <v>0</v>
      </c>
    </row>
    <row r="25" spans="2:9" ht="32.25" thickBot="1" x14ac:dyDescent="0.25">
      <c r="B25" s="39" t="s">
        <v>13</v>
      </c>
      <c r="C25" s="19" t="s">
        <v>117</v>
      </c>
      <c r="D25" s="19" t="s">
        <v>77</v>
      </c>
      <c r="E25" s="7" t="s">
        <v>74</v>
      </c>
      <c r="F25" s="3">
        <v>8830020000</v>
      </c>
      <c r="G25" s="3">
        <v>244</v>
      </c>
      <c r="H25" s="3">
        <v>2651</v>
      </c>
      <c r="I25" s="3">
        <v>2651</v>
      </c>
    </row>
    <row r="26" spans="2:9" ht="16.5" thickBot="1" x14ac:dyDescent="0.25">
      <c r="B26" s="183" t="s">
        <v>563</v>
      </c>
      <c r="C26" s="19" t="s">
        <v>117</v>
      </c>
      <c r="D26" s="19" t="s">
        <v>77</v>
      </c>
      <c r="E26" s="7" t="s">
        <v>74</v>
      </c>
      <c r="F26" s="3">
        <v>8830020000</v>
      </c>
      <c r="G26" s="3">
        <v>350</v>
      </c>
      <c r="H26" s="3">
        <v>0</v>
      </c>
      <c r="I26" s="3">
        <v>0</v>
      </c>
    </row>
    <row r="27" spans="2:9" ht="16.5" thickBot="1" x14ac:dyDescent="0.25">
      <c r="B27" s="39" t="s">
        <v>508</v>
      </c>
      <c r="C27" s="19" t="s">
        <v>117</v>
      </c>
      <c r="D27" s="19" t="s">
        <v>77</v>
      </c>
      <c r="E27" s="7" t="s">
        <v>74</v>
      </c>
      <c r="F27" s="3">
        <v>8830020000</v>
      </c>
      <c r="G27" s="3">
        <v>360</v>
      </c>
      <c r="H27" s="3">
        <v>0</v>
      </c>
      <c r="I27" s="3">
        <v>0</v>
      </c>
    </row>
    <row r="28" spans="2:9" ht="16.5" thickBot="1" x14ac:dyDescent="0.25">
      <c r="B28" s="5" t="s">
        <v>48</v>
      </c>
      <c r="C28" s="19" t="s">
        <v>117</v>
      </c>
      <c r="D28" s="19" t="s">
        <v>77</v>
      </c>
      <c r="E28" s="7" t="s">
        <v>74</v>
      </c>
      <c r="F28" s="3">
        <v>8830020000</v>
      </c>
      <c r="G28" s="3">
        <v>850</v>
      </c>
      <c r="H28" s="3">
        <v>934</v>
      </c>
      <c r="I28" s="3">
        <v>934</v>
      </c>
    </row>
    <row r="29" spans="2:9" ht="63.75" thickBot="1" x14ac:dyDescent="0.25">
      <c r="B29" s="174" t="s">
        <v>14</v>
      </c>
      <c r="C29" s="171" t="s">
        <v>117</v>
      </c>
      <c r="D29" s="171" t="s">
        <v>77</v>
      </c>
      <c r="E29" s="171" t="s">
        <v>74</v>
      </c>
      <c r="F29" s="176">
        <v>9980077710</v>
      </c>
      <c r="G29" s="172"/>
      <c r="H29" s="176">
        <f>SUM(H30:H32)</f>
        <v>357</v>
      </c>
      <c r="I29" s="176">
        <f>SUM(I30:I32)</f>
        <v>357</v>
      </c>
    </row>
    <row r="30" spans="2:9" ht="32.25" thickBot="1" x14ac:dyDescent="0.25">
      <c r="B30" s="39" t="s">
        <v>15</v>
      </c>
      <c r="C30" s="19" t="s">
        <v>117</v>
      </c>
      <c r="D30" s="19" t="s">
        <v>77</v>
      </c>
      <c r="E30" s="7" t="s">
        <v>74</v>
      </c>
      <c r="F30" s="3">
        <v>9980077710</v>
      </c>
      <c r="G30" s="3">
        <v>121</v>
      </c>
      <c r="H30" s="3">
        <v>264</v>
      </c>
      <c r="I30" s="3">
        <v>264</v>
      </c>
    </row>
    <row r="31" spans="2:9" ht="50.25" customHeight="1" thickBot="1" x14ac:dyDescent="0.25">
      <c r="B31" s="39" t="s">
        <v>10</v>
      </c>
      <c r="C31" s="19" t="s">
        <v>117</v>
      </c>
      <c r="D31" s="19" t="s">
        <v>77</v>
      </c>
      <c r="E31" s="7" t="s">
        <v>74</v>
      </c>
      <c r="F31" s="3">
        <v>9980077710</v>
      </c>
      <c r="G31" s="3">
        <v>129</v>
      </c>
      <c r="H31" s="3">
        <v>80</v>
      </c>
      <c r="I31" s="3">
        <v>80</v>
      </c>
    </row>
    <row r="32" spans="2:9" ht="32.25" thickBot="1" x14ac:dyDescent="0.25">
      <c r="B32" s="39" t="s">
        <v>13</v>
      </c>
      <c r="C32" s="19" t="s">
        <v>117</v>
      </c>
      <c r="D32" s="19" t="s">
        <v>77</v>
      </c>
      <c r="E32" s="7" t="s">
        <v>74</v>
      </c>
      <c r="F32" s="3">
        <v>9980077710</v>
      </c>
      <c r="G32" s="3">
        <v>244</v>
      </c>
      <c r="H32" s="3">
        <v>13</v>
      </c>
      <c r="I32" s="3">
        <v>13</v>
      </c>
    </row>
    <row r="33" spans="2:9" ht="66.75" customHeight="1" thickBot="1" x14ac:dyDescent="0.25">
      <c r="B33" s="174" t="s">
        <v>16</v>
      </c>
      <c r="C33" s="171" t="s">
        <v>117</v>
      </c>
      <c r="D33" s="171" t="s">
        <v>77</v>
      </c>
      <c r="E33" s="171" t="s">
        <v>74</v>
      </c>
      <c r="F33" s="176">
        <v>9980077720</v>
      </c>
      <c r="G33" s="172"/>
      <c r="H33" s="176">
        <f>SUM(H34:H36)</f>
        <v>357</v>
      </c>
      <c r="I33" s="176">
        <f>SUM(I34:I36)</f>
        <v>357</v>
      </c>
    </row>
    <row r="34" spans="2:9" ht="32.25" thickBot="1" x14ac:dyDescent="0.25">
      <c r="B34" s="39" t="s">
        <v>15</v>
      </c>
      <c r="C34" s="19" t="s">
        <v>117</v>
      </c>
      <c r="D34" s="19" t="s">
        <v>77</v>
      </c>
      <c r="E34" s="7" t="s">
        <v>74</v>
      </c>
      <c r="F34" s="3">
        <v>9980077720</v>
      </c>
      <c r="G34" s="3">
        <v>121</v>
      </c>
      <c r="H34" s="3">
        <v>264</v>
      </c>
      <c r="I34" s="3">
        <v>264</v>
      </c>
    </row>
    <row r="35" spans="2:9" ht="53.25" customHeight="1" thickBot="1" x14ac:dyDescent="0.25">
      <c r="B35" s="39" t="s">
        <v>10</v>
      </c>
      <c r="C35" s="19" t="s">
        <v>117</v>
      </c>
      <c r="D35" s="19" t="s">
        <v>77</v>
      </c>
      <c r="E35" s="7" t="s">
        <v>74</v>
      </c>
      <c r="F35" s="3">
        <v>9980077720</v>
      </c>
      <c r="G35" s="3">
        <v>129</v>
      </c>
      <c r="H35" s="3">
        <v>80</v>
      </c>
      <c r="I35" s="3">
        <v>80</v>
      </c>
    </row>
    <row r="36" spans="2:9" ht="32.25" thickBot="1" x14ac:dyDescent="0.25">
      <c r="B36" s="39" t="s">
        <v>13</v>
      </c>
      <c r="C36" s="19" t="s">
        <v>117</v>
      </c>
      <c r="D36" s="19" t="s">
        <v>77</v>
      </c>
      <c r="E36" s="7" t="s">
        <v>74</v>
      </c>
      <c r="F36" s="3">
        <v>9980077720</v>
      </c>
      <c r="G36" s="3">
        <v>244</v>
      </c>
      <c r="H36" s="3">
        <v>13</v>
      </c>
      <c r="I36" s="3">
        <v>13</v>
      </c>
    </row>
    <row r="37" spans="2:9" ht="16.5" thickBot="1" x14ac:dyDescent="0.3">
      <c r="B37" s="184" t="s">
        <v>402</v>
      </c>
      <c r="C37" s="171" t="s">
        <v>117</v>
      </c>
      <c r="D37" s="171" t="s">
        <v>77</v>
      </c>
      <c r="E37" s="171" t="s">
        <v>75</v>
      </c>
      <c r="F37" s="185"/>
      <c r="G37" s="185"/>
      <c r="H37" s="185">
        <v>1.5</v>
      </c>
      <c r="I37" s="185">
        <v>11.9</v>
      </c>
    </row>
    <row r="38" spans="2:9" ht="32.25" thickBot="1" x14ac:dyDescent="0.3">
      <c r="B38" s="50" t="s">
        <v>197</v>
      </c>
      <c r="C38" s="19" t="s">
        <v>117</v>
      </c>
      <c r="D38" s="19" t="s">
        <v>77</v>
      </c>
      <c r="E38" s="7" t="s">
        <v>75</v>
      </c>
      <c r="F38" s="3">
        <v>99</v>
      </c>
      <c r="G38" s="3"/>
      <c r="H38" s="3">
        <v>1.5</v>
      </c>
      <c r="I38" s="3">
        <v>11.9</v>
      </c>
    </row>
    <row r="39" spans="2:9" ht="62.25" customHeight="1" thickBot="1" x14ac:dyDescent="0.3">
      <c r="B39" s="87" t="s">
        <v>403</v>
      </c>
      <c r="C39" s="19" t="s">
        <v>117</v>
      </c>
      <c r="D39" s="19" t="s">
        <v>77</v>
      </c>
      <c r="E39" s="7" t="s">
        <v>75</v>
      </c>
      <c r="F39" s="277" t="s">
        <v>404</v>
      </c>
      <c r="G39" s="3"/>
      <c r="H39" s="3">
        <v>1.5</v>
      </c>
      <c r="I39" s="3">
        <v>11.9</v>
      </c>
    </row>
    <row r="40" spans="2:9" ht="32.25" thickBot="1" x14ac:dyDescent="0.3">
      <c r="B40" s="50" t="s">
        <v>13</v>
      </c>
      <c r="C40" s="19" t="s">
        <v>117</v>
      </c>
      <c r="D40" s="19" t="s">
        <v>77</v>
      </c>
      <c r="E40" s="7" t="s">
        <v>75</v>
      </c>
      <c r="F40" s="277" t="s">
        <v>404</v>
      </c>
      <c r="G40" s="3">
        <v>244</v>
      </c>
      <c r="H40" s="3">
        <v>1.5</v>
      </c>
      <c r="I40" s="3">
        <v>11.9</v>
      </c>
    </row>
    <row r="41" spans="2:9" ht="32.25" thickBot="1" x14ac:dyDescent="0.25">
      <c r="B41" s="174" t="s">
        <v>17</v>
      </c>
      <c r="C41" s="171" t="s">
        <v>117</v>
      </c>
      <c r="D41" s="171" t="s">
        <v>77</v>
      </c>
      <c r="E41" s="171" t="s">
        <v>115</v>
      </c>
      <c r="F41" s="172"/>
      <c r="G41" s="172"/>
      <c r="H41" s="176">
        <f>SUM(H42)</f>
        <v>683</v>
      </c>
      <c r="I41" s="176">
        <f>SUM(I42)</f>
        <v>683</v>
      </c>
    </row>
    <row r="42" spans="2:9" ht="22.5" customHeight="1" thickBot="1" x14ac:dyDescent="0.25">
      <c r="B42" s="168" t="s">
        <v>18</v>
      </c>
      <c r="C42" s="19" t="s">
        <v>117</v>
      </c>
      <c r="D42" s="19" t="s">
        <v>77</v>
      </c>
      <c r="E42" s="19" t="s">
        <v>115</v>
      </c>
      <c r="F42" s="3">
        <v>9370020000</v>
      </c>
      <c r="G42" s="2"/>
      <c r="H42" s="3">
        <f>SUM(H43:H45)</f>
        <v>683</v>
      </c>
      <c r="I42" s="3">
        <f>SUM(I43:I45)</f>
        <v>683</v>
      </c>
    </row>
    <row r="43" spans="2:9" ht="38.25" customHeight="1" thickBot="1" x14ac:dyDescent="0.25">
      <c r="B43" s="5" t="s">
        <v>9</v>
      </c>
      <c r="C43" s="19" t="s">
        <v>117</v>
      </c>
      <c r="D43" s="19" t="s">
        <v>77</v>
      </c>
      <c r="E43" s="19" t="s">
        <v>115</v>
      </c>
      <c r="F43" s="3">
        <v>9370020000</v>
      </c>
      <c r="G43" s="3">
        <v>121</v>
      </c>
      <c r="H43" s="3">
        <v>482</v>
      </c>
      <c r="I43" s="3">
        <v>482</v>
      </c>
    </row>
    <row r="44" spans="2:9" ht="51" customHeight="1" thickBot="1" x14ac:dyDescent="0.25">
      <c r="B44" s="39" t="s">
        <v>10</v>
      </c>
      <c r="C44" s="19" t="s">
        <v>117</v>
      </c>
      <c r="D44" s="19" t="s">
        <v>77</v>
      </c>
      <c r="E44" s="19" t="s">
        <v>115</v>
      </c>
      <c r="F44" s="3">
        <v>9370020000</v>
      </c>
      <c r="G44" s="3">
        <v>129</v>
      </c>
      <c r="H44" s="3">
        <v>146</v>
      </c>
      <c r="I44" s="3">
        <v>146</v>
      </c>
    </row>
    <row r="45" spans="2:9" ht="32.25" thickBot="1" x14ac:dyDescent="0.3">
      <c r="B45" s="50" t="s">
        <v>13</v>
      </c>
      <c r="C45" s="19" t="s">
        <v>117</v>
      </c>
      <c r="D45" s="19" t="s">
        <v>77</v>
      </c>
      <c r="E45" s="19" t="s">
        <v>115</v>
      </c>
      <c r="F45" s="3">
        <v>9370020000</v>
      </c>
      <c r="G45" s="3">
        <v>244</v>
      </c>
      <c r="H45" s="3">
        <v>55</v>
      </c>
      <c r="I45" s="3">
        <v>55</v>
      </c>
    </row>
    <row r="46" spans="2:9" ht="16.5" thickBot="1" x14ac:dyDescent="0.25">
      <c r="B46" s="84" t="s">
        <v>374</v>
      </c>
      <c r="C46" s="15" t="s">
        <v>117</v>
      </c>
      <c r="D46" s="15" t="s">
        <v>77</v>
      </c>
      <c r="E46" s="15" t="s">
        <v>477</v>
      </c>
      <c r="F46" s="1"/>
      <c r="G46" s="1"/>
      <c r="H46" s="1">
        <v>200</v>
      </c>
      <c r="I46" s="1">
        <v>200</v>
      </c>
    </row>
    <row r="47" spans="2:9" ht="16.5" thickBot="1" x14ac:dyDescent="0.25">
      <c r="B47" s="39" t="s">
        <v>479</v>
      </c>
      <c r="C47" s="19" t="s">
        <v>117</v>
      </c>
      <c r="D47" s="19" t="s">
        <v>77</v>
      </c>
      <c r="E47" s="19" t="s">
        <v>477</v>
      </c>
      <c r="F47" s="3">
        <v>9990020690</v>
      </c>
      <c r="G47" s="3">
        <v>870</v>
      </c>
      <c r="H47" s="3">
        <v>200</v>
      </c>
      <c r="I47" s="3">
        <v>200</v>
      </c>
    </row>
    <row r="48" spans="2:9" ht="16.5" thickBot="1" x14ac:dyDescent="0.25">
      <c r="B48" s="174" t="s">
        <v>19</v>
      </c>
      <c r="C48" s="171" t="s">
        <v>117</v>
      </c>
      <c r="D48" s="171" t="s">
        <v>77</v>
      </c>
      <c r="E48" s="171">
        <v>13</v>
      </c>
      <c r="F48" s="172"/>
      <c r="G48" s="172"/>
      <c r="H48" s="176">
        <f>SUM(H50+H51+H55+H57)</f>
        <v>285</v>
      </c>
      <c r="I48" s="176">
        <f>SUM(I50+I51+I55+I57)</f>
        <v>285</v>
      </c>
    </row>
    <row r="49" spans="2:9" ht="52.5" customHeight="1" thickBot="1" x14ac:dyDescent="0.25">
      <c r="B49" s="174" t="s">
        <v>589</v>
      </c>
      <c r="C49" s="186" t="s">
        <v>117</v>
      </c>
      <c r="D49" s="186" t="s">
        <v>77</v>
      </c>
      <c r="E49" s="186" t="s">
        <v>483</v>
      </c>
      <c r="F49" s="171" t="s">
        <v>564</v>
      </c>
      <c r="G49" s="172"/>
      <c r="H49" s="176">
        <v>6</v>
      </c>
      <c r="I49" s="176">
        <v>6</v>
      </c>
    </row>
    <row r="50" spans="2:9" ht="32.25" thickBot="1" x14ac:dyDescent="0.25">
      <c r="B50" s="39" t="s">
        <v>210</v>
      </c>
      <c r="C50" s="19" t="s">
        <v>117</v>
      </c>
      <c r="D50" s="19" t="s">
        <v>77</v>
      </c>
      <c r="E50" s="19" t="s">
        <v>483</v>
      </c>
      <c r="F50" s="19" t="s">
        <v>564</v>
      </c>
      <c r="G50" s="20">
        <v>244</v>
      </c>
      <c r="H50" s="20">
        <v>6</v>
      </c>
      <c r="I50" s="20">
        <v>6</v>
      </c>
    </row>
    <row r="51" spans="2:9" ht="51.75" customHeight="1" thickBot="1" x14ac:dyDescent="0.25">
      <c r="B51" s="174" t="s">
        <v>588</v>
      </c>
      <c r="C51" s="171" t="s">
        <v>117</v>
      </c>
      <c r="D51" s="171" t="s">
        <v>77</v>
      </c>
      <c r="E51" s="171" t="s">
        <v>483</v>
      </c>
      <c r="F51" s="176">
        <v>42</v>
      </c>
      <c r="G51" s="185"/>
      <c r="H51" s="176">
        <v>50</v>
      </c>
      <c r="I51" s="176">
        <v>50</v>
      </c>
    </row>
    <row r="52" spans="2:9" ht="32.25" thickBot="1" x14ac:dyDescent="0.25">
      <c r="B52" s="52" t="s">
        <v>481</v>
      </c>
      <c r="C52" s="19" t="s">
        <v>117</v>
      </c>
      <c r="D52" s="19" t="s">
        <v>77</v>
      </c>
      <c r="E52" s="19" t="s">
        <v>483</v>
      </c>
      <c r="F52" s="20">
        <v>42001</v>
      </c>
      <c r="G52" s="20"/>
      <c r="H52" s="20">
        <v>50</v>
      </c>
      <c r="I52" s="20">
        <v>50</v>
      </c>
    </row>
    <row r="53" spans="2:9" ht="32.25" thickBot="1" x14ac:dyDescent="0.25">
      <c r="B53" s="52" t="s">
        <v>482</v>
      </c>
      <c r="C53" s="19" t="s">
        <v>117</v>
      </c>
      <c r="D53" s="19" t="s">
        <v>77</v>
      </c>
      <c r="E53" s="19" t="s">
        <v>483</v>
      </c>
      <c r="F53" s="20">
        <v>4200199900</v>
      </c>
      <c r="G53" s="20"/>
      <c r="H53" s="20">
        <v>50</v>
      </c>
      <c r="I53" s="20">
        <v>50</v>
      </c>
    </row>
    <row r="54" spans="2:9" ht="32.25" thickBot="1" x14ac:dyDescent="0.25">
      <c r="B54" s="52" t="s">
        <v>13</v>
      </c>
      <c r="C54" s="19" t="s">
        <v>117</v>
      </c>
      <c r="D54" s="19" t="s">
        <v>77</v>
      </c>
      <c r="E54" s="19" t="s">
        <v>483</v>
      </c>
      <c r="F54" s="20">
        <v>4200199900</v>
      </c>
      <c r="G54" s="20">
        <v>244</v>
      </c>
      <c r="H54" s="20">
        <v>50</v>
      </c>
      <c r="I54" s="20">
        <v>50</v>
      </c>
    </row>
    <row r="55" spans="2:9" ht="16.5" thickBot="1" x14ac:dyDescent="0.25">
      <c r="B55" s="170" t="s">
        <v>565</v>
      </c>
      <c r="C55" s="186" t="s">
        <v>117</v>
      </c>
      <c r="D55" s="186" t="s">
        <v>77</v>
      </c>
      <c r="E55" s="186" t="s">
        <v>483</v>
      </c>
      <c r="F55" s="185">
        <v>8830020000</v>
      </c>
      <c r="G55" s="185"/>
      <c r="H55" s="185">
        <v>30</v>
      </c>
      <c r="I55" s="185">
        <v>30</v>
      </c>
    </row>
    <row r="56" spans="2:9" ht="32.25" thickBot="1" x14ac:dyDescent="0.25">
      <c r="B56" s="39" t="s">
        <v>210</v>
      </c>
      <c r="C56" s="19" t="s">
        <v>117</v>
      </c>
      <c r="D56" s="19" t="s">
        <v>77</v>
      </c>
      <c r="E56" s="19" t="s">
        <v>483</v>
      </c>
      <c r="F56" s="3">
        <v>8830020000</v>
      </c>
      <c r="G56" s="20">
        <v>244</v>
      </c>
      <c r="H56" s="20">
        <v>30</v>
      </c>
      <c r="I56" s="20">
        <v>30</v>
      </c>
    </row>
    <row r="57" spans="2:9" ht="16.5" thickBot="1" x14ac:dyDescent="0.25">
      <c r="B57" s="174" t="s">
        <v>20</v>
      </c>
      <c r="C57" s="171" t="s">
        <v>117</v>
      </c>
      <c r="D57" s="171" t="s">
        <v>77</v>
      </c>
      <c r="E57" s="171">
        <v>13</v>
      </c>
      <c r="F57" s="176">
        <v>99</v>
      </c>
      <c r="G57" s="172"/>
      <c r="H57" s="176">
        <v>199</v>
      </c>
      <c r="I57" s="176">
        <v>199</v>
      </c>
    </row>
    <row r="58" spans="2:9" ht="97.5" customHeight="1" thickBot="1" x14ac:dyDescent="0.25">
      <c r="B58" s="168" t="s">
        <v>21</v>
      </c>
      <c r="C58" s="19" t="s">
        <v>117</v>
      </c>
      <c r="D58" s="19" t="s">
        <v>77</v>
      </c>
      <c r="E58" s="7">
        <v>13</v>
      </c>
      <c r="F58" s="3">
        <v>9980077730</v>
      </c>
      <c r="G58" s="2"/>
      <c r="H58" s="3">
        <v>199</v>
      </c>
      <c r="I58" s="3">
        <v>199</v>
      </c>
    </row>
    <row r="59" spans="2:9" ht="32.25" thickBot="1" x14ac:dyDescent="0.25">
      <c r="B59" s="39" t="s">
        <v>13</v>
      </c>
      <c r="C59" s="19" t="s">
        <v>117</v>
      </c>
      <c r="D59" s="19" t="s">
        <v>77</v>
      </c>
      <c r="E59" s="7">
        <v>13</v>
      </c>
      <c r="F59" s="3">
        <v>9980077730</v>
      </c>
      <c r="G59" s="3">
        <v>244</v>
      </c>
      <c r="H59" s="3">
        <v>199</v>
      </c>
      <c r="I59" s="3">
        <v>199</v>
      </c>
    </row>
    <row r="60" spans="2:9" ht="16.5" thickBot="1" x14ac:dyDescent="0.25">
      <c r="B60" s="174" t="s">
        <v>395</v>
      </c>
      <c r="C60" s="171" t="s">
        <v>117</v>
      </c>
      <c r="D60" s="171" t="s">
        <v>118</v>
      </c>
      <c r="E60" s="186"/>
      <c r="F60" s="185"/>
      <c r="G60" s="185"/>
      <c r="H60" s="187">
        <v>1420</v>
      </c>
      <c r="I60" s="187">
        <v>1472</v>
      </c>
    </row>
    <row r="61" spans="2:9" ht="16.5" thickBot="1" x14ac:dyDescent="0.25">
      <c r="B61" s="39" t="s">
        <v>396</v>
      </c>
      <c r="C61" s="19" t="s">
        <v>117</v>
      </c>
      <c r="D61" s="19" t="s">
        <v>118</v>
      </c>
      <c r="E61" s="7" t="s">
        <v>112</v>
      </c>
      <c r="F61" s="3"/>
      <c r="G61" s="3"/>
      <c r="H61" s="3">
        <v>1420</v>
      </c>
      <c r="I61" s="3">
        <v>1472</v>
      </c>
    </row>
    <row r="62" spans="2:9" ht="39" customHeight="1" thickBot="1" x14ac:dyDescent="0.25">
      <c r="B62" s="39" t="s">
        <v>70</v>
      </c>
      <c r="C62" s="19" t="s">
        <v>117</v>
      </c>
      <c r="D62" s="19" t="s">
        <v>118</v>
      </c>
      <c r="E62" s="7" t="s">
        <v>112</v>
      </c>
      <c r="F62" s="20">
        <v>9980051180</v>
      </c>
      <c r="G62" s="3"/>
      <c r="H62" s="3">
        <v>1420</v>
      </c>
      <c r="I62" s="3">
        <v>1472</v>
      </c>
    </row>
    <row r="63" spans="2:9" ht="16.5" thickBot="1" x14ac:dyDescent="0.25">
      <c r="B63" s="39" t="s">
        <v>393</v>
      </c>
      <c r="C63" s="19" t="s">
        <v>117</v>
      </c>
      <c r="D63" s="19" t="s">
        <v>118</v>
      </c>
      <c r="E63" s="7" t="s">
        <v>112</v>
      </c>
      <c r="F63" s="20">
        <v>9980051180</v>
      </c>
      <c r="G63" s="3">
        <v>530</v>
      </c>
      <c r="H63" s="3">
        <v>1420</v>
      </c>
      <c r="I63" s="3">
        <v>1472</v>
      </c>
    </row>
    <row r="64" spans="2:9" ht="16.5" thickBot="1" x14ac:dyDescent="0.25">
      <c r="B64" s="174" t="s">
        <v>23</v>
      </c>
      <c r="C64" s="171" t="s">
        <v>117</v>
      </c>
      <c r="D64" s="188" t="s">
        <v>74</v>
      </c>
      <c r="E64" s="171"/>
      <c r="F64" s="185"/>
      <c r="G64" s="185"/>
      <c r="H64" s="185">
        <f>SUM(H66+H70)</f>
        <v>13623</v>
      </c>
      <c r="I64" s="185">
        <f>SUM(I66+I70)</f>
        <v>13623</v>
      </c>
    </row>
    <row r="65" spans="2:12" ht="16.5" thickBot="1" x14ac:dyDescent="0.25">
      <c r="B65" s="174" t="s">
        <v>392</v>
      </c>
      <c r="C65" s="186" t="s">
        <v>117</v>
      </c>
      <c r="D65" s="195" t="s">
        <v>74</v>
      </c>
      <c r="E65" s="186" t="s">
        <v>113</v>
      </c>
      <c r="F65" s="185"/>
      <c r="G65" s="185"/>
      <c r="H65" s="185">
        <f>SUM(H67+H70)</f>
        <v>13623</v>
      </c>
      <c r="I65" s="185">
        <f>SUM(I67+I70)</f>
        <v>13623</v>
      </c>
    </row>
    <row r="66" spans="2:12" ht="32.25" thickBot="1" x14ac:dyDescent="0.25">
      <c r="B66" s="196" t="s">
        <v>568</v>
      </c>
      <c r="C66" s="191" t="s">
        <v>117</v>
      </c>
      <c r="D66" s="192" t="s">
        <v>74</v>
      </c>
      <c r="E66" s="191" t="s">
        <v>113</v>
      </c>
      <c r="F66" s="197">
        <v>1530053900</v>
      </c>
      <c r="G66" s="193"/>
      <c r="H66" s="193">
        <v>13523</v>
      </c>
      <c r="I66" s="193">
        <v>13523</v>
      </c>
    </row>
    <row r="67" spans="2:12" ht="38.25" customHeight="1" thickBot="1" x14ac:dyDescent="0.25">
      <c r="B67" s="282" t="s">
        <v>510</v>
      </c>
      <c r="C67" s="19" t="s">
        <v>117</v>
      </c>
      <c r="D67" s="86" t="s">
        <v>74</v>
      </c>
      <c r="E67" s="19" t="s">
        <v>113</v>
      </c>
      <c r="F67" s="198">
        <v>1530053900</v>
      </c>
      <c r="G67" s="3">
        <v>244</v>
      </c>
      <c r="H67" s="20">
        <v>13523</v>
      </c>
      <c r="I67" s="20">
        <v>13523</v>
      </c>
    </row>
    <row r="68" spans="2:12" ht="16.5" thickBot="1" x14ac:dyDescent="0.25">
      <c r="B68" s="282" t="s">
        <v>393</v>
      </c>
      <c r="C68" s="19" t="s">
        <v>117</v>
      </c>
      <c r="D68" s="86" t="s">
        <v>74</v>
      </c>
      <c r="E68" s="19" t="s">
        <v>113</v>
      </c>
      <c r="F68" s="277">
        <v>1530022260</v>
      </c>
      <c r="G68" s="3"/>
      <c r="H68" s="3">
        <v>13523</v>
      </c>
      <c r="I68" s="3">
        <v>13523</v>
      </c>
    </row>
    <row r="69" spans="2:12" ht="16.5" thickBot="1" x14ac:dyDescent="0.25">
      <c r="B69" s="282" t="s">
        <v>394</v>
      </c>
      <c r="C69" s="19" t="s">
        <v>117</v>
      </c>
      <c r="D69" s="86" t="s">
        <v>74</v>
      </c>
      <c r="E69" s="19" t="s">
        <v>113</v>
      </c>
      <c r="F69" s="277">
        <v>1530022260</v>
      </c>
      <c r="G69" s="3">
        <v>540</v>
      </c>
      <c r="H69" s="3">
        <v>13523</v>
      </c>
      <c r="I69" s="3">
        <v>13523</v>
      </c>
    </row>
    <row r="70" spans="2:12" ht="23.25" customHeight="1" thickBot="1" x14ac:dyDescent="0.25">
      <c r="B70" s="170" t="s">
        <v>569</v>
      </c>
      <c r="C70" s="186" t="s">
        <v>117</v>
      </c>
      <c r="D70" s="195" t="s">
        <v>74</v>
      </c>
      <c r="E70" s="186" t="s">
        <v>570</v>
      </c>
      <c r="F70" s="199"/>
      <c r="G70" s="185"/>
      <c r="H70" s="185">
        <v>100</v>
      </c>
      <c r="I70" s="185">
        <v>100</v>
      </c>
    </row>
    <row r="71" spans="2:12" ht="63.75" thickBot="1" x14ac:dyDescent="0.25">
      <c r="B71" s="282" t="s">
        <v>571</v>
      </c>
      <c r="C71" s="19" t="s">
        <v>117</v>
      </c>
      <c r="D71" s="86" t="s">
        <v>74</v>
      </c>
      <c r="E71" s="19" t="s">
        <v>570</v>
      </c>
      <c r="F71" s="277">
        <v>9980040002</v>
      </c>
      <c r="G71" s="3">
        <v>245</v>
      </c>
      <c r="H71" s="3">
        <v>100</v>
      </c>
      <c r="I71" s="3">
        <v>100</v>
      </c>
    </row>
    <row r="72" spans="2:12" ht="23.25" customHeight="1" thickBot="1" x14ac:dyDescent="0.25">
      <c r="B72" s="174" t="s">
        <v>24</v>
      </c>
      <c r="C72" s="171" t="s">
        <v>117</v>
      </c>
      <c r="D72" s="171" t="s">
        <v>75</v>
      </c>
      <c r="E72" s="171"/>
      <c r="F72" s="172"/>
      <c r="G72" s="172"/>
      <c r="H72" s="176">
        <v>8528.7469999999994</v>
      </c>
      <c r="I72" s="176">
        <v>8892.0509999999995</v>
      </c>
    </row>
    <row r="73" spans="2:12" ht="16.5" thickBot="1" x14ac:dyDescent="0.25">
      <c r="B73" s="196" t="s">
        <v>573</v>
      </c>
      <c r="C73" s="191" t="s">
        <v>117</v>
      </c>
      <c r="D73" s="191" t="s">
        <v>75</v>
      </c>
      <c r="E73" s="191" t="s">
        <v>112</v>
      </c>
      <c r="F73" s="200" t="s">
        <v>574</v>
      </c>
      <c r="G73" s="201"/>
      <c r="H73" s="200">
        <v>8528.7469999999994</v>
      </c>
      <c r="I73" s="200">
        <v>8892.0509999999995</v>
      </c>
    </row>
    <row r="74" spans="2:12" ht="34.5" customHeight="1" thickBot="1" x14ac:dyDescent="0.25">
      <c r="B74" s="282" t="s">
        <v>510</v>
      </c>
      <c r="C74" s="15" t="s">
        <v>117</v>
      </c>
      <c r="D74" s="15" t="s">
        <v>75</v>
      </c>
      <c r="E74" s="15" t="s">
        <v>112</v>
      </c>
      <c r="F74" s="20" t="s">
        <v>574</v>
      </c>
      <c r="G74" s="20">
        <v>244</v>
      </c>
      <c r="H74" s="20">
        <v>8528.7469999999994</v>
      </c>
      <c r="I74" s="20">
        <v>8892.0509999999995</v>
      </c>
    </row>
    <row r="75" spans="2:12" ht="16.5" thickBot="1" x14ac:dyDescent="0.25">
      <c r="B75" s="174" t="s">
        <v>25</v>
      </c>
      <c r="C75" s="171" t="s">
        <v>117</v>
      </c>
      <c r="D75" s="188" t="s">
        <v>76</v>
      </c>
      <c r="E75" s="175"/>
      <c r="F75" s="172"/>
      <c r="G75" s="172"/>
      <c r="H75" s="187">
        <f>SUM(H78+H81+H76+H86)</f>
        <v>357</v>
      </c>
      <c r="I75" s="187">
        <f>SUM(I78+I81+I76+I86)</f>
        <v>357</v>
      </c>
    </row>
    <row r="76" spans="2:12" ht="35.25" customHeight="1" thickBot="1" x14ac:dyDescent="0.25">
      <c r="B76" s="202" t="s">
        <v>575</v>
      </c>
      <c r="C76" s="191" t="s">
        <v>117</v>
      </c>
      <c r="D76" s="191" t="s">
        <v>76</v>
      </c>
      <c r="E76" s="191" t="s">
        <v>118</v>
      </c>
      <c r="F76" s="197">
        <v>1923841120</v>
      </c>
      <c r="G76" s="203"/>
      <c r="H76" s="193">
        <v>0</v>
      </c>
      <c r="I76" s="193">
        <v>0</v>
      </c>
    </row>
    <row r="77" spans="2:12" ht="49.5" customHeight="1" thickBot="1" x14ac:dyDescent="0.25">
      <c r="B77" s="39" t="s">
        <v>576</v>
      </c>
      <c r="C77" s="19" t="s">
        <v>117</v>
      </c>
      <c r="D77" s="19" t="s">
        <v>76</v>
      </c>
      <c r="E77" s="19" t="s">
        <v>118</v>
      </c>
      <c r="F77" s="204">
        <v>1923841120</v>
      </c>
      <c r="G77" s="20">
        <v>414</v>
      </c>
      <c r="H77" s="3">
        <v>0</v>
      </c>
      <c r="I77" s="3">
        <v>0</v>
      </c>
      <c r="L77" s="131"/>
    </row>
    <row r="78" spans="2:12" ht="16.5" thickBot="1" x14ac:dyDescent="0.25">
      <c r="B78" s="174" t="s">
        <v>26</v>
      </c>
      <c r="C78" s="171" t="s">
        <v>117</v>
      </c>
      <c r="D78" s="171" t="s">
        <v>76</v>
      </c>
      <c r="E78" s="171" t="s">
        <v>76</v>
      </c>
      <c r="F78" s="172"/>
      <c r="G78" s="172"/>
      <c r="H78" s="176">
        <v>0</v>
      </c>
      <c r="I78" s="176">
        <v>0</v>
      </c>
    </row>
    <row r="79" spans="2:12" ht="23.25" customHeight="1" thickBot="1" x14ac:dyDescent="0.25">
      <c r="B79" s="5" t="s">
        <v>27</v>
      </c>
      <c r="C79" s="19" t="s">
        <v>117</v>
      </c>
      <c r="D79" s="7" t="s">
        <v>76</v>
      </c>
      <c r="E79" s="7" t="s">
        <v>76</v>
      </c>
      <c r="F79" s="3">
        <v>3310199000</v>
      </c>
      <c r="G79" s="2"/>
      <c r="H79" s="3">
        <v>0</v>
      </c>
      <c r="I79" s="3">
        <v>0</v>
      </c>
    </row>
    <row r="80" spans="2:12" ht="32.25" thickBot="1" x14ac:dyDescent="0.25">
      <c r="B80" s="39" t="s">
        <v>13</v>
      </c>
      <c r="C80" s="19" t="s">
        <v>117</v>
      </c>
      <c r="D80" s="7" t="s">
        <v>76</v>
      </c>
      <c r="E80" s="7" t="s">
        <v>76</v>
      </c>
      <c r="F80" s="3">
        <v>3310199000</v>
      </c>
      <c r="G80" s="3">
        <v>244</v>
      </c>
      <c r="H80" s="3">
        <v>0</v>
      </c>
      <c r="I80" s="3">
        <v>0</v>
      </c>
    </row>
    <row r="81" spans="2:9" ht="16.5" thickBot="1" x14ac:dyDescent="0.25">
      <c r="B81" s="174" t="s">
        <v>28</v>
      </c>
      <c r="C81" s="171" t="s">
        <v>117</v>
      </c>
      <c r="D81" s="171" t="s">
        <v>76</v>
      </c>
      <c r="E81" s="171" t="s">
        <v>113</v>
      </c>
      <c r="F81" s="172"/>
      <c r="G81" s="172"/>
      <c r="H81" s="176">
        <f>SUM(H82)</f>
        <v>357</v>
      </c>
      <c r="I81" s="176">
        <f>SUM(I82)</f>
        <v>357</v>
      </c>
    </row>
    <row r="82" spans="2:9" ht="50.25" customHeight="1" thickBot="1" x14ac:dyDescent="0.25">
      <c r="B82" s="168" t="s">
        <v>29</v>
      </c>
      <c r="C82" s="15" t="s">
        <v>117</v>
      </c>
      <c r="D82" s="8" t="s">
        <v>76</v>
      </c>
      <c r="E82" s="8" t="s">
        <v>113</v>
      </c>
      <c r="F82" s="1">
        <v>9980077740</v>
      </c>
      <c r="G82" s="2"/>
      <c r="H82" s="1">
        <f>SUM(H83:H85)</f>
        <v>357</v>
      </c>
      <c r="I82" s="1">
        <f>SUM(I83:I85)</f>
        <v>357</v>
      </c>
    </row>
    <row r="83" spans="2:9" ht="34.5" customHeight="1" thickBot="1" x14ac:dyDescent="0.25">
      <c r="B83" s="5" t="s">
        <v>9</v>
      </c>
      <c r="C83" s="19" t="s">
        <v>117</v>
      </c>
      <c r="D83" s="7" t="s">
        <v>76</v>
      </c>
      <c r="E83" s="7" t="s">
        <v>113</v>
      </c>
      <c r="F83" s="3">
        <v>9980077740</v>
      </c>
      <c r="G83" s="3">
        <v>121</v>
      </c>
      <c r="H83" s="3">
        <v>264</v>
      </c>
      <c r="I83" s="3">
        <v>264</v>
      </c>
    </row>
    <row r="84" spans="2:9" ht="50.25" customHeight="1" thickBot="1" x14ac:dyDescent="0.25">
      <c r="B84" s="39" t="s">
        <v>10</v>
      </c>
      <c r="C84" s="19" t="s">
        <v>117</v>
      </c>
      <c r="D84" s="7" t="s">
        <v>76</v>
      </c>
      <c r="E84" s="7" t="s">
        <v>113</v>
      </c>
      <c r="F84" s="3">
        <v>9980077740</v>
      </c>
      <c r="G84" s="3">
        <v>129</v>
      </c>
      <c r="H84" s="3">
        <v>80</v>
      </c>
      <c r="I84" s="3">
        <v>80</v>
      </c>
    </row>
    <row r="85" spans="2:9" ht="32.25" thickBot="1" x14ac:dyDescent="0.25">
      <c r="B85" s="39" t="s">
        <v>13</v>
      </c>
      <c r="C85" s="19" t="s">
        <v>117</v>
      </c>
      <c r="D85" s="7" t="s">
        <v>76</v>
      </c>
      <c r="E85" s="7" t="s">
        <v>113</v>
      </c>
      <c r="F85" s="3">
        <v>9980077740</v>
      </c>
      <c r="G85" s="3">
        <v>244</v>
      </c>
      <c r="H85" s="3">
        <v>13</v>
      </c>
      <c r="I85" s="3">
        <v>13</v>
      </c>
    </row>
    <row r="86" spans="2:9" ht="35.25" customHeight="1" thickBot="1" x14ac:dyDescent="0.25">
      <c r="B86" s="202" t="s">
        <v>575</v>
      </c>
      <c r="C86" s="191" t="s">
        <v>117</v>
      </c>
      <c r="D86" s="191" t="s">
        <v>76</v>
      </c>
      <c r="E86" s="191" t="s">
        <v>113</v>
      </c>
      <c r="F86" s="193">
        <v>9990040090</v>
      </c>
      <c r="G86" s="193"/>
      <c r="H86" s="193">
        <v>0</v>
      </c>
      <c r="I86" s="193">
        <v>0</v>
      </c>
    </row>
    <row r="87" spans="2:9" ht="54" customHeight="1" thickBot="1" x14ac:dyDescent="0.25">
      <c r="B87" s="39" t="s">
        <v>576</v>
      </c>
      <c r="C87" s="19" t="s">
        <v>117</v>
      </c>
      <c r="D87" s="7" t="s">
        <v>76</v>
      </c>
      <c r="E87" s="7" t="s">
        <v>113</v>
      </c>
      <c r="F87" s="3">
        <v>9990040090</v>
      </c>
      <c r="G87" s="3">
        <v>414</v>
      </c>
      <c r="H87" s="3">
        <v>0</v>
      </c>
      <c r="I87" s="3">
        <v>0</v>
      </c>
    </row>
    <row r="88" spans="2:9" ht="16.5" thickBot="1" x14ac:dyDescent="0.25">
      <c r="B88" s="174" t="s">
        <v>31</v>
      </c>
      <c r="C88" s="171" t="s">
        <v>117</v>
      </c>
      <c r="D88" s="171">
        <v>10</v>
      </c>
      <c r="E88" s="175"/>
      <c r="F88" s="172"/>
      <c r="G88" s="172"/>
      <c r="H88" s="205">
        <f>SUM(H89+H92)</f>
        <v>9726.3150000000005</v>
      </c>
      <c r="I88" s="205">
        <f>SUM(I89+I92)</f>
        <v>9731.4150000000009</v>
      </c>
    </row>
    <row r="89" spans="2:9" ht="16.5" thickBot="1" x14ac:dyDescent="0.25">
      <c r="B89" s="174" t="s">
        <v>32</v>
      </c>
      <c r="C89" s="171" t="s">
        <v>117</v>
      </c>
      <c r="D89" s="171">
        <v>10</v>
      </c>
      <c r="E89" s="171" t="s">
        <v>77</v>
      </c>
      <c r="F89" s="172"/>
      <c r="G89" s="172"/>
      <c r="H89" s="176">
        <v>500</v>
      </c>
      <c r="I89" s="176">
        <v>500</v>
      </c>
    </row>
    <row r="90" spans="2:9" ht="22.5" customHeight="1" thickBot="1" x14ac:dyDescent="0.25">
      <c r="B90" s="168" t="s">
        <v>33</v>
      </c>
      <c r="C90" s="15" t="s">
        <v>117</v>
      </c>
      <c r="D90" s="8">
        <v>10</v>
      </c>
      <c r="E90" s="8" t="s">
        <v>77</v>
      </c>
      <c r="F90" s="1">
        <v>2210728960</v>
      </c>
      <c r="G90" s="2"/>
      <c r="H90" s="1">
        <v>500</v>
      </c>
      <c r="I90" s="1">
        <v>500</v>
      </c>
    </row>
    <row r="91" spans="2:9" ht="23.25" customHeight="1" thickBot="1" x14ac:dyDescent="0.25">
      <c r="B91" s="5" t="s">
        <v>34</v>
      </c>
      <c r="C91" s="19" t="s">
        <v>117</v>
      </c>
      <c r="D91" s="7">
        <v>10</v>
      </c>
      <c r="E91" s="7" t="s">
        <v>77</v>
      </c>
      <c r="F91" s="3">
        <v>2210728960</v>
      </c>
      <c r="G91" s="3">
        <v>312</v>
      </c>
      <c r="H91" s="3">
        <v>500</v>
      </c>
      <c r="I91" s="3">
        <v>500</v>
      </c>
    </row>
    <row r="92" spans="2:9" ht="16.5" thickBot="1" x14ac:dyDescent="0.25">
      <c r="B92" s="174" t="s">
        <v>35</v>
      </c>
      <c r="C92" s="171" t="s">
        <v>117</v>
      </c>
      <c r="D92" s="171">
        <v>10</v>
      </c>
      <c r="E92" s="171" t="s">
        <v>74</v>
      </c>
      <c r="F92" s="172"/>
      <c r="G92" s="172"/>
      <c r="H92" s="176">
        <f>SUM(H94+H96+H98)</f>
        <v>9226.3150000000005</v>
      </c>
      <c r="I92" s="176">
        <f>SUM(I94+I96+I98)</f>
        <v>9231.4150000000009</v>
      </c>
    </row>
    <row r="93" spans="2:9" ht="48" thickBot="1" x14ac:dyDescent="0.25">
      <c r="B93" s="174" t="s">
        <v>264</v>
      </c>
      <c r="C93" s="171" t="s">
        <v>117</v>
      </c>
      <c r="D93" s="171" t="s">
        <v>265</v>
      </c>
      <c r="E93" s="171" t="s">
        <v>74</v>
      </c>
      <c r="F93" s="176">
        <v>2230752600</v>
      </c>
      <c r="G93" s="172"/>
      <c r="H93" s="176">
        <v>126.5</v>
      </c>
      <c r="I93" s="176">
        <v>131.6</v>
      </c>
    </row>
    <row r="94" spans="2:9" ht="23.25" customHeight="1" thickBot="1" x14ac:dyDescent="0.25">
      <c r="B94" s="5" t="s">
        <v>34</v>
      </c>
      <c r="C94" s="19" t="s">
        <v>117</v>
      </c>
      <c r="D94" s="7" t="s">
        <v>265</v>
      </c>
      <c r="E94" s="7" t="s">
        <v>74</v>
      </c>
      <c r="F94" s="3">
        <v>2230752600</v>
      </c>
      <c r="G94" s="3">
        <v>313</v>
      </c>
      <c r="H94" s="3">
        <v>126.5</v>
      </c>
      <c r="I94" s="3">
        <v>131.6</v>
      </c>
    </row>
    <row r="95" spans="2:9" ht="32.25" customHeight="1" thickBot="1" x14ac:dyDescent="0.25">
      <c r="B95" s="174" t="s">
        <v>36</v>
      </c>
      <c r="C95" s="171" t="s">
        <v>117</v>
      </c>
      <c r="D95" s="171">
        <v>10</v>
      </c>
      <c r="E95" s="171" t="s">
        <v>74</v>
      </c>
      <c r="F95" s="176">
        <v>2230781510</v>
      </c>
      <c r="G95" s="172"/>
      <c r="H95" s="176">
        <v>6293</v>
      </c>
      <c r="I95" s="176">
        <v>6293</v>
      </c>
    </row>
    <row r="96" spans="2:9" ht="22.5" customHeight="1" thickBot="1" x14ac:dyDescent="0.25">
      <c r="B96" s="5" t="s">
        <v>34</v>
      </c>
      <c r="C96" s="19" t="s">
        <v>117</v>
      </c>
      <c r="D96" s="7">
        <v>10</v>
      </c>
      <c r="E96" s="7" t="s">
        <v>74</v>
      </c>
      <c r="F96" s="3">
        <v>2230781510</v>
      </c>
      <c r="G96" s="3">
        <v>313</v>
      </c>
      <c r="H96" s="3">
        <v>6293</v>
      </c>
      <c r="I96" s="3">
        <v>6293</v>
      </c>
    </row>
    <row r="97" spans="2:9" ht="65.25" customHeight="1" thickBot="1" x14ac:dyDescent="0.25">
      <c r="B97" s="174" t="s">
        <v>37</v>
      </c>
      <c r="C97" s="171" t="s">
        <v>117</v>
      </c>
      <c r="D97" s="171">
        <v>10</v>
      </c>
      <c r="E97" s="171" t="s">
        <v>74</v>
      </c>
      <c r="F97" s="176" t="s">
        <v>554</v>
      </c>
      <c r="G97" s="172"/>
      <c r="H97" s="176">
        <v>2806.8150000000001</v>
      </c>
      <c r="I97" s="176">
        <v>2806.8150000000001</v>
      </c>
    </row>
    <row r="98" spans="2:9" ht="23.25" customHeight="1" thickBot="1" x14ac:dyDescent="0.25">
      <c r="B98" s="5" t="s">
        <v>34</v>
      </c>
      <c r="C98" s="19" t="s">
        <v>117</v>
      </c>
      <c r="D98" s="7">
        <v>10</v>
      </c>
      <c r="E98" s="7" t="s">
        <v>74</v>
      </c>
      <c r="F98" s="3" t="s">
        <v>554</v>
      </c>
      <c r="G98" s="3">
        <v>412</v>
      </c>
      <c r="H98" s="3">
        <v>2806.8150000000001</v>
      </c>
      <c r="I98" s="3">
        <v>2806.8150000000001</v>
      </c>
    </row>
    <row r="99" spans="2:9" ht="16.5" thickBot="1" x14ac:dyDescent="0.25">
      <c r="B99" s="174" t="s">
        <v>38</v>
      </c>
      <c r="C99" s="171" t="s">
        <v>117</v>
      </c>
      <c r="D99" s="171">
        <v>11</v>
      </c>
      <c r="E99" s="175"/>
      <c r="F99" s="172"/>
      <c r="G99" s="172"/>
      <c r="H99" s="176">
        <f>SUM(H102:H104)</f>
        <v>200</v>
      </c>
      <c r="I99" s="176">
        <f>SUM(I102:I104)</f>
        <v>200</v>
      </c>
    </row>
    <row r="100" spans="2:9" ht="16.5" thickBot="1" x14ac:dyDescent="0.25">
      <c r="B100" s="14" t="s">
        <v>39</v>
      </c>
      <c r="C100" s="19" t="s">
        <v>117</v>
      </c>
      <c r="D100" s="19">
        <v>11</v>
      </c>
      <c r="E100" s="19" t="s">
        <v>75</v>
      </c>
      <c r="F100" s="17"/>
      <c r="G100" s="17"/>
      <c r="H100" s="20">
        <v>200</v>
      </c>
      <c r="I100" s="20">
        <v>200</v>
      </c>
    </row>
    <row r="101" spans="2:9" ht="15" customHeight="1" thickBot="1" x14ac:dyDescent="0.25">
      <c r="B101" s="14" t="s">
        <v>40</v>
      </c>
      <c r="C101" s="19" t="s">
        <v>117</v>
      </c>
      <c r="D101" s="19">
        <v>11</v>
      </c>
      <c r="E101" s="19" t="s">
        <v>75</v>
      </c>
      <c r="F101" s="20">
        <v>2460120000</v>
      </c>
      <c r="G101" s="17"/>
      <c r="H101" s="20">
        <v>200</v>
      </c>
      <c r="I101" s="20">
        <v>200</v>
      </c>
    </row>
    <row r="102" spans="2:9" ht="51.75" customHeight="1" thickBot="1" x14ac:dyDescent="0.25">
      <c r="B102" s="5" t="s">
        <v>562</v>
      </c>
      <c r="C102" s="19" t="s">
        <v>117</v>
      </c>
      <c r="D102" s="19">
        <v>11</v>
      </c>
      <c r="E102" s="19" t="s">
        <v>75</v>
      </c>
      <c r="F102" s="20">
        <v>2460120000</v>
      </c>
      <c r="G102" s="20">
        <v>123</v>
      </c>
      <c r="H102" s="20">
        <v>0</v>
      </c>
      <c r="I102" s="20">
        <v>0</v>
      </c>
    </row>
    <row r="103" spans="2:9" ht="32.25" thickBot="1" x14ac:dyDescent="0.25">
      <c r="B103" s="21" t="s">
        <v>13</v>
      </c>
      <c r="C103" s="19" t="s">
        <v>117</v>
      </c>
      <c r="D103" s="19">
        <v>11</v>
      </c>
      <c r="E103" s="19" t="s">
        <v>75</v>
      </c>
      <c r="F103" s="20">
        <v>2460120000</v>
      </c>
      <c r="G103" s="20">
        <v>244</v>
      </c>
      <c r="H103" s="20"/>
      <c r="I103" s="20"/>
    </row>
    <row r="104" spans="2:9" ht="16.5" thickBot="1" x14ac:dyDescent="0.25">
      <c r="B104" s="39" t="s">
        <v>563</v>
      </c>
      <c r="C104" s="19" t="s">
        <v>117</v>
      </c>
      <c r="D104" s="19">
        <v>11</v>
      </c>
      <c r="E104" s="19" t="s">
        <v>75</v>
      </c>
      <c r="F104" s="20">
        <v>2460120000</v>
      </c>
      <c r="G104" s="20">
        <v>350</v>
      </c>
      <c r="H104" s="20">
        <v>200</v>
      </c>
      <c r="I104" s="20">
        <v>200</v>
      </c>
    </row>
    <row r="105" spans="2:9" ht="16.5" thickBot="1" x14ac:dyDescent="0.25">
      <c r="B105" s="174" t="s">
        <v>41</v>
      </c>
      <c r="C105" s="171" t="s">
        <v>117</v>
      </c>
      <c r="D105" s="188">
        <v>12</v>
      </c>
      <c r="E105" s="175"/>
      <c r="F105" s="172"/>
      <c r="G105" s="172"/>
      <c r="H105" s="187">
        <v>3085</v>
      </c>
      <c r="I105" s="187">
        <v>3085</v>
      </c>
    </row>
    <row r="106" spans="2:9" ht="16.5" thickBot="1" x14ac:dyDescent="0.25">
      <c r="B106" s="14" t="s">
        <v>42</v>
      </c>
      <c r="C106" s="15" t="s">
        <v>117</v>
      </c>
      <c r="D106" s="15">
        <v>12</v>
      </c>
      <c r="E106" s="15" t="s">
        <v>118</v>
      </c>
      <c r="F106" s="16">
        <v>2520200190</v>
      </c>
      <c r="G106" s="206"/>
      <c r="H106" s="16">
        <v>3085</v>
      </c>
      <c r="I106" s="16">
        <v>3085</v>
      </c>
    </row>
    <row r="107" spans="2:9" ht="21.75" customHeight="1" thickBot="1" x14ac:dyDescent="0.25">
      <c r="B107" s="18" t="s">
        <v>43</v>
      </c>
      <c r="C107" s="19" t="s">
        <v>117</v>
      </c>
      <c r="D107" s="19">
        <v>12</v>
      </c>
      <c r="E107" s="19" t="s">
        <v>118</v>
      </c>
      <c r="F107" s="20">
        <v>2520200190</v>
      </c>
      <c r="G107" s="20">
        <v>611</v>
      </c>
      <c r="H107" s="20">
        <v>3085</v>
      </c>
      <c r="I107" s="20">
        <v>3085</v>
      </c>
    </row>
    <row r="108" spans="2:9" ht="32.25" thickBot="1" x14ac:dyDescent="0.25">
      <c r="B108" s="174" t="s">
        <v>44</v>
      </c>
      <c r="C108" s="171" t="s">
        <v>117</v>
      </c>
      <c r="D108" s="171">
        <v>13</v>
      </c>
      <c r="E108" s="175"/>
      <c r="F108" s="172"/>
      <c r="G108" s="172"/>
      <c r="H108" s="292">
        <v>54</v>
      </c>
      <c r="I108" s="292">
        <v>40.5</v>
      </c>
    </row>
    <row r="109" spans="2:9" ht="16.5" thickBot="1" x14ac:dyDescent="0.25">
      <c r="B109" s="14" t="s">
        <v>45</v>
      </c>
      <c r="C109" s="15" t="s">
        <v>117</v>
      </c>
      <c r="D109" s="15">
        <v>13</v>
      </c>
      <c r="E109" s="15" t="s">
        <v>77</v>
      </c>
      <c r="F109" s="16">
        <v>2610227880</v>
      </c>
      <c r="G109" s="17"/>
      <c r="H109" s="16">
        <v>54</v>
      </c>
      <c r="I109" s="16">
        <v>40.5</v>
      </c>
    </row>
    <row r="110" spans="2:9" ht="21.75" customHeight="1" thickBot="1" x14ac:dyDescent="0.25">
      <c r="B110" s="18" t="s">
        <v>46</v>
      </c>
      <c r="C110" s="19" t="s">
        <v>117</v>
      </c>
      <c r="D110" s="19">
        <v>13</v>
      </c>
      <c r="E110" s="19" t="s">
        <v>77</v>
      </c>
      <c r="F110" s="20">
        <v>2610227880</v>
      </c>
      <c r="G110" s="20">
        <v>730</v>
      </c>
      <c r="H110" s="20">
        <v>54</v>
      </c>
      <c r="I110" s="20">
        <v>40.5</v>
      </c>
    </row>
    <row r="111" spans="2:9" ht="36.75" customHeight="1" thickBot="1" x14ac:dyDescent="0.25">
      <c r="B111" s="174" t="s">
        <v>116</v>
      </c>
      <c r="C111" s="188" t="s">
        <v>114</v>
      </c>
      <c r="D111" s="188" t="s">
        <v>77</v>
      </c>
      <c r="E111" s="188" t="s">
        <v>115</v>
      </c>
      <c r="F111" s="187">
        <v>9980020000</v>
      </c>
      <c r="G111" s="172"/>
      <c r="H111" s="187">
        <f>SUM(H112:H116)</f>
        <v>4650</v>
      </c>
      <c r="I111" s="187">
        <f>SUM(I112:I116)</f>
        <v>4650</v>
      </c>
    </row>
    <row r="112" spans="2:9" ht="37.5" customHeight="1" thickBot="1" x14ac:dyDescent="0.25">
      <c r="B112" s="5" t="s">
        <v>9</v>
      </c>
      <c r="C112" s="19" t="s">
        <v>114</v>
      </c>
      <c r="D112" s="19" t="s">
        <v>77</v>
      </c>
      <c r="E112" s="19" t="s">
        <v>115</v>
      </c>
      <c r="F112" s="3">
        <v>9980020000</v>
      </c>
      <c r="G112" s="3">
        <v>121</v>
      </c>
      <c r="H112" s="3">
        <v>3100</v>
      </c>
      <c r="I112" s="3">
        <v>3100</v>
      </c>
    </row>
    <row r="113" spans="2:9" ht="32.25" thickBot="1" x14ac:dyDescent="0.25">
      <c r="B113" s="39" t="s">
        <v>47</v>
      </c>
      <c r="C113" s="19" t="s">
        <v>114</v>
      </c>
      <c r="D113" s="19" t="s">
        <v>77</v>
      </c>
      <c r="E113" s="19" t="s">
        <v>115</v>
      </c>
      <c r="F113" s="3">
        <v>9980020000</v>
      </c>
      <c r="G113" s="3">
        <v>122</v>
      </c>
      <c r="H113" s="3">
        <v>30</v>
      </c>
      <c r="I113" s="3">
        <v>30</v>
      </c>
    </row>
    <row r="114" spans="2:9" ht="51.75" customHeight="1" thickBot="1" x14ac:dyDescent="0.25">
      <c r="B114" s="39" t="s">
        <v>10</v>
      </c>
      <c r="C114" s="19" t="s">
        <v>114</v>
      </c>
      <c r="D114" s="19" t="s">
        <v>77</v>
      </c>
      <c r="E114" s="19" t="s">
        <v>115</v>
      </c>
      <c r="F114" s="3">
        <v>9980020000</v>
      </c>
      <c r="G114" s="3">
        <v>129</v>
      </c>
      <c r="H114" s="3">
        <v>937</v>
      </c>
      <c r="I114" s="3">
        <v>937</v>
      </c>
    </row>
    <row r="115" spans="2:9" ht="32.25" thickBot="1" x14ac:dyDescent="0.25">
      <c r="B115" s="39" t="s">
        <v>13</v>
      </c>
      <c r="C115" s="19" t="s">
        <v>114</v>
      </c>
      <c r="D115" s="19" t="s">
        <v>77</v>
      </c>
      <c r="E115" s="19" t="s">
        <v>115</v>
      </c>
      <c r="F115" s="3">
        <v>9980020000</v>
      </c>
      <c r="G115" s="3">
        <v>244</v>
      </c>
      <c r="H115" s="3">
        <v>565</v>
      </c>
      <c r="I115" s="3">
        <v>565</v>
      </c>
    </row>
    <row r="116" spans="2:9" ht="16.5" thickBot="1" x14ac:dyDescent="0.25">
      <c r="B116" s="5" t="s">
        <v>48</v>
      </c>
      <c r="C116" s="19" t="s">
        <v>114</v>
      </c>
      <c r="D116" s="19" t="s">
        <v>77</v>
      </c>
      <c r="E116" s="19" t="s">
        <v>115</v>
      </c>
      <c r="F116" s="3">
        <v>9980020000</v>
      </c>
      <c r="G116" s="3">
        <v>850</v>
      </c>
      <c r="H116" s="3">
        <v>18</v>
      </c>
      <c r="I116" s="3">
        <v>18</v>
      </c>
    </row>
    <row r="117" spans="2:9" ht="37.5" customHeight="1" thickBot="1" x14ac:dyDescent="0.25">
      <c r="B117" s="174" t="s">
        <v>22</v>
      </c>
      <c r="C117" s="171" t="s">
        <v>72</v>
      </c>
      <c r="D117" s="171" t="s">
        <v>112</v>
      </c>
      <c r="E117" s="171"/>
      <c r="F117" s="185"/>
      <c r="G117" s="176"/>
      <c r="H117" s="207">
        <f>SUM(H118)</f>
        <v>4169.1000000000004</v>
      </c>
      <c r="I117" s="207">
        <f>SUM(I118)</f>
        <v>4169.1000000000004</v>
      </c>
    </row>
    <row r="118" spans="2:9" ht="51" customHeight="1" thickBot="1" x14ac:dyDescent="0.25">
      <c r="B118" s="9" t="s">
        <v>49</v>
      </c>
      <c r="C118" s="8" t="s">
        <v>72</v>
      </c>
      <c r="D118" s="8" t="s">
        <v>112</v>
      </c>
      <c r="E118" s="8" t="s">
        <v>113</v>
      </c>
      <c r="F118" s="8">
        <v>740120000</v>
      </c>
      <c r="G118" s="8"/>
      <c r="H118" s="34">
        <f>SUM(H119:H123)</f>
        <v>4169.1000000000004</v>
      </c>
      <c r="I118" s="34">
        <f>SUM(I119:I123)</f>
        <v>4169.1000000000004</v>
      </c>
    </row>
    <row r="119" spans="2:9" ht="39.75" customHeight="1" thickBot="1" x14ac:dyDescent="0.25">
      <c r="B119" s="10" t="s">
        <v>30</v>
      </c>
      <c r="C119" s="7" t="s">
        <v>72</v>
      </c>
      <c r="D119" s="7" t="s">
        <v>112</v>
      </c>
      <c r="E119" s="7" t="s">
        <v>113</v>
      </c>
      <c r="F119" s="7">
        <v>740120000</v>
      </c>
      <c r="G119" s="7">
        <v>111</v>
      </c>
      <c r="H119" s="138">
        <v>2880</v>
      </c>
      <c r="I119" s="138">
        <v>2880</v>
      </c>
    </row>
    <row r="120" spans="2:9" ht="16.5" thickBot="1" x14ac:dyDescent="0.25">
      <c r="B120" s="39" t="s">
        <v>401</v>
      </c>
      <c r="C120" s="7" t="s">
        <v>72</v>
      </c>
      <c r="D120" s="7" t="s">
        <v>112</v>
      </c>
      <c r="E120" s="7" t="s">
        <v>113</v>
      </c>
      <c r="F120" s="7">
        <v>740120000</v>
      </c>
      <c r="G120" s="7" t="s">
        <v>123</v>
      </c>
      <c r="H120" s="138">
        <v>28.8</v>
      </c>
      <c r="I120" s="138">
        <v>28.8</v>
      </c>
    </row>
    <row r="121" spans="2:9" ht="51.75" customHeight="1" thickBot="1" x14ac:dyDescent="0.25">
      <c r="B121" s="284" t="s">
        <v>10</v>
      </c>
      <c r="C121" s="7" t="s">
        <v>72</v>
      </c>
      <c r="D121" s="7" t="s">
        <v>112</v>
      </c>
      <c r="E121" s="7" t="s">
        <v>113</v>
      </c>
      <c r="F121" s="3">
        <v>740120000</v>
      </c>
      <c r="G121" s="3">
        <v>119</v>
      </c>
      <c r="H121" s="3">
        <v>870</v>
      </c>
      <c r="I121" s="3">
        <v>870</v>
      </c>
    </row>
    <row r="122" spans="2:9" ht="32.25" thickBot="1" x14ac:dyDescent="0.25">
      <c r="B122" s="39" t="s">
        <v>13</v>
      </c>
      <c r="C122" s="7" t="s">
        <v>72</v>
      </c>
      <c r="D122" s="7" t="s">
        <v>112</v>
      </c>
      <c r="E122" s="7" t="s">
        <v>113</v>
      </c>
      <c r="F122" s="3">
        <v>740120000</v>
      </c>
      <c r="G122" s="3">
        <v>244</v>
      </c>
      <c r="H122" s="3">
        <v>390.3</v>
      </c>
      <c r="I122" s="3">
        <v>390.3</v>
      </c>
    </row>
    <row r="123" spans="2:9" ht="16.5" thickBot="1" x14ac:dyDescent="0.25">
      <c r="B123" s="5" t="s">
        <v>48</v>
      </c>
      <c r="C123" s="7" t="s">
        <v>72</v>
      </c>
      <c r="D123" s="7" t="s">
        <v>112</v>
      </c>
      <c r="E123" s="7" t="s">
        <v>113</v>
      </c>
      <c r="F123" s="3">
        <v>740120000</v>
      </c>
      <c r="G123" s="3">
        <v>850</v>
      </c>
      <c r="H123" s="3"/>
      <c r="I123" s="3"/>
    </row>
    <row r="124" spans="2:9" ht="16.5" thickBot="1" x14ac:dyDescent="0.25">
      <c r="B124" s="174" t="s">
        <v>23</v>
      </c>
      <c r="C124" s="171" t="s">
        <v>73</v>
      </c>
      <c r="D124" s="171" t="s">
        <v>74</v>
      </c>
      <c r="E124" s="171"/>
      <c r="F124" s="171"/>
      <c r="G124" s="171"/>
      <c r="H124" s="207">
        <f>SUM(H126)</f>
        <v>1732</v>
      </c>
      <c r="I124" s="207">
        <f>SUM(I126)</f>
        <v>1732</v>
      </c>
    </row>
    <row r="125" spans="2:9" ht="16.5" thickBot="1" x14ac:dyDescent="0.25">
      <c r="B125" s="168" t="s">
        <v>50</v>
      </c>
      <c r="C125" s="8" t="s">
        <v>73</v>
      </c>
      <c r="D125" s="8" t="s">
        <v>74</v>
      </c>
      <c r="E125" s="8" t="s">
        <v>75</v>
      </c>
      <c r="F125" s="8"/>
      <c r="G125" s="8"/>
      <c r="H125" s="34">
        <f>SUM(H126)</f>
        <v>1732</v>
      </c>
      <c r="I125" s="34">
        <f>SUM(I126)</f>
        <v>1732</v>
      </c>
    </row>
    <row r="126" spans="2:9" ht="16.5" thickBot="1" x14ac:dyDescent="0.25">
      <c r="B126" s="168" t="s">
        <v>51</v>
      </c>
      <c r="C126" s="8" t="s">
        <v>73</v>
      </c>
      <c r="D126" s="8" t="s">
        <v>74</v>
      </c>
      <c r="E126" s="8" t="s">
        <v>75</v>
      </c>
      <c r="F126" s="8">
        <v>1410211000</v>
      </c>
      <c r="G126" s="8"/>
      <c r="H126" s="34">
        <f>SUM(H127+H128+H129+H130)</f>
        <v>1732</v>
      </c>
      <c r="I126" s="34">
        <f>SUM(I127+I128+I129+I130)</f>
        <v>1732</v>
      </c>
    </row>
    <row r="127" spans="2:9" ht="37.5" customHeight="1" thickBot="1" x14ac:dyDescent="0.25">
      <c r="B127" s="39" t="s">
        <v>9</v>
      </c>
      <c r="C127" s="7" t="s">
        <v>73</v>
      </c>
      <c r="D127" s="7" t="s">
        <v>74</v>
      </c>
      <c r="E127" s="7" t="s">
        <v>75</v>
      </c>
      <c r="F127" s="7">
        <v>1410211000</v>
      </c>
      <c r="G127" s="7">
        <v>121</v>
      </c>
      <c r="H127" s="138">
        <v>1063</v>
      </c>
      <c r="I127" s="138">
        <v>1063</v>
      </c>
    </row>
    <row r="128" spans="2:9" ht="50.25" customHeight="1" thickBot="1" x14ac:dyDescent="0.25">
      <c r="B128" s="39" t="s">
        <v>10</v>
      </c>
      <c r="C128" s="7" t="s">
        <v>73</v>
      </c>
      <c r="D128" s="7" t="s">
        <v>74</v>
      </c>
      <c r="E128" s="7" t="s">
        <v>75</v>
      </c>
      <c r="F128" s="7">
        <v>1410211000</v>
      </c>
      <c r="G128" s="7">
        <v>129</v>
      </c>
      <c r="H128" s="138">
        <v>321</v>
      </c>
      <c r="I128" s="138">
        <v>321</v>
      </c>
    </row>
    <row r="129" spans="2:9" ht="32.25" thickBot="1" x14ac:dyDescent="0.25">
      <c r="B129" s="39" t="s">
        <v>13</v>
      </c>
      <c r="C129" s="7" t="s">
        <v>73</v>
      </c>
      <c r="D129" s="7" t="s">
        <v>74</v>
      </c>
      <c r="E129" s="7" t="s">
        <v>75</v>
      </c>
      <c r="F129" s="7">
        <v>1410211000</v>
      </c>
      <c r="G129" s="7">
        <v>244</v>
      </c>
      <c r="H129" s="138">
        <v>345</v>
      </c>
      <c r="I129" s="138">
        <v>345</v>
      </c>
    </row>
    <row r="130" spans="2:9" ht="16.5" thickBot="1" x14ac:dyDescent="0.25">
      <c r="B130" s="5" t="s">
        <v>48</v>
      </c>
      <c r="C130" s="7" t="s">
        <v>73</v>
      </c>
      <c r="D130" s="7" t="s">
        <v>74</v>
      </c>
      <c r="E130" s="7" t="s">
        <v>75</v>
      </c>
      <c r="F130" s="7">
        <v>1410211000</v>
      </c>
      <c r="G130" s="7">
        <v>850</v>
      </c>
      <c r="H130" s="138">
        <v>3</v>
      </c>
      <c r="I130" s="138">
        <v>3</v>
      </c>
    </row>
    <row r="131" spans="2:9" ht="16.5" thickBot="1" x14ac:dyDescent="0.25">
      <c r="B131" s="174" t="s">
        <v>25</v>
      </c>
      <c r="C131" s="171" t="s">
        <v>181</v>
      </c>
      <c r="D131" s="171" t="s">
        <v>76</v>
      </c>
      <c r="E131" s="171"/>
      <c r="F131" s="171"/>
      <c r="G131" s="171"/>
      <c r="H131" s="173">
        <f>SUM(H132+H458+H695+H718)</f>
        <v>478703.4</v>
      </c>
      <c r="I131" s="173">
        <f>SUM(I132+I458+I695+I718)</f>
        <v>478716.9</v>
      </c>
    </row>
    <row r="132" spans="2:9" ht="16.5" thickBot="1" x14ac:dyDescent="0.25">
      <c r="B132" s="174" t="s">
        <v>52</v>
      </c>
      <c r="C132" s="171" t="s">
        <v>181</v>
      </c>
      <c r="D132" s="171" t="s">
        <v>76</v>
      </c>
      <c r="E132" s="171"/>
      <c r="F132" s="171"/>
      <c r="G132" s="171"/>
      <c r="H132" s="173">
        <f>SUM(H133+H150+H167+H184+H204+H221+H237+H254+H271+H288+H305+H322+H339+H356+H373+H390+H407+H424+H441)</f>
        <v>107900.86000000002</v>
      </c>
      <c r="I132" s="173">
        <f>SUM(I133+I150+I167+I184+I204+I221+I237+I254+I271+I288+I305+I322+I339+I356+I373+I390+I407+I424+I441)</f>
        <v>107900.86000000002</v>
      </c>
    </row>
    <row r="133" spans="2:9" ht="16.5" thickBot="1" x14ac:dyDescent="0.25">
      <c r="B133" s="208" t="s">
        <v>53</v>
      </c>
      <c r="C133" s="209" t="s">
        <v>78</v>
      </c>
      <c r="D133" s="209"/>
      <c r="E133" s="209"/>
      <c r="F133" s="209"/>
      <c r="G133" s="209"/>
      <c r="H133" s="230">
        <f>SUM(H134+H146)</f>
        <v>12397.76</v>
      </c>
      <c r="I133" s="230">
        <f>SUM(I134+I146)</f>
        <v>12397.76</v>
      </c>
    </row>
    <row r="134" spans="2:9" ht="16.5" thickBot="1" x14ac:dyDescent="0.25">
      <c r="B134" s="168" t="s">
        <v>52</v>
      </c>
      <c r="C134" s="15" t="s">
        <v>78</v>
      </c>
      <c r="D134" s="15" t="s">
        <v>76</v>
      </c>
      <c r="E134" s="15" t="s">
        <v>77</v>
      </c>
      <c r="F134" s="15"/>
      <c r="G134" s="15"/>
      <c r="H134" s="231">
        <f>SUM(H135+H141)</f>
        <v>12230.76</v>
      </c>
      <c r="I134" s="231">
        <f>SUM(I135+I141)</f>
        <v>12230.76</v>
      </c>
    </row>
    <row r="135" spans="2:9" ht="34.5" customHeight="1" thickBot="1" x14ac:dyDescent="0.25">
      <c r="B135" s="168" t="s">
        <v>54</v>
      </c>
      <c r="C135" s="8" t="s">
        <v>78</v>
      </c>
      <c r="D135" s="8" t="s">
        <v>76</v>
      </c>
      <c r="E135" s="8" t="s">
        <v>77</v>
      </c>
      <c r="F135" s="11">
        <v>1910101590</v>
      </c>
      <c r="G135" s="8"/>
      <c r="H135" s="82">
        <f>SUM(H136+H137+H138+H139+H140)</f>
        <v>4908.76</v>
      </c>
      <c r="I135" s="82">
        <f>SUM(I136+I137+I138+I139+I140)</f>
        <v>4908.76</v>
      </c>
    </row>
    <row r="136" spans="2:9" ht="34.5" customHeight="1" thickBot="1" x14ac:dyDescent="0.25">
      <c r="B136" s="5" t="s">
        <v>30</v>
      </c>
      <c r="C136" s="7" t="s">
        <v>78</v>
      </c>
      <c r="D136" s="7" t="s">
        <v>76</v>
      </c>
      <c r="E136" s="7" t="s">
        <v>77</v>
      </c>
      <c r="F136" s="45">
        <v>1910101590</v>
      </c>
      <c r="G136" s="7">
        <v>111</v>
      </c>
      <c r="H136" s="7" t="s">
        <v>590</v>
      </c>
      <c r="I136" s="7" t="s">
        <v>590</v>
      </c>
    </row>
    <row r="137" spans="2:9" ht="32.25" thickBot="1" x14ac:dyDescent="0.25">
      <c r="B137" s="5" t="s">
        <v>47</v>
      </c>
      <c r="C137" s="7" t="s">
        <v>78</v>
      </c>
      <c r="D137" s="7" t="s">
        <v>76</v>
      </c>
      <c r="E137" s="7" t="s">
        <v>77</v>
      </c>
      <c r="F137" s="45">
        <v>1910101590</v>
      </c>
      <c r="G137" s="7" t="s">
        <v>123</v>
      </c>
      <c r="H137" s="7" t="s">
        <v>591</v>
      </c>
      <c r="I137" s="7" t="s">
        <v>591</v>
      </c>
    </row>
    <row r="138" spans="2:9" ht="49.5" customHeight="1" thickBot="1" x14ac:dyDescent="0.25">
      <c r="B138" s="284" t="s">
        <v>10</v>
      </c>
      <c r="C138" s="7" t="s">
        <v>78</v>
      </c>
      <c r="D138" s="7" t="s">
        <v>76</v>
      </c>
      <c r="E138" s="7" t="s">
        <v>77</v>
      </c>
      <c r="F138" s="45">
        <v>1910101590</v>
      </c>
      <c r="G138" s="7">
        <v>119</v>
      </c>
      <c r="H138" s="7" t="s">
        <v>592</v>
      </c>
      <c r="I138" s="7" t="s">
        <v>592</v>
      </c>
    </row>
    <row r="139" spans="2:9" ht="32.25" thickBot="1" x14ac:dyDescent="0.25">
      <c r="B139" s="39" t="s">
        <v>13</v>
      </c>
      <c r="C139" s="7" t="s">
        <v>78</v>
      </c>
      <c r="D139" s="7" t="s">
        <v>76</v>
      </c>
      <c r="E139" s="7" t="s">
        <v>77</v>
      </c>
      <c r="F139" s="45">
        <v>1910101590</v>
      </c>
      <c r="G139" s="7">
        <v>244</v>
      </c>
      <c r="H139" s="7" t="s">
        <v>627</v>
      </c>
      <c r="I139" s="7" t="s">
        <v>627</v>
      </c>
    </row>
    <row r="140" spans="2:9" ht="16.5" thickBot="1" x14ac:dyDescent="0.25">
      <c r="B140" s="282" t="s">
        <v>48</v>
      </c>
      <c r="C140" s="7" t="s">
        <v>78</v>
      </c>
      <c r="D140" s="7" t="s">
        <v>76</v>
      </c>
      <c r="E140" s="7" t="s">
        <v>77</v>
      </c>
      <c r="F140" s="45">
        <v>1910101590</v>
      </c>
      <c r="G140" s="7">
        <v>850</v>
      </c>
      <c r="H140" s="7" t="s">
        <v>593</v>
      </c>
      <c r="I140" s="7" t="s">
        <v>593</v>
      </c>
    </row>
    <row r="141" spans="2:9" ht="96" customHeight="1" thickBot="1" x14ac:dyDescent="0.25">
      <c r="B141" s="168" t="s">
        <v>55</v>
      </c>
      <c r="C141" s="8" t="s">
        <v>78</v>
      </c>
      <c r="D141" s="8" t="s">
        <v>76</v>
      </c>
      <c r="E141" s="8" t="s">
        <v>77</v>
      </c>
      <c r="F141" s="11">
        <v>1910106590</v>
      </c>
      <c r="G141" s="8"/>
      <c r="H141" s="34">
        <f>SUM(H142+H144+H145+H143)</f>
        <v>7322</v>
      </c>
      <c r="I141" s="34">
        <f>SUM(I142+I144+I145+I143)</f>
        <v>7322</v>
      </c>
    </row>
    <row r="142" spans="2:9" ht="36" customHeight="1" thickBot="1" x14ac:dyDescent="0.25">
      <c r="B142" s="282" t="s">
        <v>56</v>
      </c>
      <c r="C142" s="7" t="s">
        <v>78</v>
      </c>
      <c r="D142" s="7" t="s">
        <v>76</v>
      </c>
      <c r="E142" s="7" t="s">
        <v>77</v>
      </c>
      <c r="F142" s="45">
        <v>1910106590</v>
      </c>
      <c r="G142" s="7">
        <v>111</v>
      </c>
      <c r="H142" s="7" t="s">
        <v>640</v>
      </c>
      <c r="I142" s="7" t="s">
        <v>640</v>
      </c>
    </row>
    <row r="143" spans="2:9" ht="32.25" thickBot="1" x14ac:dyDescent="0.25">
      <c r="B143" s="282" t="s">
        <v>47</v>
      </c>
      <c r="C143" s="7" t="s">
        <v>78</v>
      </c>
      <c r="D143" s="7" t="s">
        <v>76</v>
      </c>
      <c r="E143" s="7" t="s">
        <v>77</v>
      </c>
      <c r="F143" s="45" t="s">
        <v>406</v>
      </c>
      <c r="G143" s="7" t="s">
        <v>123</v>
      </c>
      <c r="H143" s="7"/>
      <c r="I143" s="7"/>
    </row>
    <row r="144" spans="2:9" ht="50.25" customHeight="1" thickBot="1" x14ac:dyDescent="0.25">
      <c r="B144" s="284" t="s">
        <v>10</v>
      </c>
      <c r="C144" s="7" t="s">
        <v>78</v>
      </c>
      <c r="D144" s="7" t="s">
        <v>76</v>
      </c>
      <c r="E144" s="7" t="s">
        <v>77</v>
      </c>
      <c r="F144" s="45">
        <v>1910106590</v>
      </c>
      <c r="G144" s="7">
        <v>119</v>
      </c>
      <c r="H144" s="7" t="s">
        <v>641</v>
      </c>
      <c r="I144" s="7" t="s">
        <v>641</v>
      </c>
    </row>
    <row r="145" spans="2:9" ht="32.25" thickBot="1" x14ac:dyDescent="0.25">
      <c r="B145" s="39" t="s">
        <v>13</v>
      </c>
      <c r="C145" s="7" t="s">
        <v>78</v>
      </c>
      <c r="D145" s="7" t="s">
        <v>76</v>
      </c>
      <c r="E145" s="7" t="s">
        <v>77</v>
      </c>
      <c r="F145" s="45">
        <v>1910106590</v>
      </c>
      <c r="G145" s="7">
        <v>244</v>
      </c>
      <c r="H145" s="7" t="s">
        <v>642</v>
      </c>
      <c r="I145" s="7" t="s">
        <v>642</v>
      </c>
    </row>
    <row r="146" spans="2:9" ht="16.5" thickBot="1" x14ac:dyDescent="0.25">
      <c r="B146" s="168" t="s">
        <v>31</v>
      </c>
      <c r="C146" s="8" t="s">
        <v>78</v>
      </c>
      <c r="D146" s="8">
        <v>10</v>
      </c>
      <c r="E146" s="8"/>
      <c r="F146" s="8"/>
      <c r="G146" s="8"/>
      <c r="H146" s="8" t="s">
        <v>594</v>
      </c>
      <c r="I146" s="8" t="s">
        <v>594</v>
      </c>
    </row>
    <row r="147" spans="2:9" ht="16.5" thickBot="1" x14ac:dyDescent="0.25">
      <c r="B147" s="168" t="s">
        <v>35</v>
      </c>
      <c r="C147" s="8" t="s">
        <v>78</v>
      </c>
      <c r="D147" s="8">
        <v>10</v>
      </c>
      <c r="E147" s="8" t="s">
        <v>74</v>
      </c>
      <c r="F147" s="8"/>
      <c r="G147" s="8"/>
      <c r="H147" s="8" t="s">
        <v>594</v>
      </c>
      <c r="I147" s="8" t="s">
        <v>594</v>
      </c>
    </row>
    <row r="148" spans="2:9" ht="36.75" customHeight="1" thickBot="1" x14ac:dyDescent="0.25">
      <c r="B148" s="168" t="s">
        <v>57</v>
      </c>
      <c r="C148" s="8" t="s">
        <v>78</v>
      </c>
      <c r="D148" s="8">
        <v>10</v>
      </c>
      <c r="E148" s="8" t="s">
        <v>74</v>
      </c>
      <c r="F148" s="8">
        <v>2230171540</v>
      </c>
      <c r="G148" s="8"/>
      <c r="H148" s="8" t="s">
        <v>594</v>
      </c>
      <c r="I148" s="8" t="s">
        <v>594</v>
      </c>
    </row>
    <row r="149" spans="2:9" ht="22.5" customHeight="1" thickBot="1" x14ac:dyDescent="0.25">
      <c r="B149" s="5" t="s">
        <v>34</v>
      </c>
      <c r="C149" s="7" t="s">
        <v>78</v>
      </c>
      <c r="D149" s="7">
        <v>10</v>
      </c>
      <c r="E149" s="7" t="s">
        <v>74</v>
      </c>
      <c r="F149" s="7">
        <v>2230171540</v>
      </c>
      <c r="G149" s="7">
        <v>313</v>
      </c>
      <c r="H149" s="7" t="s">
        <v>594</v>
      </c>
      <c r="I149" s="7" t="s">
        <v>594</v>
      </c>
    </row>
    <row r="150" spans="2:9" ht="16.5" thickBot="1" x14ac:dyDescent="0.25">
      <c r="B150" s="208" t="s">
        <v>58</v>
      </c>
      <c r="C150" s="209" t="s">
        <v>79</v>
      </c>
      <c r="D150" s="209"/>
      <c r="E150" s="209"/>
      <c r="F150" s="209"/>
      <c r="G150" s="209"/>
      <c r="H150" s="210">
        <f>SUM(H151+H163)</f>
        <v>7517</v>
      </c>
      <c r="I150" s="210">
        <f>SUM(I151+I163)</f>
        <v>7517</v>
      </c>
    </row>
    <row r="151" spans="2:9" ht="16.5" thickBot="1" x14ac:dyDescent="0.25">
      <c r="B151" s="168" t="s">
        <v>52</v>
      </c>
      <c r="C151" s="15" t="s">
        <v>79</v>
      </c>
      <c r="D151" s="15" t="s">
        <v>76</v>
      </c>
      <c r="E151" s="15" t="s">
        <v>77</v>
      </c>
      <c r="F151" s="15"/>
      <c r="G151" s="15"/>
      <c r="H151" s="35">
        <f>SUM(H152+H158)</f>
        <v>7354</v>
      </c>
      <c r="I151" s="35">
        <f>SUM(I152+I158)</f>
        <v>7354</v>
      </c>
    </row>
    <row r="152" spans="2:9" ht="37.5" customHeight="1" thickBot="1" x14ac:dyDescent="0.25">
      <c r="B152" s="168" t="s">
        <v>59</v>
      </c>
      <c r="C152" s="8" t="s">
        <v>79</v>
      </c>
      <c r="D152" s="8" t="s">
        <v>76</v>
      </c>
      <c r="E152" s="8" t="s">
        <v>77</v>
      </c>
      <c r="F152" s="11">
        <v>1910101590</v>
      </c>
      <c r="G152" s="8"/>
      <c r="H152" s="34">
        <f>SUM(H153+H155+H156+H157+H154)</f>
        <v>2694</v>
      </c>
      <c r="I152" s="34">
        <f>SUM(I153+I155+I156+I157+I154)</f>
        <v>2694</v>
      </c>
    </row>
    <row r="153" spans="2:9" ht="38.25" customHeight="1" thickBot="1" x14ac:dyDescent="0.25">
      <c r="B153" s="282" t="s">
        <v>30</v>
      </c>
      <c r="C153" s="7" t="s">
        <v>79</v>
      </c>
      <c r="D153" s="7" t="s">
        <v>76</v>
      </c>
      <c r="E153" s="7" t="s">
        <v>77</v>
      </c>
      <c r="F153" s="45">
        <v>1910101590</v>
      </c>
      <c r="G153" s="7">
        <v>111</v>
      </c>
      <c r="H153" s="7" t="s">
        <v>595</v>
      </c>
      <c r="I153" s="7" t="s">
        <v>595</v>
      </c>
    </row>
    <row r="154" spans="2:9" ht="32.25" thickBot="1" x14ac:dyDescent="0.25">
      <c r="B154" s="282" t="s">
        <v>47</v>
      </c>
      <c r="C154" s="7" t="s">
        <v>79</v>
      </c>
      <c r="D154" s="7" t="s">
        <v>76</v>
      </c>
      <c r="E154" s="7" t="s">
        <v>77</v>
      </c>
      <c r="F154" s="45">
        <v>1910101590</v>
      </c>
      <c r="G154" s="7" t="s">
        <v>123</v>
      </c>
      <c r="H154" s="7" t="s">
        <v>591</v>
      </c>
      <c r="I154" s="7" t="s">
        <v>591</v>
      </c>
    </row>
    <row r="155" spans="2:9" ht="48.75" customHeight="1" thickBot="1" x14ac:dyDescent="0.25">
      <c r="B155" s="284" t="s">
        <v>10</v>
      </c>
      <c r="C155" s="7" t="s">
        <v>79</v>
      </c>
      <c r="D155" s="7" t="s">
        <v>76</v>
      </c>
      <c r="E155" s="7" t="s">
        <v>77</v>
      </c>
      <c r="F155" s="45">
        <v>1910101590</v>
      </c>
      <c r="G155" s="7">
        <v>119</v>
      </c>
      <c r="H155" s="7" t="s">
        <v>596</v>
      </c>
      <c r="I155" s="7" t="s">
        <v>596</v>
      </c>
    </row>
    <row r="156" spans="2:9" ht="32.25" thickBot="1" x14ac:dyDescent="0.25">
      <c r="B156" s="39" t="s">
        <v>13</v>
      </c>
      <c r="C156" s="7" t="s">
        <v>79</v>
      </c>
      <c r="D156" s="7" t="s">
        <v>76</v>
      </c>
      <c r="E156" s="7" t="s">
        <v>77</v>
      </c>
      <c r="F156" s="45">
        <v>1910101590</v>
      </c>
      <c r="G156" s="7">
        <v>244</v>
      </c>
      <c r="H156" s="7" t="s">
        <v>628</v>
      </c>
      <c r="I156" s="7" t="s">
        <v>628</v>
      </c>
    </row>
    <row r="157" spans="2:9" ht="16.5" thickBot="1" x14ac:dyDescent="0.25">
      <c r="B157" s="282" t="s">
        <v>48</v>
      </c>
      <c r="C157" s="7" t="s">
        <v>79</v>
      </c>
      <c r="D157" s="7" t="s">
        <v>76</v>
      </c>
      <c r="E157" s="7" t="s">
        <v>77</v>
      </c>
      <c r="F157" s="45">
        <v>1910101590</v>
      </c>
      <c r="G157" s="7">
        <v>850</v>
      </c>
      <c r="H157" s="7" t="s">
        <v>407</v>
      </c>
      <c r="I157" s="7" t="s">
        <v>407</v>
      </c>
    </row>
    <row r="158" spans="2:9" ht="102" customHeight="1" thickBot="1" x14ac:dyDescent="0.25">
      <c r="B158" s="168" t="s">
        <v>55</v>
      </c>
      <c r="C158" s="8" t="s">
        <v>79</v>
      </c>
      <c r="D158" s="8" t="s">
        <v>76</v>
      </c>
      <c r="E158" s="8" t="s">
        <v>77</v>
      </c>
      <c r="F158" s="11">
        <v>1910106590</v>
      </c>
      <c r="G158" s="8"/>
      <c r="H158" s="34">
        <f>SUM(H159+H161+H162+H160)</f>
        <v>4660</v>
      </c>
      <c r="I158" s="34">
        <f>SUM(I159+I161+I162+I160)</f>
        <v>4660</v>
      </c>
    </row>
    <row r="159" spans="2:9" ht="36" customHeight="1" thickBot="1" x14ac:dyDescent="0.25">
      <c r="B159" s="282" t="s">
        <v>56</v>
      </c>
      <c r="C159" s="7" t="s">
        <v>79</v>
      </c>
      <c r="D159" s="7" t="s">
        <v>76</v>
      </c>
      <c r="E159" s="7" t="s">
        <v>77</v>
      </c>
      <c r="F159" s="45">
        <v>1910106590</v>
      </c>
      <c r="G159" s="7">
        <v>111</v>
      </c>
      <c r="H159" s="7" t="s">
        <v>648</v>
      </c>
      <c r="I159" s="7" t="s">
        <v>648</v>
      </c>
    </row>
    <row r="160" spans="2:9" ht="32.25" thickBot="1" x14ac:dyDescent="0.25">
      <c r="B160" s="282" t="s">
        <v>47</v>
      </c>
      <c r="C160" s="7" t="s">
        <v>79</v>
      </c>
      <c r="D160" s="7" t="s">
        <v>76</v>
      </c>
      <c r="E160" s="7" t="s">
        <v>77</v>
      </c>
      <c r="F160" s="45">
        <v>1910106590</v>
      </c>
      <c r="G160" s="7" t="s">
        <v>123</v>
      </c>
      <c r="H160" s="7"/>
      <c r="I160" s="7"/>
    </row>
    <row r="161" spans="2:9" ht="50.25" customHeight="1" thickBot="1" x14ac:dyDescent="0.25">
      <c r="B161" s="284" t="s">
        <v>10</v>
      </c>
      <c r="C161" s="7" t="s">
        <v>79</v>
      </c>
      <c r="D161" s="7" t="s">
        <v>76</v>
      </c>
      <c r="E161" s="7" t="s">
        <v>77</v>
      </c>
      <c r="F161" s="45">
        <v>1910106590</v>
      </c>
      <c r="G161" s="7">
        <v>119</v>
      </c>
      <c r="H161" s="7" t="s">
        <v>649</v>
      </c>
      <c r="I161" s="7" t="s">
        <v>649</v>
      </c>
    </row>
    <row r="162" spans="2:9" ht="32.25" thickBot="1" x14ac:dyDescent="0.25">
      <c r="B162" s="39" t="s">
        <v>13</v>
      </c>
      <c r="C162" s="7" t="s">
        <v>79</v>
      </c>
      <c r="D162" s="7" t="s">
        <v>76</v>
      </c>
      <c r="E162" s="7" t="s">
        <v>77</v>
      </c>
      <c r="F162" s="45">
        <v>1910106590</v>
      </c>
      <c r="G162" s="7">
        <v>244</v>
      </c>
      <c r="H162" s="7" t="s">
        <v>176</v>
      </c>
      <c r="I162" s="7" t="s">
        <v>176</v>
      </c>
    </row>
    <row r="163" spans="2:9" ht="16.5" thickBot="1" x14ac:dyDescent="0.25">
      <c r="B163" s="168" t="s">
        <v>31</v>
      </c>
      <c r="C163" s="8" t="s">
        <v>79</v>
      </c>
      <c r="D163" s="8">
        <v>10</v>
      </c>
      <c r="E163" s="8" t="s">
        <v>74</v>
      </c>
      <c r="F163" s="8"/>
      <c r="G163" s="8"/>
      <c r="H163" s="8" t="s">
        <v>597</v>
      </c>
      <c r="I163" s="8" t="s">
        <v>597</v>
      </c>
    </row>
    <row r="164" spans="2:9" ht="16.5" thickBot="1" x14ac:dyDescent="0.25">
      <c r="B164" s="168" t="s">
        <v>35</v>
      </c>
      <c r="C164" s="8" t="s">
        <v>79</v>
      </c>
      <c r="D164" s="8">
        <v>10</v>
      </c>
      <c r="E164" s="8" t="s">
        <v>74</v>
      </c>
      <c r="F164" s="8"/>
      <c r="G164" s="8"/>
      <c r="H164" s="8" t="s">
        <v>597</v>
      </c>
      <c r="I164" s="8" t="s">
        <v>597</v>
      </c>
    </row>
    <row r="165" spans="2:9" ht="33" customHeight="1" thickBot="1" x14ac:dyDescent="0.25">
      <c r="B165" s="168" t="s">
        <v>57</v>
      </c>
      <c r="C165" s="8" t="s">
        <v>79</v>
      </c>
      <c r="D165" s="8">
        <v>10</v>
      </c>
      <c r="E165" s="8" t="s">
        <v>74</v>
      </c>
      <c r="F165" s="8">
        <v>2230171540</v>
      </c>
      <c r="G165" s="8"/>
      <c r="H165" s="8" t="s">
        <v>597</v>
      </c>
      <c r="I165" s="8" t="s">
        <v>597</v>
      </c>
    </row>
    <row r="166" spans="2:9" ht="21" customHeight="1" thickBot="1" x14ac:dyDescent="0.25">
      <c r="B166" s="5" t="s">
        <v>34</v>
      </c>
      <c r="C166" s="7" t="s">
        <v>79</v>
      </c>
      <c r="D166" s="7">
        <v>10</v>
      </c>
      <c r="E166" s="7" t="s">
        <v>74</v>
      </c>
      <c r="F166" s="7">
        <v>2230171540</v>
      </c>
      <c r="G166" s="7">
        <v>313</v>
      </c>
      <c r="H166" s="7" t="s">
        <v>597</v>
      </c>
      <c r="I166" s="7" t="s">
        <v>597</v>
      </c>
    </row>
    <row r="167" spans="2:9" ht="16.5" thickBot="1" x14ac:dyDescent="0.25">
      <c r="B167" s="208" t="s">
        <v>60</v>
      </c>
      <c r="C167" s="209" t="s">
        <v>80</v>
      </c>
      <c r="D167" s="209"/>
      <c r="E167" s="209"/>
      <c r="F167" s="209"/>
      <c r="G167" s="209"/>
      <c r="H167" s="210">
        <f>SUM(H168+H180)</f>
        <v>10426</v>
      </c>
      <c r="I167" s="210">
        <f>SUM(I168+I180)</f>
        <v>10426</v>
      </c>
    </row>
    <row r="168" spans="2:9" ht="16.5" thickBot="1" x14ac:dyDescent="0.25">
      <c r="B168" s="168" t="s">
        <v>52</v>
      </c>
      <c r="C168" s="15" t="s">
        <v>80</v>
      </c>
      <c r="D168" s="15" t="s">
        <v>76</v>
      </c>
      <c r="E168" s="15" t="s">
        <v>77</v>
      </c>
      <c r="F168" s="15"/>
      <c r="G168" s="15"/>
      <c r="H168" s="35">
        <f>SUM(H169+H175)</f>
        <v>10211</v>
      </c>
      <c r="I168" s="35">
        <f>SUM(I169+I175)</f>
        <v>10211</v>
      </c>
    </row>
    <row r="169" spans="2:9" ht="30" customHeight="1" thickBot="1" x14ac:dyDescent="0.25">
      <c r="B169" s="168" t="s">
        <v>59</v>
      </c>
      <c r="C169" s="8" t="s">
        <v>80</v>
      </c>
      <c r="D169" s="8" t="s">
        <v>76</v>
      </c>
      <c r="E169" s="8" t="s">
        <v>77</v>
      </c>
      <c r="F169" s="11">
        <v>1910101590</v>
      </c>
      <c r="G169" s="8"/>
      <c r="H169" s="34">
        <f>SUM(H170+H172+H173+H174+H171)</f>
        <v>3221</v>
      </c>
      <c r="I169" s="34">
        <f>SUM(I170+I172+I173+I174+I171)</f>
        <v>3221</v>
      </c>
    </row>
    <row r="170" spans="2:9" ht="36" customHeight="1" thickBot="1" x14ac:dyDescent="0.25">
      <c r="B170" s="282" t="s">
        <v>30</v>
      </c>
      <c r="C170" s="7" t="s">
        <v>80</v>
      </c>
      <c r="D170" s="7" t="s">
        <v>76</v>
      </c>
      <c r="E170" s="7" t="s">
        <v>77</v>
      </c>
      <c r="F170" s="45">
        <v>1910101590</v>
      </c>
      <c r="G170" s="7" t="s">
        <v>81</v>
      </c>
      <c r="H170" s="7" t="s">
        <v>595</v>
      </c>
      <c r="I170" s="7" t="s">
        <v>595</v>
      </c>
    </row>
    <row r="171" spans="2:9" ht="32.25" thickBot="1" x14ac:dyDescent="0.25">
      <c r="B171" s="282" t="s">
        <v>47</v>
      </c>
      <c r="C171" s="7" t="s">
        <v>80</v>
      </c>
      <c r="D171" s="7" t="s">
        <v>76</v>
      </c>
      <c r="E171" s="7" t="s">
        <v>77</v>
      </c>
      <c r="F171" s="45">
        <v>1910101590</v>
      </c>
      <c r="G171" s="7" t="s">
        <v>123</v>
      </c>
      <c r="H171" s="7" t="s">
        <v>591</v>
      </c>
      <c r="I171" s="7" t="s">
        <v>591</v>
      </c>
    </row>
    <row r="172" spans="2:9" ht="51" customHeight="1" thickBot="1" x14ac:dyDescent="0.25">
      <c r="B172" s="284" t="s">
        <v>10</v>
      </c>
      <c r="C172" s="7" t="s">
        <v>80</v>
      </c>
      <c r="D172" s="7" t="s">
        <v>76</v>
      </c>
      <c r="E172" s="7" t="s">
        <v>77</v>
      </c>
      <c r="F172" s="45">
        <v>1910101590</v>
      </c>
      <c r="G172" s="7">
        <v>119</v>
      </c>
      <c r="H172" s="3">
        <v>332</v>
      </c>
      <c r="I172" s="3">
        <v>332</v>
      </c>
    </row>
    <row r="173" spans="2:9" ht="32.25" thickBot="1" x14ac:dyDescent="0.25">
      <c r="B173" s="39" t="s">
        <v>13</v>
      </c>
      <c r="C173" s="7" t="s">
        <v>80</v>
      </c>
      <c r="D173" s="7" t="s">
        <v>76</v>
      </c>
      <c r="E173" s="7" t="s">
        <v>77</v>
      </c>
      <c r="F173" s="45">
        <v>1910101590</v>
      </c>
      <c r="G173" s="7">
        <v>244</v>
      </c>
      <c r="H173" s="3">
        <v>1695</v>
      </c>
      <c r="I173" s="3">
        <v>1695</v>
      </c>
    </row>
    <row r="174" spans="2:9" ht="16.5" thickBot="1" x14ac:dyDescent="0.25">
      <c r="B174" s="282" t="s">
        <v>48</v>
      </c>
      <c r="C174" s="7" t="s">
        <v>80</v>
      </c>
      <c r="D174" s="7" t="s">
        <v>76</v>
      </c>
      <c r="E174" s="7" t="s">
        <v>77</v>
      </c>
      <c r="F174" s="45">
        <v>1910101590</v>
      </c>
      <c r="G174" s="7">
        <v>850</v>
      </c>
      <c r="H174" s="3">
        <v>96</v>
      </c>
      <c r="I174" s="3">
        <v>96</v>
      </c>
    </row>
    <row r="175" spans="2:9" ht="97.5" customHeight="1" thickBot="1" x14ac:dyDescent="0.25">
      <c r="B175" s="168" t="s">
        <v>55</v>
      </c>
      <c r="C175" s="8" t="s">
        <v>80</v>
      </c>
      <c r="D175" s="8" t="s">
        <v>76</v>
      </c>
      <c r="E175" s="8" t="s">
        <v>77</v>
      </c>
      <c r="F175" s="11">
        <v>1910106590</v>
      </c>
      <c r="G175" s="8"/>
      <c r="H175" s="34">
        <f>SUM(H176+H178+H179+H177)</f>
        <v>6990</v>
      </c>
      <c r="I175" s="34">
        <f>SUM(I176+I178+I179+I177)</f>
        <v>6990</v>
      </c>
    </row>
    <row r="176" spans="2:9" ht="34.5" customHeight="1" thickBot="1" x14ac:dyDescent="0.25">
      <c r="B176" s="282" t="s">
        <v>56</v>
      </c>
      <c r="C176" s="7" t="s">
        <v>80</v>
      </c>
      <c r="D176" s="7" t="s">
        <v>76</v>
      </c>
      <c r="E176" s="7" t="s">
        <v>77</v>
      </c>
      <c r="F176" s="45">
        <v>1910106590</v>
      </c>
      <c r="G176" s="7">
        <v>111</v>
      </c>
      <c r="H176" s="3">
        <v>5247</v>
      </c>
      <c r="I176" s="3">
        <v>5247</v>
      </c>
    </row>
    <row r="177" spans="2:9" ht="32.25" thickBot="1" x14ac:dyDescent="0.25">
      <c r="B177" s="282" t="s">
        <v>47</v>
      </c>
      <c r="C177" s="7" t="s">
        <v>117</v>
      </c>
      <c r="D177" s="7" t="s">
        <v>76</v>
      </c>
      <c r="E177" s="7" t="s">
        <v>77</v>
      </c>
      <c r="F177" s="45" t="s">
        <v>406</v>
      </c>
      <c r="G177" s="7" t="s">
        <v>123</v>
      </c>
      <c r="H177" s="3">
        <v>0</v>
      </c>
      <c r="I177" s="3">
        <v>0</v>
      </c>
    </row>
    <row r="178" spans="2:9" ht="54" customHeight="1" thickBot="1" x14ac:dyDescent="0.25">
      <c r="B178" s="284" t="s">
        <v>10</v>
      </c>
      <c r="C178" s="7" t="s">
        <v>80</v>
      </c>
      <c r="D178" s="7" t="s">
        <v>76</v>
      </c>
      <c r="E178" s="7" t="s">
        <v>77</v>
      </c>
      <c r="F178" s="45">
        <v>1910106590</v>
      </c>
      <c r="G178" s="7">
        <v>119</v>
      </c>
      <c r="H178" s="3">
        <v>1585</v>
      </c>
      <c r="I178" s="3">
        <v>1585</v>
      </c>
    </row>
    <row r="179" spans="2:9" ht="32.25" thickBot="1" x14ac:dyDescent="0.25">
      <c r="B179" s="39" t="s">
        <v>13</v>
      </c>
      <c r="C179" s="7" t="s">
        <v>80</v>
      </c>
      <c r="D179" s="7" t="s">
        <v>76</v>
      </c>
      <c r="E179" s="7" t="s">
        <v>77</v>
      </c>
      <c r="F179" s="45">
        <v>1910106590</v>
      </c>
      <c r="G179" s="7">
        <v>244</v>
      </c>
      <c r="H179" s="3">
        <v>158</v>
      </c>
      <c r="I179" s="3">
        <v>158</v>
      </c>
    </row>
    <row r="180" spans="2:9" ht="16.5" thickBot="1" x14ac:dyDescent="0.25">
      <c r="B180" s="168" t="s">
        <v>31</v>
      </c>
      <c r="C180" s="8" t="s">
        <v>80</v>
      </c>
      <c r="D180" s="8">
        <v>10</v>
      </c>
      <c r="E180" s="8" t="s">
        <v>74</v>
      </c>
      <c r="F180" s="8"/>
      <c r="G180" s="8"/>
      <c r="H180" s="1">
        <v>215</v>
      </c>
      <c r="I180" s="1">
        <v>215</v>
      </c>
    </row>
    <row r="181" spans="2:9" ht="16.5" thickBot="1" x14ac:dyDescent="0.25">
      <c r="B181" s="168" t="s">
        <v>35</v>
      </c>
      <c r="C181" s="8" t="s">
        <v>80</v>
      </c>
      <c r="D181" s="8">
        <v>10</v>
      </c>
      <c r="E181" s="8" t="s">
        <v>74</v>
      </c>
      <c r="F181" s="8"/>
      <c r="G181" s="8"/>
      <c r="H181" s="1">
        <v>215</v>
      </c>
      <c r="I181" s="1">
        <v>215</v>
      </c>
    </row>
    <row r="182" spans="2:9" ht="36.75" customHeight="1" thickBot="1" x14ac:dyDescent="0.25">
      <c r="B182" s="168" t="s">
        <v>57</v>
      </c>
      <c r="C182" s="7" t="s">
        <v>80</v>
      </c>
      <c r="D182" s="7">
        <v>10</v>
      </c>
      <c r="E182" s="7" t="s">
        <v>74</v>
      </c>
      <c r="F182" s="7">
        <v>2230171540</v>
      </c>
      <c r="G182" s="7"/>
      <c r="H182" s="3">
        <v>215</v>
      </c>
      <c r="I182" s="3">
        <v>215</v>
      </c>
    </row>
    <row r="183" spans="2:9" ht="22.5" customHeight="1" thickBot="1" x14ac:dyDescent="0.25">
      <c r="B183" s="5" t="s">
        <v>34</v>
      </c>
      <c r="C183" s="7" t="s">
        <v>80</v>
      </c>
      <c r="D183" s="7">
        <v>10</v>
      </c>
      <c r="E183" s="7" t="s">
        <v>74</v>
      </c>
      <c r="F183" s="7">
        <v>2230171540</v>
      </c>
      <c r="G183" s="7">
        <v>313</v>
      </c>
      <c r="H183" s="3">
        <v>215</v>
      </c>
      <c r="I183" s="3">
        <v>215</v>
      </c>
    </row>
    <row r="184" spans="2:9" ht="16.5" thickBot="1" x14ac:dyDescent="0.25">
      <c r="B184" s="208" t="s">
        <v>82</v>
      </c>
      <c r="C184" s="209" t="s">
        <v>83</v>
      </c>
      <c r="D184" s="209"/>
      <c r="E184" s="209"/>
      <c r="F184" s="209"/>
      <c r="G184" s="209"/>
      <c r="H184" s="211">
        <f>SUM(H185+H200+H197)</f>
        <v>7663</v>
      </c>
      <c r="I184" s="211">
        <f>SUM(I185+I200+I197)</f>
        <v>7663</v>
      </c>
    </row>
    <row r="185" spans="2:9" ht="16.5" thickBot="1" x14ac:dyDescent="0.25">
      <c r="B185" s="168" t="s">
        <v>52</v>
      </c>
      <c r="C185" s="8" t="s">
        <v>83</v>
      </c>
      <c r="D185" s="8" t="s">
        <v>76</v>
      </c>
      <c r="E185" s="8" t="s">
        <v>77</v>
      </c>
      <c r="F185" s="8"/>
      <c r="G185" s="8"/>
      <c r="H185" s="212">
        <f>SUM(H186+H192)</f>
        <v>7477</v>
      </c>
      <c r="I185" s="212">
        <f>SUM(I186+I192)</f>
        <v>7477</v>
      </c>
    </row>
    <row r="186" spans="2:9" ht="34.5" customHeight="1" thickBot="1" x14ac:dyDescent="0.25">
      <c r="B186" s="168" t="s">
        <v>59</v>
      </c>
      <c r="C186" s="8" t="s">
        <v>83</v>
      </c>
      <c r="D186" s="8" t="s">
        <v>76</v>
      </c>
      <c r="E186" s="8" t="s">
        <v>77</v>
      </c>
      <c r="F186" s="11">
        <v>1910101590</v>
      </c>
      <c r="G186" s="8"/>
      <c r="H186" s="82">
        <f>SUM(H187:H191)</f>
        <v>2686</v>
      </c>
      <c r="I186" s="82">
        <f>SUM(I187:I191)</f>
        <v>2686</v>
      </c>
    </row>
    <row r="187" spans="2:9" ht="35.25" customHeight="1" thickBot="1" x14ac:dyDescent="0.25">
      <c r="B187" s="282" t="s">
        <v>30</v>
      </c>
      <c r="C187" s="7" t="s">
        <v>83</v>
      </c>
      <c r="D187" s="7" t="s">
        <v>76</v>
      </c>
      <c r="E187" s="7" t="s">
        <v>77</v>
      </c>
      <c r="F187" s="45">
        <v>1910101590</v>
      </c>
      <c r="G187" s="7" t="s">
        <v>81</v>
      </c>
      <c r="H187" s="3">
        <v>1024</v>
      </c>
      <c r="I187" s="3">
        <v>1024</v>
      </c>
    </row>
    <row r="188" spans="2:9" ht="51.75" customHeight="1" thickBot="1" x14ac:dyDescent="0.25">
      <c r="B188" s="284" t="s">
        <v>10</v>
      </c>
      <c r="C188" s="7" t="s">
        <v>83</v>
      </c>
      <c r="D188" s="7" t="s">
        <v>76</v>
      </c>
      <c r="E188" s="7" t="s">
        <v>77</v>
      </c>
      <c r="F188" s="45">
        <v>1910101590</v>
      </c>
      <c r="G188" s="7">
        <v>119</v>
      </c>
      <c r="H188" s="3">
        <v>310</v>
      </c>
      <c r="I188" s="3">
        <v>310</v>
      </c>
    </row>
    <row r="189" spans="2:9" ht="35.25" customHeight="1" thickBot="1" x14ac:dyDescent="0.25">
      <c r="B189" s="282" t="s">
        <v>510</v>
      </c>
      <c r="C189" s="7" t="s">
        <v>83</v>
      </c>
      <c r="D189" s="7" t="s">
        <v>76</v>
      </c>
      <c r="E189" s="7" t="s">
        <v>77</v>
      </c>
      <c r="F189" s="45">
        <v>1910101590</v>
      </c>
      <c r="G189" s="7" t="s">
        <v>511</v>
      </c>
      <c r="H189" s="3">
        <v>0</v>
      </c>
      <c r="I189" s="3">
        <v>0</v>
      </c>
    </row>
    <row r="190" spans="2:9" ht="32.25" thickBot="1" x14ac:dyDescent="0.25">
      <c r="B190" s="39" t="s">
        <v>13</v>
      </c>
      <c r="C190" s="7" t="s">
        <v>83</v>
      </c>
      <c r="D190" s="7" t="s">
        <v>76</v>
      </c>
      <c r="E190" s="7" t="s">
        <v>77</v>
      </c>
      <c r="F190" s="45">
        <v>1910101590</v>
      </c>
      <c r="G190" s="7">
        <v>244</v>
      </c>
      <c r="H190" s="3">
        <v>1315</v>
      </c>
      <c r="I190" s="3">
        <v>1315</v>
      </c>
    </row>
    <row r="191" spans="2:9" ht="16.5" thickBot="1" x14ac:dyDescent="0.25">
      <c r="B191" s="282" t="s">
        <v>48</v>
      </c>
      <c r="C191" s="7" t="s">
        <v>83</v>
      </c>
      <c r="D191" s="7" t="s">
        <v>76</v>
      </c>
      <c r="E191" s="7" t="s">
        <v>77</v>
      </c>
      <c r="F191" s="45">
        <v>1910101590</v>
      </c>
      <c r="G191" s="7">
        <v>850</v>
      </c>
      <c r="H191" s="3">
        <v>37</v>
      </c>
      <c r="I191" s="3">
        <v>37</v>
      </c>
    </row>
    <row r="192" spans="2:9" ht="100.5" customHeight="1" thickBot="1" x14ac:dyDescent="0.25">
      <c r="B192" s="168" t="s">
        <v>55</v>
      </c>
      <c r="C192" s="8" t="s">
        <v>83</v>
      </c>
      <c r="D192" s="8" t="s">
        <v>76</v>
      </c>
      <c r="E192" s="8" t="s">
        <v>77</v>
      </c>
      <c r="F192" s="11">
        <v>1910106590</v>
      </c>
      <c r="G192" s="8"/>
      <c r="H192" s="34">
        <f>SUM(H193+H195+H196+H194)</f>
        <v>4791</v>
      </c>
      <c r="I192" s="34">
        <f>SUM(I193+I195+I196+I194)</f>
        <v>4791</v>
      </c>
    </row>
    <row r="193" spans="2:9" ht="35.25" customHeight="1" thickBot="1" x14ac:dyDescent="0.25">
      <c r="B193" s="282" t="s">
        <v>56</v>
      </c>
      <c r="C193" s="7" t="s">
        <v>83</v>
      </c>
      <c r="D193" s="7" t="s">
        <v>76</v>
      </c>
      <c r="E193" s="7" t="s">
        <v>77</v>
      </c>
      <c r="F193" s="45">
        <v>1910106590</v>
      </c>
      <c r="G193" s="7">
        <v>111</v>
      </c>
      <c r="H193" s="3">
        <v>3575</v>
      </c>
      <c r="I193" s="3">
        <v>3575</v>
      </c>
    </row>
    <row r="194" spans="2:9" ht="32.25" thickBot="1" x14ac:dyDescent="0.25">
      <c r="B194" s="282" t="s">
        <v>47</v>
      </c>
      <c r="C194" s="7" t="s">
        <v>83</v>
      </c>
      <c r="D194" s="7" t="s">
        <v>76</v>
      </c>
      <c r="E194" s="7" t="s">
        <v>77</v>
      </c>
      <c r="F194" s="45">
        <v>1910106590</v>
      </c>
      <c r="G194" s="7" t="s">
        <v>123</v>
      </c>
      <c r="H194" s="3">
        <v>0</v>
      </c>
      <c r="I194" s="3">
        <v>0</v>
      </c>
    </row>
    <row r="195" spans="2:9" ht="48" customHeight="1" thickBot="1" x14ac:dyDescent="0.25">
      <c r="B195" s="284" t="s">
        <v>10</v>
      </c>
      <c r="C195" s="7" t="s">
        <v>83</v>
      </c>
      <c r="D195" s="7" t="s">
        <v>76</v>
      </c>
      <c r="E195" s="7" t="s">
        <v>77</v>
      </c>
      <c r="F195" s="45">
        <v>1910106590</v>
      </c>
      <c r="G195" s="7">
        <v>119</v>
      </c>
      <c r="H195" s="3">
        <v>1080</v>
      </c>
      <c r="I195" s="3">
        <v>1080</v>
      </c>
    </row>
    <row r="196" spans="2:9" ht="32.25" thickBot="1" x14ac:dyDescent="0.25">
      <c r="B196" s="39" t="s">
        <v>13</v>
      </c>
      <c r="C196" s="7" t="s">
        <v>83</v>
      </c>
      <c r="D196" s="7" t="s">
        <v>76</v>
      </c>
      <c r="E196" s="7" t="s">
        <v>77</v>
      </c>
      <c r="F196" s="45">
        <v>1910106590</v>
      </c>
      <c r="G196" s="7">
        <v>244</v>
      </c>
      <c r="H196" s="3">
        <v>136</v>
      </c>
      <c r="I196" s="3">
        <v>136</v>
      </c>
    </row>
    <row r="197" spans="2:9" ht="67.5" customHeight="1" thickBot="1" x14ac:dyDescent="0.25">
      <c r="B197" s="279" t="s">
        <v>577</v>
      </c>
      <c r="C197" s="8" t="s">
        <v>83</v>
      </c>
      <c r="D197" s="8" t="s">
        <v>76</v>
      </c>
      <c r="E197" s="8" t="s">
        <v>77</v>
      </c>
      <c r="F197" s="11" t="s">
        <v>578</v>
      </c>
      <c r="G197" s="8"/>
      <c r="H197" s="1">
        <v>0</v>
      </c>
      <c r="I197" s="1">
        <v>0</v>
      </c>
    </row>
    <row r="198" spans="2:9" ht="16.5" thickBot="1" x14ac:dyDescent="0.25">
      <c r="B198" s="279"/>
      <c r="C198" s="7" t="s">
        <v>83</v>
      </c>
      <c r="D198" s="7" t="s">
        <v>76</v>
      </c>
      <c r="E198" s="7" t="s">
        <v>77</v>
      </c>
      <c r="F198" s="45" t="s">
        <v>578</v>
      </c>
      <c r="G198" s="7" t="s">
        <v>511</v>
      </c>
      <c r="H198" s="1">
        <v>0</v>
      </c>
      <c r="I198" s="1">
        <v>0</v>
      </c>
    </row>
    <row r="199" spans="2:9" ht="16.5" thickBot="1" x14ac:dyDescent="0.25">
      <c r="B199" s="182" t="s">
        <v>579</v>
      </c>
      <c r="C199" s="7" t="s">
        <v>83</v>
      </c>
      <c r="D199" s="7" t="s">
        <v>76</v>
      </c>
      <c r="E199" s="7" t="s">
        <v>77</v>
      </c>
      <c r="F199" s="45" t="s">
        <v>578</v>
      </c>
      <c r="G199" s="7" t="s">
        <v>122</v>
      </c>
      <c r="H199" s="3">
        <v>0</v>
      </c>
      <c r="I199" s="3">
        <v>0</v>
      </c>
    </row>
    <row r="200" spans="2:9" ht="16.5" thickBot="1" x14ac:dyDescent="0.25">
      <c r="B200" s="168" t="s">
        <v>31</v>
      </c>
      <c r="C200" s="8" t="s">
        <v>83</v>
      </c>
      <c r="D200" s="8">
        <v>10</v>
      </c>
      <c r="E200" s="8" t="s">
        <v>74</v>
      </c>
      <c r="F200" s="8"/>
      <c r="G200" s="8"/>
      <c r="H200" s="1">
        <v>186</v>
      </c>
      <c r="I200" s="1">
        <v>186</v>
      </c>
    </row>
    <row r="201" spans="2:9" ht="16.5" thickBot="1" x14ac:dyDescent="0.25">
      <c r="B201" s="168" t="s">
        <v>35</v>
      </c>
      <c r="C201" s="8" t="s">
        <v>83</v>
      </c>
      <c r="D201" s="8">
        <v>10</v>
      </c>
      <c r="E201" s="8" t="s">
        <v>74</v>
      </c>
      <c r="F201" s="8"/>
      <c r="G201" s="8"/>
      <c r="H201" s="1">
        <v>186</v>
      </c>
      <c r="I201" s="1">
        <v>186</v>
      </c>
    </row>
    <row r="202" spans="2:9" ht="33" customHeight="1" thickBot="1" x14ac:dyDescent="0.25">
      <c r="B202" s="168" t="s">
        <v>57</v>
      </c>
      <c r="C202" s="8" t="s">
        <v>83</v>
      </c>
      <c r="D202" s="8">
        <v>10</v>
      </c>
      <c r="E202" s="8" t="s">
        <v>74</v>
      </c>
      <c r="F202" s="8">
        <v>2230171540</v>
      </c>
      <c r="G202" s="8"/>
      <c r="H202" s="1">
        <v>186</v>
      </c>
      <c r="I202" s="1">
        <v>186</v>
      </c>
    </row>
    <row r="203" spans="2:9" ht="20.25" customHeight="1" thickBot="1" x14ac:dyDescent="0.25">
      <c r="B203" s="5" t="s">
        <v>34</v>
      </c>
      <c r="C203" s="7" t="s">
        <v>83</v>
      </c>
      <c r="D203" s="7">
        <v>10</v>
      </c>
      <c r="E203" s="7" t="s">
        <v>74</v>
      </c>
      <c r="F203" s="7">
        <v>2230171540</v>
      </c>
      <c r="G203" s="7">
        <v>313</v>
      </c>
      <c r="H203" s="3">
        <v>186</v>
      </c>
      <c r="I203" s="3">
        <v>186</v>
      </c>
    </row>
    <row r="204" spans="2:9" ht="16.5" thickBot="1" x14ac:dyDescent="0.25">
      <c r="B204" s="208" t="s">
        <v>84</v>
      </c>
      <c r="C204" s="209" t="s">
        <v>85</v>
      </c>
      <c r="D204" s="209"/>
      <c r="E204" s="209"/>
      <c r="F204" s="209"/>
      <c r="G204" s="209"/>
      <c r="H204" s="210">
        <f>SUM(H205+H217)</f>
        <v>2416</v>
      </c>
      <c r="I204" s="210">
        <f>SUM(I205+I217)</f>
        <v>2416</v>
      </c>
    </row>
    <row r="205" spans="2:9" ht="16.5" thickBot="1" x14ac:dyDescent="0.25">
      <c r="B205" s="168" t="s">
        <v>52</v>
      </c>
      <c r="C205" s="26" t="s">
        <v>85</v>
      </c>
      <c r="D205" s="26" t="s">
        <v>76</v>
      </c>
      <c r="E205" s="26" t="s">
        <v>77</v>
      </c>
      <c r="F205" s="12"/>
      <c r="G205" s="12"/>
      <c r="H205" s="35">
        <f>SUM(H206+H212)</f>
        <v>2376</v>
      </c>
      <c r="I205" s="35">
        <f>SUM(I206+I212)</f>
        <v>2376</v>
      </c>
    </row>
    <row r="206" spans="2:9" ht="36" customHeight="1" thickBot="1" x14ac:dyDescent="0.25">
      <c r="B206" s="168" t="s">
        <v>59</v>
      </c>
      <c r="C206" s="26" t="s">
        <v>85</v>
      </c>
      <c r="D206" s="8" t="s">
        <v>76</v>
      </c>
      <c r="E206" s="8" t="s">
        <v>77</v>
      </c>
      <c r="F206" s="11">
        <v>1910101590</v>
      </c>
      <c r="G206" s="8"/>
      <c r="H206" s="34">
        <f>SUM(H207+H209+H210+H211+H208)</f>
        <v>1171</v>
      </c>
      <c r="I206" s="34">
        <f>SUM(I207+I209+I210+I211+I208)</f>
        <v>1171</v>
      </c>
    </row>
    <row r="207" spans="2:9" ht="33.75" customHeight="1" thickBot="1" x14ac:dyDescent="0.25">
      <c r="B207" s="282" t="s">
        <v>30</v>
      </c>
      <c r="C207" s="28" t="s">
        <v>85</v>
      </c>
      <c r="D207" s="7" t="s">
        <v>76</v>
      </c>
      <c r="E207" s="7" t="s">
        <v>77</v>
      </c>
      <c r="F207" s="45">
        <v>1910101590</v>
      </c>
      <c r="G207" s="7" t="s">
        <v>81</v>
      </c>
      <c r="H207" s="3">
        <v>596</v>
      </c>
      <c r="I207" s="3">
        <v>596</v>
      </c>
    </row>
    <row r="208" spans="2:9" ht="32.25" thickBot="1" x14ac:dyDescent="0.25">
      <c r="B208" s="282" t="s">
        <v>47</v>
      </c>
      <c r="C208" s="28" t="s">
        <v>85</v>
      </c>
      <c r="D208" s="7" t="s">
        <v>76</v>
      </c>
      <c r="E208" s="7" t="s">
        <v>77</v>
      </c>
      <c r="F208" s="45">
        <v>1910101590</v>
      </c>
      <c r="G208" s="7" t="s">
        <v>123</v>
      </c>
      <c r="H208" s="3">
        <v>0</v>
      </c>
      <c r="I208" s="3">
        <v>0</v>
      </c>
    </row>
    <row r="209" spans="2:9" ht="48.75" customHeight="1" thickBot="1" x14ac:dyDescent="0.25">
      <c r="B209" s="284" t="s">
        <v>10</v>
      </c>
      <c r="C209" s="28" t="s">
        <v>85</v>
      </c>
      <c r="D209" s="7" t="s">
        <v>76</v>
      </c>
      <c r="E209" s="7" t="s">
        <v>77</v>
      </c>
      <c r="F209" s="45">
        <v>1910101590</v>
      </c>
      <c r="G209" s="7">
        <v>119</v>
      </c>
      <c r="H209" s="3">
        <v>180</v>
      </c>
      <c r="I209" s="3">
        <v>180</v>
      </c>
    </row>
    <row r="210" spans="2:9" ht="32.25" thickBot="1" x14ac:dyDescent="0.25">
      <c r="B210" s="39" t="s">
        <v>13</v>
      </c>
      <c r="C210" s="28" t="s">
        <v>85</v>
      </c>
      <c r="D210" s="7" t="s">
        <v>76</v>
      </c>
      <c r="E210" s="7" t="s">
        <v>77</v>
      </c>
      <c r="F210" s="45">
        <v>1910101590</v>
      </c>
      <c r="G210" s="7">
        <v>244</v>
      </c>
      <c r="H210" s="3">
        <v>387</v>
      </c>
      <c r="I210" s="3">
        <v>387</v>
      </c>
    </row>
    <row r="211" spans="2:9" ht="16.5" thickBot="1" x14ac:dyDescent="0.25">
      <c r="B211" s="282" t="s">
        <v>48</v>
      </c>
      <c r="C211" s="28" t="s">
        <v>85</v>
      </c>
      <c r="D211" s="7" t="s">
        <v>76</v>
      </c>
      <c r="E211" s="7" t="s">
        <v>77</v>
      </c>
      <c r="F211" s="45">
        <v>1910101590</v>
      </c>
      <c r="G211" s="7">
        <v>850</v>
      </c>
      <c r="H211" s="3">
        <v>8</v>
      </c>
      <c r="I211" s="3">
        <v>8</v>
      </c>
    </row>
    <row r="212" spans="2:9" ht="96.75" customHeight="1" thickBot="1" x14ac:dyDescent="0.25">
      <c r="B212" s="168" t="s">
        <v>55</v>
      </c>
      <c r="C212" s="26" t="s">
        <v>85</v>
      </c>
      <c r="D212" s="8" t="s">
        <v>76</v>
      </c>
      <c r="E212" s="8" t="s">
        <v>77</v>
      </c>
      <c r="F212" s="11">
        <v>1910106590</v>
      </c>
      <c r="G212" s="8"/>
      <c r="H212" s="1">
        <f>SUM(H213:H216)</f>
        <v>1205</v>
      </c>
      <c r="I212" s="1">
        <f>SUM(I213:I216)</f>
        <v>1205</v>
      </c>
    </row>
    <row r="213" spans="2:9" ht="34.5" customHeight="1" thickBot="1" x14ac:dyDescent="0.25">
      <c r="B213" s="282" t="s">
        <v>56</v>
      </c>
      <c r="C213" s="28" t="s">
        <v>85</v>
      </c>
      <c r="D213" s="7" t="s">
        <v>76</v>
      </c>
      <c r="E213" s="7" t="s">
        <v>77</v>
      </c>
      <c r="F213" s="45">
        <v>1910106590</v>
      </c>
      <c r="G213" s="7">
        <v>111</v>
      </c>
      <c r="H213" s="3">
        <v>900</v>
      </c>
      <c r="I213" s="3">
        <v>900</v>
      </c>
    </row>
    <row r="214" spans="2:9" ht="32.25" thickBot="1" x14ac:dyDescent="0.25">
      <c r="B214" s="282" t="s">
        <v>47</v>
      </c>
      <c r="C214" s="28" t="s">
        <v>85</v>
      </c>
      <c r="D214" s="7" t="s">
        <v>76</v>
      </c>
      <c r="E214" s="7" t="s">
        <v>77</v>
      </c>
      <c r="F214" s="45">
        <v>1910106590</v>
      </c>
      <c r="G214" s="7" t="s">
        <v>123</v>
      </c>
      <c r="H214" s="3">
        <v>0</v>
      </c>
      <c r="I214" s="3">
        <v>0</v>
      </c>
    </row>
    <row r="215" spans="2:9" ht="50.25" customHeight="1" thickBot="1" x14ac:dyDescent="0.25">
      <c r="B215" s="284" t="s">
        <v>10</v>
      </c>
      <c r="C215" s="28" t="s">
        <v>85</v>
      </c>
      <c r="D215" s="7" t="s">
        <v>76</v>
      </c>
      <c r="E215" s="7" t="s">
        <v>77</v>
      </c>
      <c r="F215" s="45">
        <v>1910106590</v>
      </c>
      <c r="G215" s="7">
        <v>119</v>
      </c>
      <c r="H215" s="3">
        <v>272</v>
      </c>
      <c r="I215" s="3">
        <v>272</v>
      </c>
    </row>
    <row r="216" spans="2:9" ht="32.25" thickBot="1" x14ac:dyDescent="0.25">
      <c r="B216" s="39" t="s">
        <v>13</v>
      </c>
      <c r="C216" s="28" t="s">
        <v>85</v>
      </c>
      <c r="D216" s="7" t="s">
        <v>76</v>
      </c>
      <c r="E216" s="7" t="s">
        <v>77</v>
      </c>
      <c r="F216" s="45">
        <v>1910106590</v>
      </c>
      <c r="G216" s="7">
        <v>244</v>
      </c>
      <c r="H216" s="3">
        <v>33</v>
      </c>
      <c r="I216" s="3">
        <v>33</v>
      </c>
    </row>
    <row r="217" spans="2:9" ht="16.5" thickBot="1" x14ac:dyDescent="0.25">
      <c r="B217" s="168" t="s">
        <v>31</v>
      </c>
      <c r="C217" s="26" t="s">
        <v>85</v>
      </c>
      <c r="D217" s="8">
        <v>10</v>
      </c>
      <c r="E217" s="8"/>
      <c r="F217" s="8"/>
      <c r="G217" s="8"/>
      <c r="H217" s="1">
        <v>40</v>
      </c>
      <c r="I217" s="1">
        <v>40</v>
      </c>
    </row>
    <row r="218" spans="2:9" ht="16.5" thickBot="1" x14ac:dyDescent="0.25">
      <c r="B218" s="168" t="s">
        <v>35</v>
      </c>
      <c r="C218" s="26" t="s">
        <v>85</v>
      </c>
      <c r="D218" s="8">
        <v>10</v>
      </c>
      <c r="E218" s="8" t="s">
        <v>74</v>
      </c>
      <c r="F218" s="8"/>
      <c r="G218" s="8"/>
      <c r="H218" s="1">
        <v>40</v>
      </c>
      <c r="I218" s="1">
        <v>40</v>
      </c>
    </row>
    <row r="219" spans="2:9" ht="30.75" customHeight="1" thickBot="1" x14ac:dyDescent="0.25">
      <c r="B219" s="168" t="s">
        <v>57</v>
      </c>
      <c r="C219" s="26" t="s">
        <v>85</v>
      </c>
      <c r="D219" s="8">
        <v>10</v>
      </c>
      <c r="E219" s="8" t="s">
        <v>74</v>
      </c>
      <c r="F219" s="8">
        <v>2230171540</v>
      </c>
      <c r="G219" s="8"/>
      <c r="H219" s="1">
        <v>40</v>
      </c>
      <c r="I219" s="1">
        <v>40</v>
      </c>
    </row>
    <row r="220" spans="2:9" ht="20.25" customHeight="1" thickBot="1" x14ac:dyDescent="0.25">
      <c r="B220" s="5" t="s">
        <v>34</v>
      </c>
      <c r="C220" s="28" t="s">
        <v>85</v>
      </c>
      <c r="D220" s="7">
        <v>10</v>
      </c>
      <c r="E220" s="7" t="s">
        <v>74</v>
      </c>
      <c r="F220" s="7">
        <v>2230171540</v>
      </c>
      <c r="G220" s="7">
        <v>313</v>
      </c>
      <c r="H220" s="3">
        <v>40</v>
      </c>
      <c r="I220" s="3">
        <v>40</v>
      </c>
    </row>
    <row r="221" spans="2:9" ht="16.5" thickBot="1" x14ac:dyDescent="0.25">
      <c r="B221" s="208" t="s">
        <v>86</v>
      </c>
      <c r="C221" s="209" t="s">
        <v>87</v>
      </c>
      <c r="D221" s="209"/>
      <c r="E221" s="209"/>
      <c r="F221" s="209"/>
      <c r="G221" s="209"/>
      <c r="H221" s="210">
        <f>SUM(H222+H233)</f>
        <v>9518</v>
      </c>
      <c r="I221" s="210">
        <f>SUM(I222+I233)</f>
        <v>9518</v>
      </c>
    </row>
    <row r="222" spans="2:9" ht="16.5" thickBot="1" x14ac:dyDescent="0.25">
      <c r="B222" s="168" t="s">
        <v>52</v>
      </c>
      <c r="C222" s="26" t="s">
        <v>87</v>
      </c>
      <c r="D222" s="8" t="s">
        <v>76</v>
      </c>
      <c r="E222" s="8" t="s">
        <v>77</v>
      </c>
      <c r="F222" s="12"/>
      <c r="G222" s="12"/>
      <c r="H222" s="35">
        <f>SUM(H223+H228)</f>
        <v>9284</v>
      </c>
      <c r="I222" s="35">
        <f>SUM(I223+I228)</f>
        <v>9284</v>
      </c>
    </row>
    <row r="223" spans="2:9" ht="30.75" customHeight="1" thickBot="1" x14ac:dyDescent="0.25">
      <c r="B223" s="168" t="s">
        <v>59</v>
      </c>
      <c r="C223" s="26" t="s">
        <v>87</v>
      </c>
      <c r="D223" s="8" t="s">
        <v>76</v>
      </c>
      <c r="E223" s="8" t="s">
        <v>77</v>
      </c>
      <c r="F223" s="11">
        <v>1910101590</v>
      </c>
      <c r="G223" s="8"/>
      <c r="H223" s="34">
        <f>SUM(H224+H225+H226+H227)</f>
        <v>3021</v>
      </c>
      <c r="I223" s="34">
        <f>SUM(I224+I225+I226+I227)</f>
        <v>3021</v>
      </c>
    </row>
    <row r="224" spans="2:9" ht="33.75" customHeight="1" thickBot="1" x14ac:dyDescent="0.25">
      <c r="B224" s="282" t="s">
        <v>30</v>
      </c>
      <c r="C224" s="28" t="s">
        <v>87</v>
      </c>
      <c r="D224" s="7" t="s">
        <v>76</v>
      </c>
      <c r="E224" s="7" t="s">
        <v>77</v>
      </c>
      <c r="F224" s="45">
        <v>1910101590</v>
      </c>
      <c r="G224" s="7" t="s">
        <v>81</v>
      </c>
      <c r="H224" s="3">
        <v>1097</v>
      </c>
      <c r="I224" s="3">
        <v>1097</v>
      </c>
    </row>
    <row r="225" spans="2:9" ht="50.25" customHeight="1" thickBot="1" x14ac:dyDescent="0.25">
      <c r="B225" s="284" t="s">
        <v>10</v>
      </c>
      <c r="C225" s="28" t="s">
        <v>87</v>
      </c>
      <c r="D225" s="7" t="s">
        <v>76</v>
      </c>
      <c r="E225" s="7" t="s">
        <v>77</v>
      </c>
      <c r="F225" s="45">
        <v>1910101590</v>
      </c>
      <c r="G225" s="7">
        <v>119</v>
      </c>
      <c r="H225" s="3">
        <v>331</v>
      </c>
      <c r="I225" s="3">
        <v>331</v>
      </c>
    </row>
    <row r="226" spans="2:9" ht="32.25" thickBot="1" x14ac:dyDescent="0.25">
      <c r="B226" s="39" t="s">
        <v>13</v>
      </c>
      <c r="C226" s="28" t="s">
        <v>87</v>
      </c>
      <c r="D226" s="7" t="s">
        <v>76</v>
      </c>
      <c r="E226" s="7" t="s">
        <v>77</v>
      </c>
      <c r="F226" s="45">
        <v>1910101590</v>
      </c>
      <c r="G226" s="7">
        <v>244</v>
      </c>
      <c r="H226" s="3">
        <v>1532</v>
      </c>
      <c r="I226" s="3">
        <v>1532</v>
      </c>
    </row>
    <row r="227" spans="2:9" ht="16.5" thickBot="1" x14ac:dyDescent="0.25">
      <c r="B227" s="282" t="s">
        <v>48</v>
      </c>
      <c r="C227" s="28" t="s">
        <v>87</v>
      </c>
      <c r="D227" s="7" t="s">
        <v>76</v>
      </c>
      <c r="E227" s="7" t="s">
        <v>77</v>
      </c>
      <c r="F227" s="45">
        <v>1910101590</v>
      </c>
      <c r="G227" s="7">
        <v>850</v>
      </c>
      <c r="H227" s="3">
        <v>61</v>
      </c>
      <c r="I227" s="3">
        <v>61</v>
      </c>
    </row>
    <row r="228" spans="2:9" ht="99" customHeight="1" thickBot="1" x14ac:dyDescent="0.25">
      <c r="B228" s="168" t="s">
        <v>55</v>
      </c>
      <c r="C228" s="26" t="s">
        <v>87</v>
      </c>
      <c r="D228" s="8" t="s">
        <v>76</v>
      </c>
      <c r="E228" s="8" t="s">
        <v>77</v>
      </c>
      <c r="F228" s="11">
        <v>1910106590</v>
      </c>
      <c r="G228" s="8"/>
      <c r="H228" s="1">
        <f>SUM(H229:H232)</f>
        <v>6263</v>
      </c>
      <c r="I228" s="1">
        <f>SUM(I229:I232)</f>
        <v>6263</v>
      </c>
    </row>
    <row r="229" spans="2:9" ht="33.75" customHeight="1" thickBot="1" x14ac:dyDescent="0.25">
      <c r="B229" s="282" t="s">
        <v>56</v>
      </c>
      <c r="C229" s="28" t="s">
        <v>87</v>
      </c>
      <c r="D229" s="7" t="s">
        <v>76</v>
      </c>
      <c r="E229" s="7" t="s">
        <v>77</v>
      </c>
      <c r="F229" s="45">
        <v>1910106590</v>
      </c>
      <c r="G229" s="7">
        <v>111</v>
      </c>
      <c r="H229" s="3">
        <v>4676</v>
      </c>
      <c r="I229" s="3">
        <v>4676</v>
      </c>
    </row>
    <row r="230" spans="2:9" ht="32.25" thickBot="1" x14ac:dyDescent="0.25">
      <c r="B230" s="282" t="s">
        <v>47</v>
      </c>
      <c r="C230" s="28" t="s">
        <v>87</v>
      </c>
      <c r="D230" s="7" t="s">
        <v>76</v>
      </c>
      <c r="E230" s="7" t="s">
        <v>77</v>
      </c>
      <c r="F230" s="45">
        <v>1910106590</v>
      </c>
      <c r="G230" s="7" t="s">
        <v>123</v>
      </c>
      <c r="H230" s="3">
        <v>0</v>
      </c>
      <c r="I230" s="3">
        <v>0</v>
      </c>
    </row>
    <row r="231" spans="2:9" ht="52.5" customHeight="1" thickBot="1" x14ac:dyDescent="0.25">
      <c r="B231" s="284" t="s">
        <v>10</v>
      </c>
      <c r="C231" s="28" t="s">
        <v>87</v>
      </c>
      <c r="D231" s="7" t="s">
        <v>76</v>
      </c>
      <c r="E231" s="7" t="s">
        <v>77</v>
      </c>
      <c r="F231" s="45">
        <v>1910106590</v>
      </c>
      <c r="G231" s="7">
        <v>119</v>
      </c>
      <c r="H231" s="3">
        <v>1412</v>
      </c>
      <c r="I231" s="3">
        <v>1412</v>
      </c>
    </row>
    <row r="232" spans="2:9" ht="32.25" thickBot="1" x14ac:dyDescent="0.25">
      <c r="B232" s="39" t="s">
        <v>13</v>
      </c>
      <c r="C232" s="28" t="s">
        <v>87</v>
      </c>
      <c r="D232" s="7" t="s">
        <v>76</v>
      </c>
      <c r="E232" s="7" t="s">
        <v>77</v>
      </c>
      <c r="F232" s="45">
        <v>1910106590</v>
      </c>
      <c r="G232" s="7">
        <v>244</v>
      </c>
      <c r="H232" s="3">
        <v>175</v>
      </c>
      <c r="I232" s="3">
        <v>175</v>
      </c>
    </row>
    <row r="233" spans="2:9" ht="16.5" thickBot="1" x14ac:dyDescent="0.25">
      <c r="B233" s="168" t="s">
        <v>31</v>
      </c>
      <c r="C233" s="26" t="s">
        <v>87</v>
      </c>
      <c r="D233" s="8">
        <v>10</v>
      </c>
      <c r="E233" s="8"/>
      <c r="F233" s="8"/>
      <c r="G233" s="8"/>
      <c r="H233" s="1">
        <v>234</v>
      </c>
      <c r="I233" s="1">
        <v>234</v>
      </c>
    </row>
    <row r="234" spans="2:9" ht="16.5" thickBot="1" x14ac:dyDescent="0.25">
      <c r="B234" s="168" t="s">
        <v>35</v>
      </c>
      <c r="C234" s="26" t="s">
        <v>87</v>
      </c>
      <c r="D234" s="8">
        <v>10</v>
      </c>
      <c r="E234" s="8" t="s">
        <v>74</v>
      </c>
      <c r="F234" s="8"/>
      <c r="G234" s="8"/>
      <c r="H234" s="1">
        <v>234</v>
      </c>
      <c r="I234" s="1">
        <v>234</v>
      </c>
    </row>
    <row r="235" spans="2:9" ht="37.5" customHeight="1" thickBot="1" x14ac:dyDescent="0.25">
      <c r="B235" s="168" t="s">
        <v>57</v>
      </c>
      <c r="C235" s="26" t="s">
        <v>87</v>
      </c>
      <c r="D235" s="8">
        <v>10</v>
      </c>
      <c r="E235" s="8" t="s">
        <v>74</v>
      </c>
      <c r="F235" s="8">
        <v>2230171540</v>
      </c>
      <c r="G235" s="8"/>
      <c r="H235" s="1">
        <v>234</v>
      </c>
      <c r="I235" s="1">
        <v>234</v>
      </c>
    </row>
    <row r="236" spans="2:9" ht="21.75" customHeight="1" thickBot="1" x14ac:dyDescent="0.25">
      <c r="B236" s="5" t="s">
        <v>34</v>
      </c>
      <c r="C236" s="28" t="s">
        <v>87</v>
      </c>
      <c r="D236" s="7">
        <v>10</v>
      </c>
      <c r="E236" s="7" t="s">
        <v>74</v>
      </c>
      <c r="F236" s="7">
        <v>2230171540</v>
      </c>
      <c r="G236" s="7">
        <v>313</v>
      </c>
      <c r="H236" s="3">
        <v>234</v>
      </c>
      <c r="I236" s="3">
        <v>234</v>
      </c>
    </row>
    <row r="237" spans="2:9" ht="16.5" thickBot="1" x14ac:dyDescent="0.25">
      <c r="B237" s="208" t="s">
        <v>88</v>
      </c>
      <c r="C237" s="209" t="s">
        <v>89</v>
      </c>
      <c r="D237" s="209"/>
      <c r="E237" s="209"/>
      <c r="F237" s="209"/>
      <c r="G237" s="209"/>
      <c r="H237" s="210">
        <f>SUM(H238+H250)</f>
        <v>2310</v>
      </c>
      <c r="I237" s="210">
        <f>SUM(I238+I250)</f>
        <v>2310</v>
      </c>
    </row>
    <row r="238" spans="2:9" ht="16.5" thickBot="1" x14ac:dyDescent="0.25">
      <c r="B238" s="168" t="s">
        <v>52</v>
      </c>
      <c r="C238" s="26" t="s">
        <v>89</v>
      </c>
      <c r="D238" s="8" t="s">
        <v>76</v>
      </c>
      <c r="E238" s="8" t="s">
        <v>77</v>
      </c>
      <c r="F238" s="12"/>
      <c r="G238" s="12"/>
      <c r="H238" s="35">
        <f>SUM(H239+H245)</f>
        <v>2271</v>
      </c>
      <c r="I238" s="35">
        <f>SUM(I239+I245)</f>
        <v>2271</v>
      </c>
    </row>
    <row r="239" spans="2:9" ht="36" customHeight="1" thickBot="1" x14ac:dyDescent="0.25">
      <c r="B239" s="168" t="s">
        <v>59</v>
      </c>
      <c r="C239" s="26" t="s">
        <v>89</v>
      </c>
      <c r="D239" s="8" t="s">
        <v>76</v>
      </c>
      <c r="E239" s="8" t="s">
        <v>77</v>
      </c>
      <c r="F239" s="11">
        <v>1910101590</v>
      </c>
      <c r="G239" s="8"/>
      <c r="H239" s="34">
        <f>SUM(H240+H242+H243+H244+H241)</f>
        <v>1133</v>
      </c>
      <c r="I239" s="34">
        <f>SUM(I240+I242+I243+I244+I241)</f>
        <v>1133</v>
      </c>
    </row>
    <row r="240" spans="2:9" ht="37.5" customHeight="1" thickBot="1" x14ac:dyDescent="0.25">
      <c r="B240" s="282" t="s">
        <v>30</v>
      </c>
      <c r="C240" s="28" t="s">
        <v>89</v>
      </c>
      <c r="D240" s="7" t="s">
        <v>76</v>
      </c>
      <c r="E240" s="7" t="s">
        <v>77</v>
      </c>
      <c r="F240" s="45">
        <v>1910101590</v>
      </c>
      <c r="G240" s="7" t="s">
        <v>81</v>
      </c>
      <c r="H240" s="3">
        <v>622</v>
      </c>
      <c r="I240" s="3">
        <v>622</v>
      </c>
    </row>
    <row r="241" spans="2:9" ht="32.25" thickBot="1" x14ac:dyDescent="0.25">
      <c r="B241" s="282" t="s">
        <v>47</v>
      </c>
      <c r="C241" s="28" t="s">
        <v>89</v>
      </c>
      <c r="D241" s="7" t="s">
        <v>76</v>
      </c>
      <c r="E241" s="7" t="s">
        <v>77</v>
      </c>
      <c r="F241" s="45">
        <v>1910101590</v>
      </c>
      <c r="G241" s="7" t="s">
        <v>123</v>
      </c>
      <c r="H241" s="3">
        <v>0</v>
      </c>
      <c r="I241" s="3">
        <v>0</v>
      </c>
    </row>
    <row r="242" spans="2:9" ht="49.5" customHeight="1" thickBot="1" x14ac:dyDescent="0.25">
      <c r="B242" s="284" t="s">
        <v>10</v>
      </c>
      <c r="C242" s="28" t="s">
        <v>89</v>
      </c>
      <c r="D242" s="7" t="s">
        <v>76</v>
      </c>
      <c r="E242" s="7" t="s">
        <v>77</v>
      </c>
      <c r="F242" s="45">
        <v>1910101590</v>
      </c>
      <c r="G242" s="7">
        <v>119</v>
      </c>
      <c r="H242" s="3">
        <v>188</v>
      </c>
      <c r="I242" s="3">
        <v>188</v>
      </c>
    </row>
    <row r="243" spans="2:9" ht="32.25" thickBot="1" x14ac:dyDescent="0.25">
      <c r="B243" s="39" t="s">
        <v>13</v>
      </c>
      <c r="C243" s="28" t="s">
        <v>89</v>
      </c>
      <c r="D243" s="7" t="s">
        <v>76</v>
      </c>
      <c r="E243" s="7" t="s">
        <v>77</v>
      </c>
      <c r="F243" s="45">
        <v>1910101590</v>
      </c>
      <c r="G243" s="7">
        <v>244</v>
      </c>
      <c r="H243" s="3">
        <v>294</v>
      </c>
      <c r="I243" s="3">
        <v>294</v>
      </c>
    </row>
    <row r="244" spans="2:9" ht="16.5" thickBot="1" x14ac:dyDescent="0.25">
      <c r="B244" s="282" t="s">
        <v>48</v>
      </c>
      <c r="C244" s="28" t="s">
        <v>89</v>
      </c>
      <c r="D244" s="7" t="s">
        <v>76</v>
      </c>
      <c r="E244" s="7" t="s">
        <v>77</v>
      </c>
      <c r="F244" s="45">
        <v>1910101590</v>
      </c>
      <c r="G244" s="7">
        <v>850</v>
      </c>
      <c r="H244" s="3">
        <v>29</v>
      </c>
      <c r="I244" s="3">
        <v>29</v>
      </c>
    </row>
    <row r="245" spans="2:9" ht="102.75" customHeight="1" thickBot="1" x14ac:dyDescent="0.25">
      <c r="B245" s="168" t="s">
        <v>55</v>
      </c>
      <c r="C245" s="26" t="s">
        <v>89</v>
      </c>
      <c r="D245" s="8" t="s">
        <v>76</v>
      </c>
      <c r="E245" s="8" t="s">
        <v>77</v>
      </c>
      <c r="F245" s="11">
        <v>1910106590</v>
      </c>
      <c r="G245" s="8"/>
      <c r="H245" s="1">
        <f>SUM(H246:H249)</f>
        <v>1138</v>
      </c>
      <c r="I245" s="1">
        <f>SUM(I246:I249)</f>
        <v>1138</v>
      </c>
    </row>
    <row r="246" spans="2:9" ht="36.75" customHeight="1" thickBot="1" x14ac:dyDescent="0.25">
      <c r="B246" s="282" t="s">
        <v>56</v>
      </c>
      <c r="C246" s="28" t="s">
        <v>89</v>
      </c>
      <c r="D246" s="7" t="s">
        <v>76</v>
      </c>
      <c r="E246" s="7" t="s">
        <v>77</v>
      </c>
      <c r="F246" s="45">
        <v>1910106590</v>
      </c>
      <c r="G246" s="7">
        <v>111</v>
      </c>
      <c r="H246" s="3">
        <v>853</v>
      </c>
      <c r="I246" s="3">
        <v>853</v>
      </c>
    </row>
    <row r="247" spans="2:9" ht="32.25" thickBot="1" x14ac:dyDescent="0.25">
      <c r="B247" s="282" t="s">
        <v>47</v>
      </c>
      <c r="C247" s="28" t="s">
        <v>89</v>
      </c>
      <c r="D247" s="7" t="s">
        <v>76</v>
      </c>
      <c r="E247" s="7" t="s">
        <v>77</v>
      </c>
      <c r="F247" s="45">
        <v>1910106590</v>
      </c>
      <c r="G247" s="7" t="s">
        <v>123</v>
      </c>
      <c r="H247" s="3">
        <v>0</v>
      </c>
      <c r="I247" s="3">
        <v>0</v>
      </c>
    </row>
    <row r="248" spans="2:9" ht="51.75" customHeight="1" thickBot="1" x14ac:dyDescent="0.25">
      <c r="B248" s="284" t="s">
        <v>10</v>
      </c>
      <c r="C248" s="28" t="s">
        <v>89</v>
      </c>
      <c r="D248" s="7" t="s">
        <v>76</v>
      </c>
      <c r="E248" s="7" t="s">
        <v>77</v>
      </c>
      <c r="F248" s="45">
        <v>1910106590</v>
      </c>
      <c r="G248" s="7">
        <v>119</v>
      </c>
      <c r="H248" s="3">
        <v>258</v>
      </c>
      <c r="I248" s="3">
        <v>258</v>
      </c>
    </row>
    <row r="249" spans="2:9" ht="32.25" thickBot="1" x14ac:dyDescent="0.25">
      <c r="B249" s="39" t="s">
        <v>13</v>
      </c>
      <c r="C249" s="28" t="s">
        <v>89</v>
      </c>
      <c r="D249" s="7" t="s">
        <v>76</v>
      </c>
      <c r="E249" s="7" t="s">
        <v>77</v>
      </c>
      <c r="F249" s="45">
        <v>1910106590</v>
      </c>
      <c r="G249" s="7">
        <v>244</v>
      </c>
      <c r="H249" s="3">
        <v>27</v>
      </c>
      <c r="I249" s="3">
        <v>27</v>
      </c>
    </row>
    <row r="250" spans="2:9" ht="16.5" thickBot="1" x14ac:dyDescent="0.25">
      <c r="B250" s="168" t="s">
        <v>31</v>
      </c>
      <c r="C250" s="26" t="s">
        <v>89</v>
      </c>
      <c r="D250" s="8">
        <v>10</v>
      </c>
      <c r="E250" s="8" t="s">
        <v>74</v>
      </c>
      <c r="F250" s="8"/>
      <c r="G250" s="8"/>
      <c r="H250" s="1">
        <v>39</v>
      </c>
      <c r="I250" s="1">
        <v>39</v>
      </c>
    </row>
    <row r="251" spans="2:9" ht="16.5" thickBot="1" x14ac:dyDescent="0.25">
      <c r="B251" s="168" t="s">
        <v>35</v>
      </c>
      <c r="C251" s="26" t="s">
        <v>89</v>
      </c>
      <c r="D251" s="8">
        <v>10</v>
      </c>
      <c r="E251" s="8" t="s">
        <v>74</v>
      </c>
      <c r="F251" s="8"/>
      <c r="G251" s="8"/>
      <c r="H251" s="1">
        <v>39</v>
      </c>
      <c r="I251" s="1">
        <v>39</v>
      </c>
    </row>
    <row r="252" spans="2:9" ht="39" customHeight="1" thickBot="1" x14ac:dyDescent="0.25">
      <c r="B252" s="168" t="s">
        <v>57</v>
      </c>
      <c r="C252" s="26" t="s">
        <v>89</v>
      </c>
      <c r="D252" s="8">
        <v>10</v>
      </c>
      <c r="E252" s="8" t="s">
        <v>74</v>
      </c>
      <c r="F252" s="8">
        <v>2230171540</v>
      </c>
      <c r="G252" s="8"/>
      <c r="H252" s="1">
        <v>39</v>
      </c>
      <c r="I252" s="1">
        <v>39</v>
      </c>
    </row>
    <row r="253" spans="2:9" ht="22.5" customHeight="1" thickBot="1" x14ac:dyDescent="0.25">
      <c r="B253" s="5" t="s">
        <v>34</v>
      </c>
      <c r="C253" s="28" t="s">
        <v>89</v>
      </c>
      <c r="D253" s="7">
        <v>10</v>
      </c>
      <c r="E253" s="7" t="s">
        <v>74</v>
      </c>
      <c r="F253" s="7">
        <v>2230171540</v>
      </c>
      <c r="G253" s="7">
        <v>313</v>
      </c>
      <c r="H253" s="3">
        <v>39</v>
      </c>
      <c r="I253" s="3">
        <v>39</v>
      </c>
    </row>
    <row r="254" spans="2:9" ht="16.5" thickBot="1" x14ac:dyDescent="0.25">
      <c r="B254" s="208" t="s">
        <v>90</v>
      </c>
      <c r="C254" s="209" t="s">
        <v>91</v>
      </c>
      <c r="D254" s="209"/>
      <c r="E254" s="209"/>
      <c r="F254" s="209"/>
      <c r="G254" s="209"/>
      <c r="H254" s="210">
        <f>SUM(H255+H267)</f>
        <v>2411</v>
      </c>
      <c r="I254" s="210">
        <f>SUM(I255+I267)</f>
        <v>2411</v>
      </c>
    </row>
    <row r="255" spans="2:9" ht="16.5" thickBot="1" x14ac:dyDescent="0.25">
      <c r="B255" s="168" t="s">
        <v>52</v>
      </c>
      <c r="C255" s="26" t="s">
        <v>91</v>
      </c>
      <c r="D255" s="8" t="s">
        <v>76</v>
      </c>
      <c r="E255" s="8" t="s">
        <v>77</v>
      </c>
      <c r="F255" s="12"/>
      <c r="G255" s="12"/>
      <c r="H255" s="35">
        <f>SUM(H256+H262)</f>
        <v>2367</v>
      </c>
      <c r="I255" s="35">
        <f>SUM(I256+I262)</f>
        <v>2367</v>
      </c>
    </row>
    <row r="256" spans="2:9" ht="32.25" customHeight="1" thickBot="1" x14ac:dyDescent="0.25">
      <c r="B256" s="168" t="s">
        <v>59</v>
      </c>
      <c r="C256" s="26" t="s">
        <v>91</v>
      </c>
      <c r="D256" s="8" t="s">
        <v>76</v>
      </c>
      <c r="E256" s="8" t="s">
        <v>77</v>
      </c>
      <c r="F256" s="11">
        <v>1910101590</v>
      </c>
      <c r="G256" s="8"/>
      <c r="H256" s="34">
        <f>SUM(H257+H259+H260+H261+H258)</f>
        <v>1223</v>
      </c>
      <c r="I256" s="34">
        <f>SUM(I257+I259+I260+I261+I258)</f>
        <v>1223</v>
      </c>
    </row>
    <row r="257" spans="2:9" ht="39" customHeight="1" thickBot="1" x14ac:dyDescent="0.25">
      <c r="B257" s="282" t="s">
        <v>30</v>
      </c>
      <c r="C257" s="28" t="s">
        <v>91</v>
      </c>
      <c r="D257" s="7" t="s">
        <v>76</v>
      </c>
      <c r="E257" s="7" t="s">
        <v>77</v>
      </c>
      <c r="F257" s="45">
        <v>1910101590</v>
      </c>
      <c r="G257" s="7" t="s">
        <v>81</v>
      </c>
      <c r="H257" s="3">
        <v>622</v>
      </c>
      <c r="I257" s="3">
        <v>622</v>
      </c>
    </row>
    <row r="258" spans="2:9" ht="32.25" thickBot="1" x14ac:dyDescent="0.25">
      <c r="B258" s="282" t="s">
        <v>47</v>
      </c>
      <c r="C258" s="28" t="s">
        <v>91</v>
      </c>
      <c r="D258" s="7" t="s">
        <v>76</v>
      </c>
      <c r="E258" s="7" t="s">
        <v>77</v>
      </c>
      <c r="F258" s="45">
        <v>1910101590</v>
      </c>
      <c r="G258" s="7" t="s">
        <v>123</v>
      </c>
      <c r="H258" s="3">
        <v>0</v>
      </c>
      <c r="I258" s="3">
        <v>0</v>
      </c>
    </row>
    <row r="259" spans="2:9" ht="49.5" customHeight="1" thickBot="1" x14ac:dyDescent="0.25">
      <c r="B259" s="284" t="s">
        <v>10</v>
      </c>
      <c r="C259" s="28" t="s">
        <v>91</v>
      </c>
      <c r="D259" s="7" t="s">
        <v>76</v>
      </c>
      <c r="E259" s="7" t="s">
        <v>77</v>
      </c>
      <c r="F259" s="45">
        <v>1910101590</v>
      </c>
      <c r="G259" s="7">
        <v>119</v>
      </c>
      <c r="H259" s="3">
        <v>188</v>
      </c>
      <c r="I259" s="3">
        <v>188</v>
      </c>
    </row>
    <row r="260" spans="2:9" ht="32.25" thickBot="1" x14ac:dyDescent="0.25">
      <c r="B260" s="39" t="s">
        <v>13</v>
      </c>
      <c r="C260" s="28" t="s">
        <v>91</v>
      </c>
      <c r="D260" s="7" t="s">
        <v>76</v>
      </c>
      <c r="E260" s="7" t="s">
        <v>77</v>
      </c>
      <c r="F260" s="45">
        <v>1910101590</v>
      </c>
      <c r="G260" s="7">
        <v>244</v>
      </c>
      <c r="H260" s="3">
        <v>398</v>
      </c>
      <c r="I260" s="3">
        <v>398</v>
      </c>
    </row>
    <row r="261" spans="2:9" ht="16.5" thickBot="1" x14ac:dyDescent="0.25">
      <c r="B261" s="282" t="s">
        <v>48</v>
      </c>
      <c r="C261" s="28" t="s">
        <v>91</v>
      </c>
      <c r="D261" s="7" t="s">
        <v>76</v>
      </c>
      <c r="E261" s="7" t="s">
        <v>77</v>
      </c>
      <c r="F261" s="45">
        <v>1910101590</v>
      </c>
      <c r="G261" s="7">
        <v>850</v>
      </c>
      <c r="H261" s="3">
        <v>15</v>
      </c>
      <c r="I261" s="3">
        <v>15</v>
      </c>
    </row>
    <row r="262" spans="2:9" ht="101.25" customHeight="1" thickBot="1" x14ac:dyDescent="0.25">
      <c r="B262" s="168" t="s">
        <v>55</v>
      </c>
      <c r="C262" s="26" t="s">
        <v>91</v>
      </c>
      <c r="D262" s="8" t="s">
        <v>76</v>
      </c>
      <c r="E262" s="8" t="s">
        <v>77</v>
      </c>
      <c r="F262" s="11">
        <v>1910106590</v>
      </c>
      <c r="G262" s="8"/>
      <c r="H262" s="1">
        <f>SUM(H263:H266)</f>
        <v>1144</v>
      </c>
      <c r="I262" s="1">
        <f>SUM(I263:I266)</f>
        <v>1144</v>
      </c>
    </row>
    <row r="263" spans="2:9" ht="36.75" customHeight="1" thickBot="1" x14ac:dyDescent="0.25">
      <c r="B263" s="282" t="s">
        <v>56</v>
      </c>
      <c r="C263" s="28" t="s">
        <v>91</v>
      </c>
      <c r="D263" s="7" t="s">
        <v>76</v>
      </c>
      <c r="E263" s="7" t="s">
        <v>77</v>
      </c>
      <c r="F263" s="45">
        <v>1910106590</v>
      </c>
      <c r="G263" s="7">
        <v>111</v>
      </c>
      <c r="H263" s="3">
        <v>856</v>
      </c>
      <c r="I263" s="3">
        <v>856</v>
      </c>
    </row>
    <row r="264" spans="2:9" ht="32.25" thickBot="1" x14ac:dyDescent="0.25">
      <c r="B264" s="282" t="s">
        <v>47</v>
      </c>
      <c r="C264" s="28" t="s">
        <v>91</v>
      </c>
      <c r="D264" s="7" t="s">
        <v>76</v>
      </c>
      <c r="E264" s="7" t="s">
        <v>77</v>
      </c>
      <c r="F264" s="45">
        <v>1910106590</v>
      </c>
      <c r="G264" s="7" t="s">
        <v>123</v>
      </c>
      <c r="H264" s="3">
        <v>0</v>
      </c>
      <c r="I264" s="3">
        <v>0</v>
      </c>
    </row>
    <row r="265" spans="2:9" ht="51" customHeight="1" thickBot="1" x14ac:dyDescent="0.25">
      <c r="B265" s="284" t="s">
        <v>10</v>
      </c>
      <c r="C265" s="28" t="s">
        <v>91</v>
      </c>
      <c r="D265" s="7" t="s">
        <v>76</v>
      </c>
      <c r="E265" s="7" t="s">
        <v>77</v>
      </c>
      <c r="F265" s="45">
        <v>1910106590</v>
      </c>
      <c r="G265" s="7">
        <v>119</v>
      </c>
      <c r="H265" s="3">
        <v>259</v>
      </c>
      <c r="I265" s="3">
        <v>259</v>
      </c>
    </row>
    <row r="266" spans="2:9" ht="32.25" thickBot="1" x14ac:dyDescent="0.25">
      <c r="B266" s="39" t="s">
        <v>13</v>
      </c>
      <c r="C266" s="28" t="s">
        <v>91</v>
      </c>
      <c r="D266" s="7" t="s">
        <v>76</v>
      </c>
      <c r="E266" s="7" t="s">
        <v>77</v>
      </c>
      <c r="F266" s="45">
        <v>1910106590</v>
      </c>
      <c r="G266" s="7">
        <v>244</v>
      </c>
      <c r="H266" s="3">
        <v>29</v>
      </c>
      <c r="I266" s="3">
        <v>29</v>
      </c>
    </row>
    <row r="267" spans="2:9" ht="16.5" thickBot="1" x14ac:dyDescent="0.25">
      <c r="B267" s="168" t="s">
        <v>31</v>
      </c>
      <c r="C267" s="26" t="s">
        <v>91</v>
      </c>
      <c r="D267" s="8">
        <v>10</v>
      </c>
      <c r="E267" s="8" t="s">
        <v>74</v>
      </c>
      <c r="F267" s="8"/>
      <c r="G267" s="8"/>
      <c r="H267" s="1">
        <v>44</v>
      </c>
      <c r="I267" s="1">
        <v>44</v>
      </c>
    </row>
    <row r="268" spans="2:9" ht="16.5" thickBot="1" x14ac:dyDescent="0.25">
      <c r="B268" s="168" t="s">
        <v>35</v>
      </c>
      <c r="C268" s="26" t="s">
        <v>91</v>
      </c>
      <c r="D268" s="8">
        <v>10</v>
      </c>
      <c r="E268" s="8" t="s">
        <v>74</v>
      </c>
      <c r="F268" s="8"/>
      <c r="G268" s="8"/>
      <c r="H268" s="1">
        <v>44</v>
      </c>
      <c r="I268" s="1">
        <v>44</v>
      </c>
    </row>
    <row r="269" spans="2:9" ht="36" customHeight="1" thickBot="1" x14ac:dyDescent="0.25">
      <c r="B269" s="168" t="s">
        <v>57</v>
      </c>
      <c r="C269" s="26" t="s">
        <v>91</v>
      </c>
      <c r="D269" s="8">
        <v>10</v>
      </c>
      <c r="E269" s="8" t="s">
        <v>74</v>
      </c>
      <c r="F269" s="8">
        <v>2230171540</v>
      </c>
      <c r="G269" s="8"/>
      <c r="H269" s="1">
        <v>44</v>
      </c>
      <c r="I269" s="1">
        <v>44</v>
      </c>
    </row>
    <row r="270" spans="2:9" ht="21.75" customHeight="1" thickBot="1" x14ac:dyDescent="0.25">
      <c r="B270" s="5" t="s">
        <v>34</v>
      </c>
      <c r="C270" s="28" t="s">
        <v>91</v>
      </c>
      <c r="D270" s="7">
        <v>10</v>
      </c>
      <c r="E270" s="7" t="s">
        <v>74</v>
      </c>
      <c r="F270" s="7">
        <v>2230171540</v>
      </c>
      <c r="G270" s="7">
        <v>313</v>
      </c>
      <c r="H270" s="3">
        <v>44</v>
      </c>
      <c r="I270" s="3">
        <v>44</v>
      </c>
    </row>
    <row r="271" spans="2:9" ht="16.5" thickBot="1" x14ac:dyDescent="0.25">
      <c r="B271" s="208" t="s">
        <v>92</v>
      </c>
      <c r="C271" s="209" t="s">
        <v>93</v>
      </c>
      <c r="D271" s="209"/>
      <c r="E271" s="209"/>
      <c r="F271" s="209"/>
      <c r="G271" s="209"/>
      <c r="H271" s="210">
        <f>SUM(H272+H284)</f>
        <v>2422</v>
      </c>
      <c r="I271" s="210">
        <f>SUM(I272+I284)</f>
        <v>2422</v>
      </c>
    </row>
    <row r="272" spans="2:9" ht="16.5" thickBot="1" x14ac:dyDescent="0.25">
      <c r="B272" s="168" t="s">
        <v>52</v>
      </c>
      <c r="C272" s="26" t="s">
        <v>93</v>
      </c>
      <c r="D272" s="8" t="s">
        <v>76</v>
      </c>
      <c r="E272" s="8" t="s">
        <v>77</v>
      </c>
      <c r="F272" s="12"/>
      <c r="G272" s="12"/>
      <c r="H272" s="35">
        <f>SUM(H273+H279)</f>
        <v>2387</v>
      </c>
      <c r="I272" s="35">
        <f>SUM(I273+I279)</f>
        <v>2387</v>
      </c>
    </row>
    <row r="273" spans="2:9" ht="33.75" customHeight="1" thickBot="1" x14ac:dyDescent="0.25">
      <c r="B273" s="168" t="s">
        <v>59</v>
      </c>
      <c r="C273" s="26" t="s">
        <v>93</v>
      </c>
      <c r="D273" s="8" t="s">
        <v>76</v>
      </c>
      <c r="E273" s="8" t="s">
        <v>77</v>
      </c>
      <c r="F273" s="11">
        <v>1910101590</v>
      </c>
      <c r="G273" s="8"/>
      <c r="H273" s="34">
        <f>SUM(H274+H276+H277+H278+H275)</f>
        <v>1194</v>
      </c>
      <c r="I273" s="34">
        <f>SUM(I274+I276+I277+I278+I275)</f>
        <v>1194</v>
      </c>
    </row>
    <row r="274" spans="2:9" ht="35.25" customHeight="1" thickBot="1" x14ac:dyDescent="0.25">
      <c r="B274" s="282" t="s">
        <v>30</v>
      </c>
      <c r="C274" s="28" t="s">
        <v>93</v>
      </c>
      <c r="D274" s="7" t="s">
        <v>76</v>
      </c>
      <c r="E274" s="7" t="s">
        <v>77</v>
      </c>
      <c r="F274" s="45">
        <v>1910101590</v>
      </c>
      <c r="G274" s="7" t="s">
        <v>81</v>
      </c>
      <c r="H274" s="3">
        <v>659</v>
      </c>
      <c r="I274" s="3">
        <v>659</v>
      </c>
    </row>
    <row r="275" spans="2:9" ht="32.25" thickBot="1" x14ac:dyDescent="0.25">
      <c r="B275" s="282" t="s">
        <v>47</v>
      </c>
      <c r="C275" s="28" t="s">
        <v>93</v>
      </c>
      <c r="D275" s="7" t="s">
        <v>76</v>
      </c>
      <c r="E275" s="7" t="s">
        <v>77</v>
      </c>
      <c r="F275" s="45">
        <v>1910101590</v>
      </c>
      <c r="G275" s="7" t="s">
        <v>123</v>
      </c>
      <c r="H275" s="3">
        <v>0</v>
      </c>
      <c r="I275" s="3">
        <v>0</v>
      </c>
    </row>
    <row r="276" spans="2:9" ht="50.25" customHeight="1" thickBot="1" x14ac:dyDescent="0.25">
      <c r="B276" s="284" t="s">
        <v>10</v>
      </c>
      <c r="C276" s="28" t="s">
        <v>93</v>
      </c>
      <c r="D276" s="7" t="s">
        <v>76</v>
      </c>
      <c r="E276" s="7" t="s">
        <v>77</v>
      </c>
      <c r="F276" s="45">
        <v>1910101590</v>
      </c>
      <c r="G276" s="7">
        <v>119</v>
      </c>
      <c r="H276" s="3">
        <v>199</v>
      </c>
      <c r="I276" s="3">
        <v>199</v>
      </c>
    </row>
    <row r="277" spans="2:9" ht="32.25" thickBot="1" x14ac:dyDescent="0.25">
      <c r="B277" s="39" t="s">
        <v>13</v>
      </c>
      <c r="C277" s="28" t="s">
        <v>93</v>
      </c>
      <c r="D277" s="7" t="s">
        <v>76</v>
      </c>
      <c r="E277" s="7" t="s">
        <v>77</v>
      </c>
      <c r="F277" s="45">
        <v>1910101590</v>
      </c>
      <c r="G277" s="7">
        <v>244</v>
      </c>
      <c r="H277" s="3">
        <v>322</v>
      </c>
      <c r="I277" s="3">
        <v>322</v>
      </c>
    </row>
    <row r="278" spans="2:9" ht="16.5" thickBot="1" x14ac:dyDescent="0.25">
      <c r="B278" s="282" t="s">
        <v>48</v>
      </c>
      <c r="C278" s="28" t="s">
        <v>93</v>
      </c>
      <c r="D278" s="7" t="s">
        <v>76</v>
      </c>
      <c r="E278" s="7" t="s">
        <v>77</v>
      </c>
      <c r="F278" s="45">
        <v>1910101590</v>
      </c>
      <c r="G278" s="7">
        <v>850</v>
      </c>
      <c r="H278" s="3">
        <v>14</v>
      </c>
      <c r="I278" s="3">
        <v>14</v>
      </c>
    </row>
    <row r="279" spans="2:9" ht="94.5" customHeight="1" thickBot="1" x14ac:dyDescent="0.25">
      <c r="B279" s="168" t="s">
        <v>55</v>
      </c>
      <c r="C279" s="26" t="s">
        <v>93</v>
      </c>
      <c r="D279" s="8" t="s">
        <v>76</v>
      </c>
      <c r="E279" s="8" t="s">
        <v>77</v>
      </c>
      <c r="F279" s="11">
        <v>1910106590</v>
      </c>
      <c r="G279" s="8"/>
      <c r="H279" s="1">
        <f>SUM(H280:H283)</f>
        <v>1193</v>
      </c>
      <c r="I279" s="1">
        <f>SUM(I280:I283)</f>
        <v>1193</v>
      </c>
    </row>
    <row r="280" spans="2:9" ht="34.5" customHeight="1" thickBot="1" x14ac:dyDescent="0.25">
      <c r="B280" s="282" t="s">
        <v>56</v>
      </c>
      <c r="C280" s="28" t="s">
        <v>93</v>
      </c>
      <c r="D280" s="7" t="s">
        <v>76</v>
      </c>
      <c r="E280" s="7" t="s">
        <v>77</v>
      </c>
      <c r="F280" s="45">
        <v>1910106590</v>
      </c>
      <c r="G280" s="7">
        <v>111</v>
      </c>
      <c r="H280" s="3">
        <v>900</v>
      </c>
      <c r="I280" s="3">
        <v>900</v>
      </c>
    </row>
    <row r="281" spans="2:9" ht="32.25" thickBot="1" x14ac:dyDescent="0.25">
      <c r="B281" s="282" t="s">
        <v>47</v>
      </c>
      <c r="C281" s="28" t="s">
        <v>93</v>
      </c>
      <c r="D281" s="7" t="s">
        <v>76</v>
      </c>
      <c r="E281" s="7" t="s">
        <v>77</v>
      </c>
      <c r="F281" s="45">
        <v>1910106590</v>
      </c>
      <c r="G281" s="7" t="s">
        <v>123</v>
      </c>
      <c r="H281" s="3">
        <v>0</v>
      </c>
      <c r="I281" s="3">
        <v>0</v>
      </c>
    </row>
    <row r="282" spans="2:9" ht="53.25" customHeight="1" thickBot="1" x14ac:dyDescent="0.25">
      <c r="B282" s="284" t="s">
        <v>10</v>
      </c>
      <c r="C282" s="28" t="s">
        <v>93</v>
      </c>
      <c r="D282" s="7" t="s">
        <v>76</v>
      </c>
      <c r="E282" s="7" t="s">
        <v>77</v>
      </c>
      <c r="F282" s="45">
        <v>1910106590</v>
      </c>
      <c r="G282" s="7">
        <v>119</v>
      </c>
      <c r="H282" s="3">
        <v>272</v>
      </c>
      <c r="I282" s="3">
        <v>272</v>
      </c>
    </row>
    <row r="283" spans="2:9" ht="32.25" thickBot="1" x14ac:dyDescent="0.25">
      <c r="B283" s="39" t="s">
        <v>13</v>
      </c>
      <c r="C283" s="28" t="s">
        <v>93</v>
      </c>
      <c r="D283" s="7" t="s">
        <v>76</v>
      </c>
      <c r="E283" s="7" t="s">
        <v>77</v>
      </c>
      <c r="F283" s="45">
        <v>1910106590</v>
      </c>
      <c r="G283" s="7">
        <v>244</v>
      </c>
      <c r="H283" s="3">
        <v>21</v>
      </c>
      <c r="I283" s="3">
        <v>21</v>
      </c>
    </row>
    <row r="284" spans="2:9" ht="16.5" thickBot="1" x14ac:dyDescent="0.25">
      <c r="B284" s="168" t="s">
        <v>31</v>
      </c>
      <c r="C284" s="26" t="s">
        <v>93</v>
      </c>
      <c r="D284" s="8">
        <v>10</v>
      </c>
      <c r="E284" s="8" t="s">
        <v>74</v>
      </c>
      <c r="F284" s="8"/>
      <c r="G284" s="8"/>
      <c r="H284" s="1">
        <v>35</v>
      </c>
      <c r="I284" s="1">
        <v>35</v>
      </c>
    </row>
    <row r="285" spans="2:9" ht="16.5" thickBot="1" x14ac:dyDescent="0.25">
      <c r="B285" s="168" t="s">
        <v>35</v>
      </c>
      <c r="C285" s="26" t="s">
        <v>93</v>
      </c>
      <c r="D285" s="8">
        <v>10</v>
      </c>
      <c r="E285" s="8" t="s">
        <v>74</v>
      </c>
      <c r="F285" s="8"/>
      <c r="G285" s="8"/>
      <c r="H285" s="1">
        <v>35</v>
      </c>
      <c r="I285" s="1">
        <v>35</v>
      </c>
    </row>
    <row r="286" spans="2:9" ht="37.5" customHeight="1" thickBot="1" x14ac:dyDescent="0.25">
      <c r="B286" s="168" t="s">
        <v>57</v>
      </c>
      <c r="C286" s="26" t="s">
        <v>93</v>
      </c>
      <c r="D286" s="8">
        <v>10</v>
      </c>
      <c r="E286" s="8" t="s">
        <v>74</v>
      </c>
      <c r="F286" s="8">
        <v>2230171540</v>
      </c>
      <c r="G286" s="8"/>
      <c r="H286" s="1">
        <v>35</v>
      </c>
      <c r="I286" s="1">
        <v>35</v>
      </c>
    </row>
    <row r="287" spans="2:9" ht="21" customHeight="1" thickBot="1" x14ac:dyDescent="0.25">
      <c r="B287" s="5" t="s">
        <v>34</v>
      </c>
      <c r="C287" s="28" t="s">
        <v>93</v>
      </c>
      <c r="D287" s="7">
        <v>10</v>
      </c>
      <c r="E287" s="7" t="s">
        <v>74</v>
      </c>
      <c r="F287" s="7">
        <v>2230171540</v>
      </c>
      <c r="G287" s="7">
        <v>313</v>
      </c>
      <c r="H287" s="3">
        <v>35</v>
      </c>
      <c r="I287" s="3">
        <v>35</v>
      </c>
    </row>
    <row r="288" spans="2:9" ht="32.25" thickBot="1" x14ac:dyDescent="0.25">
      <c r="B288" s="208" t="s">
        <v>94</v>
      </c>
      <c r="C288" s="209" t="s">
        <v>95</v>
      </c>
      <c r="D288" s="209"/>
      <c r="E288" s="209"/>
      <c r="F288" s="209"/>
      <c r="G288" s="209"/>
      <c r="H288" s="210">
        <f>SUM(H289+H301)</f>
        <v>3621</v>
      </c>
      <c r="I288" s="210">
        <f>SUM(I289+I301)</f>
        <v>3621</v>
      </c>
    </row>
    <row r="289" spans="2:9" ht="16.5" thickBot="1" x14ac:dyDescent="0.25">
      <c r="B289" s="168" t="s">
        <v>52</v>
      </c>
      <c r="C289" s="26" t="s">
        <v>95</v>
      </c>
      <c r="D289" s="8" t="s">
        <v>76</v>
      </c>
      <c r="E289" s="8" t="s">
        <v>77</v>
      </c>
      <c r="F289" s="12"/>
      <c r="G289" s="12"/>
      <c r="H289" s="35">
        <f>SUM(H290+H296)</f>
        <v>3569</v>
      </c>
      <c r="I289" s="35">
        <f>SUM(I290+I296)</f>
        <v>3569</v>
      </c>
    </row>
    <row r="290" spans="2:9" ht="38.25" customHeight="1" thickBot="1" x14ac:dyDescent="0.25">
      <c r="B290" s="168" t="s">
        <v>59</v>
      </c>
      <c r="C290" s="26" t="s">
        <v>95</v>
      </c>
      <c r="D290" s="8" t="s">
        <v>76</v>
      </c>
      <c r="E290" s="8" t="s">
        <v>77</v>
      </c>
      <c r="F290" s="11">
        <v>1910101590</v>
      </c>
      <c r="G290" s="8"/>
      <c r="H290" s="34">
        <f>SUM(H291+H293+H294+H295+H292)</f>
        <v>1524</v>
      </c>
      <c r="I290" s="34">
        <f>SUM(I291+I293+I294+I295+I292)</f>
        <v>1524</v>
      </c>
    </row>
    <row r="291" spans="2:9" ht="36" customHeight="1" thickBot="1" x14ac:dyDescent="0.25">
      <c r="B291" s="282" t="s">
        <v>30</v>
      </c>
      <c r="C291" s="28" t="s">
        <v>95</v>
      </c>
      <c r="D291" s="7" t="s">
        <v>76</v>
      </c>
      <c r="E291" s="7" t="s">
        <v>77</v>
      </c>
      <c r="F291" s="45">
        <v>1910101590</v>
      </c>
      <c r="G291" s="7" t="s">
        <v>81</v>
      </c>
      <c r="H291" s="3">
        <v>842</v>
      </c>
      <c r="I291" s="3">
        <v>842</v>
      </c>
    </row>
    <row r="292" spans="2:9" ht="32.25" thickBot="1" x14ac:dyDescent="0.25">
      <c r="B292" s="282" t="s">
        <v>47</v>
      </c>
      <c r="C292" s="28" t="s">
        <v>95</v>
      </c>
      <c r="D292" s="7" t="s">
        <v>76</v>
      </c>
      <c r="E292" s="7" t="s">
        <v>77</v>
      </c>
      <c r="F292" s="45">
        <v>1910101590</v>
      </c>
      <c r="G292" s="7" t="s">
        <v>123</v>
      </c>
      <c r="H292" s="3">
        <v>0</v>
      </c>
      <c r="I292" s="3">
        <v>0</v>
      </c>
    </row>
    <row r="293" spans="2:9" ht="50.25" customHeight="1" thickBot="1" x14ac:dyDescent="0.25">
      <c r="B293" s="284" t="s">
        <v>10</v>
      </c>
      <c r="C293" s="28" t="s">
        <v>95</v>
      </c>
      <c r="D293" s="7" t="s">
        <v>76</v>
      </c>
      <c r="E293" s="7" t="s">
        <v>77</v>
      </c>
      <c r="F293" s="45">
        <v>1910101590</v>
      </c>
      <c r="G293" s="7">
        <v>119</v>
      </c>
      <c r="H293" s="3">
        <v>255</v>
      </c>
      <c r="I293" s="3">
        <v>255</v>
      </c>
    </row>
    <row r="294" spans="2:9" ht="32.25" thickBot="1" x14ac:dyDescent="0.25">
      <c r="B294" s="39" t="s">
        <v>13</v>
      </c>
      <c r="C294" s="28" t="s">
        <v>95</v>
      </c>
      <c r="D294" s="7" t="s">
        <v>76</v>
      </c>
      <c r="E294" s="7" t="s">
        <v>77</v>
      </c>
      <c r="F294" s="45">
        <v>1910101590</v>
      </c>
      <c r="G294" s="7">
        <v>244</v>
      </c>
      <c r="H294" s="3">
        <v>416</v>
      </c>
      <c r="I294" s="3">
        <v>416</v>
      </c>
    </row>
    <row r="295" spans="2:9" ht="16.5" thickBot="1" x14ac:dyDescent="0.25">
      <c r="B295" s="282" t="s">
        <v>48</v>
      </c>
      <c r="C295" s="28" t="s">
        <v>95</v>
      </c>
      <c r="D295" s="7" t="s">
        <v>76</v>
      </c>
      <c r="E295" s="7" t="s">
        <v>77</v>
      </c>
      <c r="F295" s="45">
        <v>1910101590</v>
      </c>
      <c r="G295" s="7">
        <v>850</v>
      </c>
      <c r="H295" s="3">
        <v>11</v>
      </c>
      <c r="I295" s="3">
        <v>11</v>
      </c>
    </row>
    <row r="296" spans="2:9" ht="102" customHeight="1" thickBot="1" x14ac:dyDescent="0.25">
      <c r="B296" s="168" t="s">
        <v>55</v>
      </c>
      <c r="C296" s="26" t="s">
        <v>95</v>
      </c>
      <c r="D296" s="8" t="s">
        <v>76</v>
      </c>
      <c r="E296" s="8" t="s">
        <v>77</v>
      </c>
      <c r="F296" s="11">
        <v>1910106590</v>
      </c>
      <c r="G296" s="8"/>
      <c r="H296" s="1">
        <f>SUM(H297:H300)</f>
        <v>2045</v>
      </c>
      <c r="I296" s="1">
        <f>SUM(I297:I300)</f>
        <v>2045</v>
      </c>
    </row>
    <row r="297" spans="2:9" ht="38.25" customHeight="1" thickBot="1" x14ac:dyDescent="0.25">
      <c r="B297" s="282" t="s">
        <v>56</v>
      </c>
      <c r="C297" s="28" t="s">
        <v>95</v>
      </c>
      <c r="D297" s="7" t="s">
        <v>76</v>
      </c>
      <c r="E297" s="7" t="s">
        <v>77</v>
      </c>
      <c r="F297" s="45">
        <v>1910106590</v>
      </c>
      <c r="G297" s="7">
        <v>111</v>
      </c>
      <c r="H297" s="3">
        <v>1542</v>
      </c>
      <c r="I297" s="3">
        <v>1542</v>
      </c>
    </row>
    <row r="298" spans="2:9" ht="32.25" thickBot="1" x14ac:dyDescent="0.25">
      <c r="B298" s="282" t="s">
        <v>47</v>
      </c>
      <c r="C298" s="28" t="s">
        <v>95</v>
      </c>
      <c r="D298" s="7" t="s">
        <v>76</v>
      </c>
      <c r="E298" s="7" t="s">
        <v>77</v>
      </c>
      <c r="F298" s="45">
        <v>1910106590</v>
      </c>
      <c r="G298" s="7" t="s">
        <v>123</v>
      </c>
      <c r="H298" s="3">
        <v>0</v>
      </c>
      <c r="I298" s="3">
        <v>0</v>
      </c>
    </row>
    <row r="299" spans="2:9" ht="54" customHeight="1" thickBot="1" x14ac:dyDescent="0.25">
      <c r="B299" s="284" t="s">
        <v>10</v>
      </c>
      <c r="C299" s="28" t="s">
        <v>95</v>
      </c>
      <c r="D299" s="7" t="s">
        <v>76</v>
      </c>
      <c r="E299" s="7" t="s">
        <v>77</v>
      </c>
      <c r="F299" s="45">
        <v>1910106590</v>
      </c>
      <c r="G299" s="7">
        <v>119</v>
      </c>
      <c r="H299" s="3">
        <v>466</v>
      </c>
      <c r="I299" s="3">
        <v>466</v>
      </c>
    </row>
    <row r="300" spans="2:9" ht="32.25" thickBot="1" x14ac:dyDescent="0.25">
      <c r="B300" s="39" t="s">
        <v>13</v>
      </c>
      <c r="C300" s="28" t="s">
        <v>95</v>
      </c>
      <c r="D300" s="7" t="s">
        <v>76</v>
      </c>
      <c r="E300" s="7" t="s">
        <v>77</v>
      </c>
      <c r="F300" s="45">
        <v>1910106590</v>
      </c>
      <c r="G300" s="7">
        <v>244</v>
      </c>
      <c r="H300" s="3">
        <v>37</v>
      </c>
      <c r="I300" s="3">
        <v>37</v>
      </c>
    </row>
    <row r="301" spans="2:9" ht="16.5" thickBot="1" x14ac:dyDescent="0.25">
      <c r="B301" s="168" t="s">
        <v>31</v>
      </c>
      <c r="C301" s="26" t="s">
        <v>95</v>
      </c>
      <c r="D301" s="8">
        <v>10</v>
      </c>
      <c r="E301" s="8" t="s">
        <v>74</v>
      </c>
      <c r="F301" s="8"/>
      <c r="G301" s="8"/>
      <c r="H301" s="1">
        <v>52</v>
      </c>
      <c r="I301" s="1">
        <v>52</v>
      </c>
    </row>
    <row r="302" spans="2:9" ht="16.5" thickBot="1" x14ac:dyDescent="0.25">
      <c r="B302" s="168" t="s">
        <v>35</v>
      </c>
      <c r="C302" s="26" t="s">
        <v>95</v>
      </c>
      <c r="D302" s="8">
        <v>10</v>
      </c>
      <c r="E302" s="8" t="s">
        <v>74</v>
      </c>
      <c r="F302" s="8"/>
      <c r="G302" s="8"/>
      <c r="H302" s="1">
        <v>52</v>
      </c>
      <c r="I302" s="1">
        <v>52</v>
      </c>
    </row>
    <row r="303" spans="2:9" ht="36.75" customHeight="1" thickBot="1" x14ac:dyDescent="0.25">
      <c r="B303" s="168" t="s">
        <v>57</v>
      </c>
      <c r="C303" s="26" t="s">
        <v>95</v>
      </c>
      <c r="D303" s="8">
        <v>10</v>
      </c>
      <c r="E303" s="8" t="s">
        <v>74</v>
      </c>
      <c r="F303" s="8">
        <v>2230171540</v>
      </c>
      <c r="G303" s="8"/>
      <c r="H303" s="1">
        <v>52</v>
      </c>
      <c r="I303" s="1">
        <v>52</v>
      </c>
    </row>
    <row r="304" spans="2:9" ht="20.25" customHeight="1" thickBot="1" x14ac:dyDescent="0.25">
      <c r="B304" s="5" t="s">
        <v>34</v>
      </c>
      <c r="C304" s="28" t="s">
        <v>95</v>
      </c>
      <c r="D304" s="7">
        <v>10</v>
      </c>
      <c r="E304" s="7" t="s">
        <v>74</v>
      </c>
      <c r="F304" s="7">
        <v>2230171540</v>
      </c>
      <c r="G304" s="7">
        <v>313</v>
      </c>
      <c r="H304" s="3">
        <v>52</v>
      </c>
      <c r="I304" s="3">
        <v>52</v>
      </c>
    </row>
    <row r="305" spans="2:9" ht="16.5" thickBot="1" x14ac:dyDescent="0.25">
      <c r="B305" s="208" t="s">
        <v>97</v>
      </c>
      <c r="C305" s="209" t="s">
        <v>96</v>
      </c>
      <c r="D305" s="209"/>
      <c r="E305" s="209"/>
      <c r="F305" s="209"/>
      <c r="G305" s="209"/>
      <c r="H305" s="210">
        <f>SUM(H306+H318)</f>
        <v>3511</v>
      </c>
      <c r="I305" s="210">
        <f>SUM(I306+I318)</f>
        <v>3511</v>
      </c>
    </row>
    <row r="306" spans="2:9" ht="16.5" thickBot="1" x14ac:dyDescent="0.25">
      <c r="B306" s="168" t="s">
        <v>52</v>
      </c>
      <c r="C306" s="26" t="s">
        <v>96</v>
      </c>
      <c r="D306" s="8" t="s">
        <v>76</v>
      </c>
      <c r="E306" s="8" t="s">
        <v>77</v>
      </c>
      <c r="F306" s="12"/>
      <c r="G306" s="12"/>
      <c r="H306" s="35">
        <f>SUM(H307+H313)</f>
        <v>3452</v>
      </c>
      <c r="I306" s="35">
        <f>SUM(I307+I313)</f>
        <v>3452</v>
      </c>
    </row>
    <row r="307" spans="2:9" ht="34.5" customHeight="1" thickBot="1" x14ac:dyDescent="0.25">
      <c r="B307" s="168" t="s">
        <v>59</v>
      </c>
      <c r="C307" s="26" t="s">
        <v>96</v>
      </c>
      <c r="D307" s="8" t="s">
        <v>76</v>
      </c>
      <c r="E307" s="8" t="s">
        <v>77</v>
      </c>
      <c r="F307" s="11">
        <v>1910101590</v>
      </c>
      <c r="G307" s="8"/>
      <c r="H307" s="34">
        <f>SUM(H308+H310+H311+H312+H309)</f>
        <v>1557</v>
      </c>
      <c r="I307" s="34">
        <f>SUM(I308+I310+I311+I312+I309)</f>
        <v>1557</v>
      </c>
    </row>
    <row r="308" spans="2:9" ht="36.75" customHeight="1" thickBot="1" x14ac:dyDescent="0.25">
      <c r="B308" s="282" t="s">
        <v>30</v>
      </c>
      <c r="C308" s="28" t="s">
        <v>96</v>
      </c>
      <c r="D308" s="7" t="s">
        <v>76</v>
      </c>
      <c r="E308" s="7" t="s">
        <v>77</v>
      </c>
      <c r="F308" s="45">
        <v>1910101590</v>
      </c>
      <c r="G308" s="7" t="s">
        <v>81</v>
      </c>
      <c r="H308" s="3">
        <v>817</v>
      </c>
      <c r="I308" s="3">
        <v>817</v>
      </c>
    </row>
    <row r="309" spans="2:9" ht="32.25" thickBot="1" x14ac:dyDescent="0.25">
      <c r="B309" s="282" t="s">
        <v>47</v>
      </c>
      <c r="C309" s="28" t="s">
        <v>96</v>
      </c>
      <c r="D309" s="7" t="s">
        <v>76</v>
      </c>
      <c r="E309" s="7" t="s">
        <v>77</v>
      </c>
      <c r="F309" s="45">
        <v>1910101590</v>
      </c>
      <c r="G309" s="7" t="s">
        <v>123</v>
      </c>
      <c r="H309" s="3">
        <v>0</v>
      </c>
      <c r="I309" s="3">
        <v>0</v>
      </c>
    </row>
    <row r="310" spans="2:9" ht="51" customHeight="1" thickBot="1" x14ac:dyDescent="0.25">
      <c r="B310" s="284" t="s">
        <v>10</v>
      </c>
      <c r="C310" s="28" t="s">
        <v>96</v>
      </c>
      <c r="D310" s="7" t="s">
        <v>76</v>
      </c>
      <c r="E310" s="7" t="s">
        <v>77</v>
      </c>
      <c r="F310" s="45">
        <v>1910101590</v>
      </c>
      <c r="G310" s="7">
        <v>119</v>
      </c>
      <c r="H310" s="3">
        <v>247</v>
      </c>
      <c r="I310" s="3">
        <v>247</v>
      </c>
    </row>
    <row r="311" spans="2:9" ht="32.25" thickBot="1" x14ac:dyDescent="0.25">
      <c r="B311" s="39" t="s">
        <v>13</v>
      </c>
      <c r="C311" s="28" t="s">
        <v>96</v>
      </c>
      <c r="D311" s="7" t="s">
        <v>76</v>
      </c>
      <c r="E311" s="7" t="s">
        <v>77</v>
      </c>
      <c r="F311" s="45">
        <v>1910101590</v>
      </c>
      <c r="G311" s="7">
        <v>244</v>
      </c>
      <c r="H311" s="3">
        <v>467</v>
      </c>
      <c r="I311" s="3">
        <v>467</v>
      </c>
    </row>
    <row r="312" spans="2:9" ht="16.5" thickBot="1" x14ac:dyDescent="0.25">
      <c r="B312" s="282" t="s">
        <v>48</v>
      </c>
      <c r="C312" s="28" t="s">
        <v>96</v>
      </c>
      <c r="D312" s="7" t="s">
        <v>76</v>
      </c>
      <c r="E312" s="7" t="s">
        <v>77</v>
      </c>
      <c r="F312" s="45">
        <v>1910101590</v>
      </c>
      <c r="G312" s="7">
        <v>850</v>
      </c>
      <c r="H312" s="3">
        <v>26</v>
      </c>
      <c r="I312" s="3">
        <v>26</v>
      </c>
    </row>
    <row r="313" spans="2:9" ht="99" customHeight="1" thickBot="1" x14ac:dyDescent="0.25">
      <c r="B313" s="168" t="s">
        <v>55</v>
      </c>
      <c r="C313" s="26" t="s">
        <v>96</v>
      </c>
      <c r="D313" s="8" t="s">
        <v>76</v>
      </c>
      <c r="E313" s="8" t="s">
        <v>77</v>
      </c>
      <c r="F313" s="11">
        <v>1910106590</v>
      </c>
      <c r="G313" s="8"/>
      <c r="H313" s="1">
        <f>SUM(H314:H317)</f>
        <v>1895</v>
      </c>
      <c r="I313" s="1">
        <f>SUM(I314:I317)</f>
        <v>1895</v>
      </c>
    </row>
    <row r="314" spans="2:9" ht="36" customHeight="1" thickBot="1" x14ac:dyDescent="0.25">
      <c r="B314" s="282" t="s">
        <v>56</v>
      </c>
      <c r="C314" s="28" t="s">
        <v>96</v>
      </c>
      <c r="D314" s="7" t="s">
        <v>76</v>
      </c>
      <c r="E314" s="7" t="s">
        <v>77</v>
      </c>
      <c r="F314" s="45">
        <v>1910106590</v>
      </c>
      <c r="G314" s="7">
        <v>111</v>
      </c>
      <c r="H314" s="3">
        <v>1425</v>
      </c>
      <c r="I314" s="3">
        <v>1425</v>
      </c>
    </row>
    <row r="315" spans="2:9" ht="32.25" thickBot="1" x14ac:dyDescent="0.25">
      <c r="B315" s="282" t="s">
        <v>47</v>
      </c>
      <c r="C315" s="28" t="s">
        <v>96</v>
      </c>
      <c r="D315" s="7" t="s">
        <v>76</v>
      </c>
      <c r="E315" s="7" t="s">
        <v>77</v>
      </c>
      <c r="F315" s="45">
        <v>1910106590</v>
      </c>
      <c r="G315" s="7" t="s">
        <v>123</v>
      </c>
      <c r="H315" s="3">
        <v>0</v>
      </c>
      <c r="I315" s="3">
        <v>0</v>
      </c>
    </row>
    <row r="316" spans="2:9" ht="51" customHeight="1" thickBot="1" x14ac:dyDescent="0.25">
      <c r="B316" s="284" t="s">
        <v>10</v>
      </c>
      <c r="C316" s="28" t="s">
        <v>96</v>
      </c>
      <c r="D316" s="7" t="s">
        <v>76</v>
      </c>
      <c r="E316" s="7" t="s">
        <v>77</v>
      </c>
      <c r="F316" s="45">
        <v>1910106590</v>
      </c>
      <c r="G316" s="7">
        <v>119</v>
      </c>
      <c r="H316" s="3">
        <v>430</v>
      </c>
      <c r="I316" s="3">
        <v>430</v>
      </c>
    </row>
    <row r="317" spans="2:9" ht="32.25" thickBot="1" x14ac:dyDescent="0.25">
      <c r="B317" s="39" t="s">
        <v>13</v>
      </c>
      <c r="C317" s="28" t="s">
        <v>96</v>
      </c>
      <c r="D317" s="7" t="s">
        <v>76</v>
      </c>
      <c r="E317" s="7" t="s">
        <v>77</v>
      </c>
      <c r="F317" s="45">
        <v>1910106590</v>
      </c>
      <c r="G317" s="7">
        <v>244</v>
      </c>
      <c r="H317" s="3">
        <v>40</v>
      </c>
      <c r="I317" s="3">
        <v>40</v>
      </c>
    </row>
    <row r="318" spans="2:9" ht="16.5" thickBot="1" x14ac:dyDescent="0.25">
      <c r="B318" s="168" t="s">
        <v>31</v>
      </c>
      <c r="C318" s="26" t="s">
        <v>96</v>
      </c>
      <c r="D318" s="8">
        <v>10</v>
      </c>
      <c r="E318" s="8" t="s">
        <v>74</v>
      </c>
      <c r="F318" s="8"/>
      <c r="G318" s="8"/>
      <c r="H318" s="1">
        <v>59</v>
      </c>
      <c r="I318" s="1">
        <v>59</v>
      </c>
    </row>
    <row r="319" spans="2:9" ht="16.5" thickBot="1" x14ac:dyDescent="0.25">
      <c r="B319" s="168" t="s">
        <v>35</v>
      </c>
      <c r="C319" s="26" t="s">
        <v>96</v>
      </c>
      <c r="D319" s="8">
        <v>10</v>
      </c>
      <c r="E319" s="8" t="s">
        <v>74</v>
      </c>
      <c r="F319" s="8"/>
      <c r="G319" s="8"/>
      <c r="H319" s="1">
        <v>59</v>
      </c>
      <c r="I319" s="1">
        <v>59</v>
      </c>
    </row>
    <row r="320" spans="2:9" ht="38.25" customHeight="1" thickBot="1" x14ac:dyDescent="0.25">
      <c r="B320" s="168" t="s">
        <v>57</v>
      </c>
      <c r="C320" s="26" t="s">
        <v>96</v>
      </c>
      <c r="D320" s="8">
        <v>10</v>
      </c>
      <c r="E320" s="8" t="s">
        <v>74</v>
      </c>
      <c r="F320" s="8">
        <v>2230171540</v>
      </c>
      <c r="G320" s="8"/>
      <c r="H320" s="1">
        <v>59</v>
      </c>
      <c r="I320" s="1">
        <v>59</v>
      </c>
    </row>
    <row r="321" spans="2:9" ht="24" customHeight="1" thickBot="1" x14ac:dyDescent="0.25">
      <c r="B321" s="5" t="s">
        <v>34</v>
      </c>
      <c r="C321" s="28" t="s">
        <v>96</v>
      </c>
      <c r="D321" s="7">
        <v>10</v>
      </c>
      <c r="E321" s="7" t="s">
        <v>74</v>
      </c>
      <c r="F321" s="7">
        <v>2230171540</v>
      </c>
      <c r="G321" s="7">
        <v>313</v>
      </c>
      <c r="H321" s="3">
        <v>59</v>
      </c>
      <c r="I321" s="3">
        <v>59</v>
      </c>
    </row>
    <row r="322" spans="2:9" ht="16.5" thickBot="1" x14ac:dyDescent="0.25">
      <c r="B322" s="208" t="s">
        <v>98</v>
      </c>
      <c r="C322" s="209" t="s">
        <v>99</v>
      </c>
      <c r="D322" s="209"/>
      <c r="E322" s="209"/>
      <c r="F322" s="209"/>
      <c r="G322" s="209"/>
      <c r="H322" s="210">
        <f>SUM(H323+H335)</f>
        <v>2415</v>
      </c>
      <c r="I322" s="210">
        <f>SUM(I323+I335)</f>
        <v>2415</v>
      </c>
    </row>
    <row r="323" spans="2:9" ht="16.5" thickBot="1" x14ac:dyDescent="0.25">
      <c r="B323" s="168" t="s">
        <v>52</v>
      </c>
      <c r="C323" s="26" t="s">
        <v>99</v>
      </c>
      <c r="D323" s="8" t="s">
        <v>76</v>
      </c>
      <c r="E323" s="8" t="s">
        <v>77</v>
      </c>
      <c r="F323" s="12"/>
      <c r="G323" s="12"/>
      <c r="H323" s="35">
        <f>SUM(H324+H330)</f>
        <v>2371</v>
      </c>
      <c r="I323" s="35">
        <f>SUM(I324+I330)</f>
        <v>2371</v>
      </c>
    </row>
    <row r="324" spans="2:9" ht="34.5" customHeight="1" thickBot="1" x14ac:dyDescent="0.25">
      <c r="B324" s="168" t="s">
        <v>59</v>
      </c>
      <c r="C324" s="26" t="s">
        <v>99</v>
      </c>
      <c r="D324" s="8" t="s">
        <v>76</v>
      </c>
      <c r="E324" s="8" t="s">
        <v>77</v>
      </c>
      <c r="F324" s="11">
        <v>1910101590</v>
      </c>
      <c r="G324" s="8"/>
      <c r="H324" s="34">
        <f>SUM(H325+H327+H328+H329+H326)</f>
        <v>1295</v>
      </c>
      <c r="I324" s="34">
        <f>SUM(I325+I327+I328+I329+I326)</f>
        <v>1295</v>
      </c>
    </row>
    <row r="325" spans="2:9" ht="37.5" customHeight="1" thickBot="1" x14ac:dyDescent="0.25">
      <c r="B325" s="282" t="s">
        <v>30</v>
      </c>
      <c r="C325" s="28" t="s">
        <v>99</v>
      </c>
      <c r="D325" s="7" t="s">
        <v>76</v>
      </c>
      <c r="E325" s="7" t="s">
        <v>77</v>
      </c>
      <c r="F325" s="45">
        <v>1910101590</v>
      </c>
      <c r="G325" s="7" t="s">
        <v>81</v>
      </c>
      <c r="H325" s="3">
        <v>659</v>
      </c>
      <c r="I325" s="3">
        <v>659</v>
      </c>
    </row>
    <row r="326" spans="2:9" ht="32.25" thickBot="1" x14ac:dyDescent="0.25">
      <c r="B326" s="282" t="s">
        <v>47</v>
      </c>
      <c r="C326" s="28" t="s">
        <v>99</v>
      </c>
      <c r="D326" s="7" t="s">
        <v>76</v>
      </c>
      <c r="E326" s="7" t="s">
        <v>77</v>
      </c>
      <c r="F326" s="45">
        <v>1910101590</v>
      </c>
      <c r="G326" s="7" t="s">
        <v>123</v>
      </c>
      <c r="H326" s="3">
        <v>0</v>
      </c>
      <c r="I326" s="3">
        <v>0</v>
      </c>
    </row>
    <row r="327" spans="2:9" ht="47.25" customHeight="1" thickBot="1" x14ac:dyDescent="0.25">
      <c r="B327" s="284" t="s">
        <v>10</v>
      </c>
      <c r="C327" s="28" t="s">
        <v>99</v>
      </c>
      <c r="D327" s="7" t="s">
        <v>76</v>
      </c>
      <c r="E327" s="7" t="s">
        <v>77</v>
      </c>
      <c r="F327" s="45">
        <v>1910101590</v>
      </c>
      <c r="G327" s="7">
        <v>119</v>
      </c>
      <c r="H327" s="3">
        <v>199</v>
      </c>
      <c r="I327" s="3">
        <v>199</v>
      </c>
    </row>
    <row r="328" spans="2:9" ht="32.25" thickBot="1" x14ac:dyDescent="0.25">
      <c r="B328" s="39" t="s">
        <v>13</v>
      </c>
      <c r="C328" s="28" t="s">
        <v>99</v>
      </c>
      <c r="D328" s="7" t="s">
        <v>76</v>
      </c>
      <c r="E328" s="7" t="s">
        <v>77</v>
      </c>
      <c r="F328" s="45">
        <v>1910101590</v>
      </c>
      <c r="G328" s="7">
        <v>244</v>
      </c>
      <c r="H328" s="3">
        <v>429</v>
      </c>
      <c r="I328" s="3">
        <v>429</v>
      </c>
    </row>
    <row r="329" spans="2:9" ht="16.5" thickBot="1" x14ac:dyDescent="0.25">
      <c r="B329" s="282" t="s">
        <v>48</v>
      </c>
      <c r="C329" s="28" t="s">
        <v>99</v>
      </c>
      <c r="D329" s="7" t="s">
        <v>76</v>
      </c>
      <c r="E329" s="7" t="s">
        <v>77</v>
      </c>
      <c r="F329" s="45">
        <v>1910101590</v>
      </c>
      <c r="G329" s="7">
        <v>850</v>
      </c>
      <c r="H329" s="3">
        <v>8</v>
      </c>
      <c r="I329" s="3">
        <v>8</v>
      </c>
    </row>
    <row r="330" spans="2:9" ht="100.5" customHeight="1" thickBot="1" x14ac:dyDescent="0.25">
      <c r="B330" s="168" t="s">
        <v>55</v>
      </c>
      <c r="C330" s="26" t="s">
        <v>99</v>
      </c>
      <c r="D330" s="8" t="s">
        <v>76</v>
      </c>
      <c r="E330" s="8" t="s">
        <v>77</v>
      </c>
      <c r="F330" s="11">
        <v>1910106590</v>
      </c>
      <c r="G330" s="8"/>
      <c r="H330" s="1">
        <f>SUM(H331:H334)</f>
        <v>1076</v>
      </c>
      <c r="I330" s="1">
        <f>SUM(I331:I334)</f>
        <v>1076</v>
      </c>
    </row>
    <row r="331" spans="2:9" ht="35.25" customHeight="1" thickBot="1" x14ac:dyDescent="0.25">
      <c r="B331" s="282" t="s">
        <v>56</v>
      </c>
      <c r="C331" s="28" t="s">
        <v>99</v>
      </c>
      <c r="D331" s="7" t="s">
        <v>76</v>
      </c>
      <c r="E331" s="7" t="s">
        <v>77</v>
      </c>
      <c r="F331" s="45">
        <v>1910106590</v>
      </c>
      <c r="G331" s="7">
        <v>111</v>
      </c>
      <c r="H331" s="3">
        <v>802</v>
      </c>
      <c r="I331" s="3">
        <v>802</v>
      </c>
    </row>
    <row r="332" spans="2:9" ht="32.25" thickBot="1" x14ac:dyDescent="0.25">
      <c r="B332" s="282" t="s">
        <v>47</v>
      </c>
      <c r="C332" s="28" t="s">
        <v>99</v>
      </c>
      <c r="D332" s="7" t="s">
        <v>76</v>
      </c>
      <c r="E332" s="7" t="s">
        <v>77</v>
      </c>
      <c r="F332" s="45">
        <v>1910106590</v>
      </c>
      <c r="G332" s="7" t="s">
        <v>123</v>
      </c>
      <c r="H332" s="3">
        <v>0</v>
      </c>
      <c r="I332" s="3">
        <v>0</v>
      </c>
    </row>
    <row r="333" spans="2:9" ht="52.5" customHeight="1" thickBot="1" x14ac:dyDescent="0.25">
      <c r="B333" s="284" t="s">
        <v>10</v>
      </c>
      <c r="C333" s="28" t="s">
        <v>99</v>
      </c>
      <c r="D333" s="7" t="s">
        <v>76</v>
      </c>
      <c r="E333" s="7" t="s">
        <v>77</v>
      </c>
      <c r="F333" s="45">
        <v>1910106590</v>
      </c>
      <c r="G333" s="7">
        <v>119</v>
      </c>
      <c r="H333" s="3">
        <v>242</v>
      </c>
      <c r="I333" s="3">
        <v>242</v>
      </c>
    </row>
    <row r="334" spans="2:9" ht="32.25" thickBot="1" x14ac:dyDescent="0.25">
      <c r="B334" s="39" t="s">
        <v>13</v>
      </c>
      <c r="C334" s="28" t="s">
        <v>99</v>
      </c>
      <c r="D334" s="7" t="s">
        <v>76</v>
      </c>
      <c r="E334" s="7" t="s">
        <v>77</v>
      </c>
      <c r="F334" s="45">
        <v>1910106590</v>
      </c>
      <c r="G334" s="7">
        <v>244</v>
      </c>
      <c r="H334" s="3">
        <v>32</v>
      </c>
      <c r="I334" s="3">
        <v>32</v>
      </c>
    </row>
    <row r="335" spans="2:9" ht="16.5" thickBot="1" x14ac:dyDescent="0.25">
      <c r="B335" s="168" t="s">
        <v>31</v>
      </c>
      <c r="C335" s="26" t="s">
        <v>99</v>
      </c>
      <c r="D335" s="8">
        <v>10</v>
      </c>
      <c r="E335" s="8" t="s">
        <v>74</v>
      </c>
      <c r="F335" s="8"/>
      <c r="G335" s="8"/>
      <c r="H335" s="1">
        <v>44</v>
      </c>
      <c r="I335" s="1">
        <v>44</v>
      </c>
    </row>
    <row r="336" spans="2:9" ht="16.5" thickBot="1" x14ac:dyDescent="0.25">
      <c r="B336" s="168" t="s">
        <v>35</v>
      </c>
      <c r="C336" s="26" t="s">
        <v>99</v>
      </c>
      <c r="D336" s="8">
        <v>10</v>
      </c>
      <c r="E336" s="8" t="s">
        <v>74</v>
      </c>
      <c r="F336" s="8"/>
      <c r="G336" s="8"/>
      <c r="H336" s="1">
        <v>44</v>
      </c>
      <c r="I336" s="1">
        <v>44</v>
      </c>
    </row>
    <row r="337" spans="2:9" ht="36" customHeight="1" thickBot="1" x14ac:dyDescent="0.25">
      <c r="B337" s="168" t="s">
        <v>57</v>
      </c>
      <c r="C337" s="26" t="s">
        <v>99</v>
      </c>
      <c r="D337" s="8">
        <v>10</v>
      </c>
      <c r="E337" s="8" t="s">
        <v>74</v>
      </c>
      <c r="F337" s="8">
        <v>2230171540</v>
      </c>
      <c r="G337" s="8"/>
      <c r="H337" s="1">
        <v>44</v>
      </c>
      <c r="I337" s="1">
        <v>44</v>
      </c>
    </row>
    <row r="338" spans="2:9" ht="23.25" customHeight="1" thickBot="1" x14ac:dyDescent="0.25">
      <c r="B338" s="5" t="s">
        <v>34</v>
      </c>
      <c r="C338" s="28" t="s">
        <v>99</v>
      </c>
      <c r="D338" s="7">
        <v>10</v>
      </c>
      <c r="E338" s="7" t="s">
        <v>74</v>
      </c>
      <c r="F338" s="7">
        <v>2230171540</v>
      </c>
      <c r="G338" s="7">
        <v>313</v>
      </c>
      <c r="H338" s="3">
        <v>44</v>
      </c>
      <c r="I338" s="3">
        <v>44</v>
      </c>
    </row>
    <row r="339" spans="2:9" ht="16.5" thickBot="1" x14ac:dyDescent="0.25">
      <c r="B339" s="208" t="s">
        <v>100</v>
      </c>
      <c r="C339" s="209" t="s">
        <v>101</v>
      </c>
      <c r="D339" s="209"/>
      <c r="E339" s="209"/>
      <c r="F339" s="209"/>
      <c r="G339" s="209"/>
      <c r="H339" s="210">
        <f>SUM(H340+H352)</f>
        <v>4913</v>
      </c>
      <c r="I339" s="210">
        <f>SUM(I340+I352)</f>
        <v>4913</v>
      </c>
    </row>
    <row r="340" spans="2:9" ht="16.5" thickBot="1" x14ac:dyDescent="0.25">
      <c r="B340" s="168" t="s">
        <v>52</v>
      </c>
      <c r="C340" s="26" t="s">
        <v>101</v>
      </c>
      <c r="D340" s="8" t="s">
        <v>76</v>
      </c>
      <c r="E340" s="8" t="s">
        <v>77</v>
      </c>
      <c r="F340" s="12"/>
      <c r="G340" s="12"/>
      <c r="H340" s="35">
        <f>SUM(H341+H347)</f>
        <v>4815</v>
      </c>
      <c r="I340" s="35">
        <f>SUM(I341+I347)</f>
        <v>4815</v>
      </c>
    </row>
    <row r="341" spans="2:9" ht="31.5" customHeight="1" thickBot="1" x14ac:dyDescent="0.25">
      <c r="B341" s="168" t="s">
        <v>59</v>
      </c>
      <c r="C341" s="26" t="s">
        <v>101</v>
      </c>
      <c r="D341" s="8" t="s">
        <v>76</v>
      </c>
      <c r="E341" s="8" t="s">
        <v>77</v>
      </c>
      <c r="F341" s="11">
        <v>1910101590</v>
      </c>
      <c r="G341" s="8"/>
      <c r="H341" s="34">
        <f>SUM(H342+H344+H345+H346+H343)</f>
        <v>1619</v>
      </c>
      <c r="I341" s="34">
        <f>SUM(I342+I344+I345+I346+I343)</f>
        <v>1619</v>
      </c>
    </row>
    <row r="342" spans="2:9" ht="33" customHeight="1" thickBot="1" x14ac:dyDescent="0.25">
      <c r="B342" s="282" t="s">
        <v>30</v>
      </c>
      <c r="C342" s="28" t="s">
        <v>101</v>
      </c>
      <c r="D342" s="7" t="s">
        <v>76</v>
      </c>
      <c r="E342" s="7" t="s">
        <v>77</v>
      </c>
      <c r="F342" s="45">
        <v>1910101590</v>
      </c>
      <c r="G342" s="7" t="s">
        <v>81</v>
      </c>
      <c r="H342" s="3">
        <v>732</v>
      </c>
      <c r="I342" s="3">
        <v>732</v>
      </c>
    </row>
    <row r="343" spans="2:9" ht="32.25" thickBot="1" x14ac:dyDescent="0.25">
      <c r="B343" s="282" t="s">
        <v>47</v>
      </c>
      <c r="C343" s="28" t="s">
        <v>101</v>
      </c>
      <c r="D343" s="7" t="s">
        <v>76</v>
      </c>
      <c r="E343" s="7" t="s">
        <v>77</v>
      </c>
      <c r="F343" s="45">
        <v>1910101590</v>
      </c>
      <c r="G343" s="7" t="s">
        <v>123</v>
      </c>
      <c r="H343" s="3">
        <v>0</v>
      </c>
      <c r="I343" s="3">
        <v>0</v>
      </c>
    </row>
    <row r="344" spans="2:9" ht="48.75" customHeight="1" thickBot="1" x14ac:dyDescent="0.25">
      <c r="B344" s="284" t="s">
        <v>10</v>
      </c>
      <c r="C344" s="28" t="s">
        <v>101</v>
      </c>
      <c r="D344" s="7" t="s">
        <v>76</v>
      </c>
      <c r="E344" s="7" t="s">
        <v>77</v>
      </c>
      <c r="F344" s="45">
        <v>1910101590</v>
      </c>
      <c r="G344" s="7">
        <v>119</v>
      </c>
      <c r="H344" s="3">
        <v>221</v>
      </c>
      <c r="I344" s="3">
        <v>221</v>
      </c>
    </row>
    <row r="345" spans="2:9" ht="32.25" thickBot="1" x14ac:dyDescent="0.25">
      <c r="B345" s="39" t="s">
        <v>13</v>
      </c>
      <c r="C345" s="28" t="s">
        <v>101</v>
      </c>
      <c r="D345" s="7" t="s">
        <v>76</v>
      </c>
      <c r="E345" s="7" t="s">
        <v>77</v>
      </c>
      <c r="F345" s="45">
        <v>1910101590</v>
      </c>
      <c r="G345" s="7">
        <v>244</v>
      </c>
      <c r="H345" s="3">
        <v>652</v>
      </c>
      <c r="I345" s="3">
        <v>652</v>
      </c>
    </row>
    <row r="346" spans="2:9" ht="16.5" thickBot="1" x14ac:dyDescent="0.25">
      <c r="B346" s="282" t="s">
        <v>48</v>
      </c>
      <c r="C346" s="28" t="s">
        <v>101</v>
      </c>
      <c r="D346" s="7" t="s">
        <v>76</v>
      </c>
      <c r="E346" s="7" t="s">
        <v>77</v>
      </c>
      <c r="F346" s="45">
        <v>1910101590</v>
      </c>
      <c r="G346" s="7">
        <v>850</v>
      </c>
      <c r="H346" s="3">
        <v>14</v>
      </c>
      <c r="I346" s="3">
        <v>14</v>
      </c>
    </row>
    <row r="347" spans="2:9" ht="95.25" customHeight="1" thickBot="1" x14ac:dyDescent="0.25">
      <c r="B347" s="168" t="s">
        <v>55</v>
      </c>
      <c r="C347" s="26" t="s">
        <v>101</v>
      </c>
      <c r="D347" s="8" t="s">
        <v>76</v>
      </c>
      <c r="E347" s="8" t="s">
        <v>77</v>
      </c>
      <c r="F347" s="11">
        <v>1910106590</v>
      </c>
      <c r="G347" s="8"/>
      <c r="H347" s="1">
        <f>SUM(H348:H351)</f>
        <v>3196</v>
      </c>
      <c r="I347" s="1">
        <f>SUM(I348:I351)</f>
        <v>3196</v>
      </c>
    </row>
    <row r="348" spans="2:9" ht="36" customHeight="1" thickBot="1" x14ac:dyDescent="0.25">
      <c r="B348" s="282" t="s">
        <v>56</v>
      </c>
      <c r="C348" s="28" t="s">
        <v>101</v>
      </c>
      <c r="D348" s="7" t="s">
        <v>76</v>
      </c>
      <c r="E348" s="7" t="s">
        <v>77</v>
      </c>
      <c r="F348" s="45">
        <v>1910106590</v>
      </c>
      <c r="G348" s="7">
        <v>111</v>
      </c>
      <c r="H348" s="3">
        <v>2405</v>
      </c>
      <c r="I348" s="3">
        <v>2405</v>
      </c>
    </row>
    <row r="349" spans="2:9" ht="32.25" thickBot="1" x14ac:dyDescent="0.25">
      <c r="B349" s="282" t="s">
        <v>47</v>
      </c>
      <c r="C349" s="28" t="s">
        <v>101</v>
      </c>
      <c r="D349" s="7" t="s">
        <v>76</v>
      </c>
      <c r="E349" s="7" t="s">
        <v>77</v>
      </c>
      <c r="F349" s="45">
        <v>1910106590</v>
      </c>
      <c r="G349" s="7" t="s">
        <v>123</v>
      </c>
      <c r="H349" s="3">
        <v>0</v>
      </c>
      <c r="I349" s="3">
        <v>0</v>
      </c>
    </row>
    <row r="350" spans="2:9" ht="53.25" customHeight="1" thickBot="1" x14ac:dyDescent="0.25">
      <c r="B350" s="284" t="s">
        <v>10</v>
      </c>
      <c r="C350" s="28" t="s">
        <v>101</v>
      </c>
      <c r="D350" s="7" t="s">
        <v>76</v>
      </c>
      <c r="E350" s="7" t="s">
        <v>77</v>
      </c>
      <c r="F350" s="45">
        <v>1910106590</v>
      </c>
      <c r="G350" s="7">
        <v>119</v>
      </c>
      <c r="H350" s="3">
        <v>726</v>
      </c>
      <c r="I350" s="3">
        <v>726</v>
      </c>
    </row>
    <row r="351" spans="2:9" ht="32.25" thickBot="1" x14ac:dyDescent="0.25">
      <c r="B351" s="39" t="s">
        <v>13</v>
      </c>
      <c r="C351" s="28" t="s">
        <v>101</v>
      </c>
      <c r="D351" s="7" t="s">
        <v>76</v>
      </c>
      <c r="E351" s="7" t="s">
        <v>77</v>
      </c>
      <c r="F351" s="45">
        <v>1910106590</v>
      </c>
      <c r="G351" s="7">
        <v>244</v>
      </c>
      <c r="H351" s="3">
        <v>65</v>
      </c>
      <c r="I351" s="3">
        <v>65</v>
      </c>
    </row>
    <row r="352" spans="2:9" ht="16.5" thickBot="1" x14ac:dyDescent="0.25">
      <c r="B352" s="168" t="s">
        <v>31</v>
      </c>
      <c r="C352" s="26" t="s">
        <v>101</v>
      </c>
      <c r="D352" s="8">
        <v>10</v>
      </c>
      <c r="E352" s="8" t="s">
        <v>74</v>
      </c>
      <c r="F352" s="8"/>
      <c r="G352" s="8"/>
      <c r="H352" s="1">
        <v>98</v>
      </c>
      <c r="I352" s="1">
        <v>98</v>
      </c>
    </row>
    <row r="353" spans="2:9" ht="16.5" thickBot="1" x14ac:dyDescent="0.25">
      <c r="B353" s="168" t="s">
        <v>35</v>
      </c>
      <c r="C353" s="26" t="s">
        <v>101</v>
      </c>
      <c r="D353" s="8">
        <v>10</v>
      </c>
      <c r="E353" s="8" t="s">
        <v>74</v>
      </c>
      <c r="F353" s="8"/>
      <c r="G353" s="8"/>
      <c r="H353" s="1">
        <v>98</v>
      </c>
      <c r="I353" s="1">
        <v>98</v>
      </c>
    </row>
    <row r="354" spans="2:9" ht="33" customHeight="1" thickBot="1" x14ac:dyDescent="0.25">
      <c r="B354" s="168" t="s">
        <v>57</v>
      </c>
      <c r="C354" s="26" t="s">
        <v>101</v>
      </c>
      <c r="D354" s="8">
        <v>10</v>
      </c>
      <c r="E354" s="8" t="s">
        <v>74</v>
      </c>
      <c r="F354" s="8">
        <v>2230171540</v>
      </c>
      <c r="G354" s="8"/>
      <c r="H354" s="1">
        <v>98</v>
      </c>
      <c r="I354" s="1">
        <v>98</v>
      </c>
    </row>
    <row r="355" spans="2:9" ht="23.25" customHeight="1" thickBot="1" x14ac:dyDescent="0.25">
      <c r="B355" s="5" t="s">
        <v>34</v>
      </c>
      <c r="C355" s="28" t="s">
        <v>101</v>
      </c>
      <c r="D355" s="7">
        <v>10</v>
      </c>
      <c r="E355" s="7" t="s">
        <v>74</v>
      </c>
      <c r="F355" s="7">
        <v>2230171540</v>
      </c>
      <c r="G355" s="7">
        <v>313</v>
      </c>
      <c r="H355" s="3">
        <v>98</v>
      </c>
      <c r="I355" s="3">
        <v>98</v>
      </c>
    </row>
    <row r="356" spans="2:9" ht="16.5" thickBot="1" x14ac:dyDescent="0.25">
      <c r="B356" s="208" t="s">
        <v>102</v>
      </c>
      <c r="C356" s="209" t="s">
        <v>103</v>
      </c>
      <c r="D356" s="209" t="s">
        <v>76</v>
      </c>
      <c r="E356" s="209"/>
      <c r="F356" s="209"/>
      <c r="G356" s="209"/>
      <c r="H356" s="210">
        <f>SUM(H357+H369)</f>
        <v>2289</v>
      </c>
      <c r="I356" s="210">
        <f>SUM(I357+I369)</f>
        <v>2289</v>
      </c>
    </row>
    <row r="357" spans="2:9" ht="16.5" thickBot="1" x14ac:dyDescent="0.25">
      <c r="B357" s="168" t="s">
        <v>52</v>
      </c>
      <c r="C357" s="26" t="s">
        <v>103</v>
      </c>
      <c r="D357" s="8" t="s">
        <v>76</v>
      </c>
      <c r="E357" s="8" t="s">
        <v>77</v>
      </c>
      <c r="F357" s="12"/>
      <c r="G357" s="12"/>
      <c r="H357" s="35">
        <f>SUM(H358+H364)</f>
        <v>2249</v>
      </c>
      <c r="I357" s="35">
        <f>SUM(I358+I364)</f>
        <v>2249</v>
      </c>
    </row>
    <row r="358" spans="2:9" ht="31.5" customHeight="1" thickBot="1" x14ac:dyDescent="0.25">
      <c r="B358" s="168" t="s">
        <v>59</v>
      </c>
      <c r="C358" s="26" t="s">
        <v>103</v>
      </c>
      <c r="D358" s="8" t="s">
        <v>76</v>
      </c>
      <c r="E358" s="8" t="s">
        <v>77</v>
      </c>
      <c r="F358" s="11">
        <v>1910101590</v>
      </c>
      <c r="G358" s="8"/>
      <c r="H358" s="34">
        <f>SUM(H359+H361+H362+H363+H360)</f>
        <v>1175</v>
      </c>
      <c r="I358" s="34">
        <f>SUM(I359+I361+I362+I363+I360)</f>
        <v>1175</v>
      </c>
    </row>
    <row r="359" spans="2:9" ht="32.25" thickBot="1" x14ac:dyDescent="0.25">
      <c r="B359" s="282" t="s">
        <v>30</v>
      </c>
      <c r="C359" s="28" t="s">
        <v>103</v>
      </c>
      <c r="D359" s="7" t="s">
        <v>76</v>
      </c>
      <c r="E359" s="7" t="s">
        <v>77</v>
      </c>
      <c r="F359" s="45">
        <v>1910101590</v>
      </c>
      <c r="G359" s="7" t="s">
        <v>81</v>
      </c>
      <c r="H359" s="3">
        <v>695</v>
      </c>
      <c r="I359" s="3">
        <v>695</v>
      </c>
    </row>
    <row r="360" spans="2:9" ht="32.25" thickBot="1" x14ac:dyDescent="0.25">
      <c r="B360" s="282" t="s">
        <v>47</v>
      </c>
      <c r="C360" s="28" t="s">
        <v>103</v>
      </c>
      <c r="D360" s="7" t="s">
        <v>76</v>
      </c>
      <c r="E360" s="7" t="s">
        <v>77</v>
      </c>
      <c r="F360" s="45">
        <v>1910101590</v>
      </c>
      <c r="G360" s="7" t="s">
        <v>123</v>
      </c>
      <c r="H360" s="3">
        <v>0</v>
      </c>
      <c r="I360" s="3">
        <v>0</v>
      </c>
    </row>
    <row r="361" spans="2:9" ht="47.25" customHeight="1" thickBot="1" x14ac:dyDescent="0.25">
      <c r="B361" s="284" t="s">
        <v>10</v>
      </c>
      <c r="C361" s="28" t="s">
        <v>103</v>
      </c>
      <c r="D361" s="7" t="s">
        <v>76</v>
      </c>
      <c r="E361" s="7" t="s">
        <v>77</v>
      </c>
      <c r="F361" s="45">
        <v>1910101590</v>
      </c>
      <c r="G361" s="7">
        <v>119</v>
      </c>
      <c r="H361" s="3">
        <v>210</v>
      </c>
      <c r="I361" s="3">
        <v>210</v>
      </c>
    </row>
    <row r="362" spans="2:9" ht="32.25" thickBot="1" x14ac:dyDescent="0.25">
      <c r="B362" s="39" t="s">
        <v>13</v>
      </c>
      <c r="C362" s="28" t="s">
        <v>103</v>
      </c>
      <c r="D362" s="7" t="s">
        <v>76</v>
      </c>
      <c r="E362" s="7" t="s">
        <v>77</v>
      </c>
      <c r="F362" s="45">
        <v>1910101590</v>
      </c>
      <c r="G362" s="7">
        <v>244</v>
      </c>
      <c r="H362" s="3">
        <v>265</v>
      </c>
      <c r="I362" s="3">
        <v>265</v>
      </c>
    </row>
    <row r="363" spans="2:9" ht="16.5" thickBot="1" x14ac:dyDescent="0.25">
      <c r="B363" s="282" t="s">
        <v>48</v>
      </c>
      <c r="C363" s="28" t="s">
        <v>103</v>
      </c>
      <c r="D363" s="7" t="s">
        <v>76</v>
      </c>
      <c r="E363" s="7" t="s">
        <v>77</v>
      </c>
      <c r="F363" s="45">
        <v>1910101590</v>
      </c>
      <c r="G363" s="7">
        <v>850</v>
      </c>
      <c r="H363" s="3">
        <v>5</v>
      </c>
      <c r="I363" s="3">
        <v>5</v>
      </c>
    </row>
    <row r="364" spans="2:9" ht="97.5" customHeight="1" thickBot="1" x14ac:dyDescent="0.25">
      <c r="B364" s="168" t="s">
        <v>55</v>
      </c>
      <c r="C364" s="26" t="s">
        <v>103</v>
      </c>
      <c r="D364" s="8" t="s">
        <v>76</v>
      </c>
      <c r="E364" s="8" t="s">
        <v>77</v>
      </c>
      <c r="F364" s="11">
        <v>1910106590</v>
      </c>
      <c r="G364" s="8"/>
      <c r="H364" s="1">
        <f>SUM(H365:H368)</f>
        <v>1074</v>
      </c>
      <c r="I364" s="1">
        <f>SUM(I365:I368)</f>
        <v>1074</v>
      </c>
    </row>
    <row r="365" spans="2:9" ht="35.25" customHeight="1" thickBot="1" x14ac:dyDescent="0.25">
      <c r="B365" s="282" t="s">
        <v>56</v>
      </c>
      <c r="C365" s="28" t="s">
        <v>103</v>
      </c>
      <c r="D365" s="7" t="s">
        <v>76</v>
      </c>
      <c r="E365" s="7" t="s">
        <v>77</v>
      </c>
      <c r="F365" s="45">
        <v>1910106590</v>
      </c>
      <c r="G365" s="7">
        <v>111</v>
      </c>
      <c r="H365" s="3">
        <v>804</v>
      </c>
      <c r="I365" s="3">
        <v>804</v>
      </c>
    </row>
    <row r="366" spans="2:9" ht="32.25" thickBot="1" x14ac:dyDescent="0.25">
      <c r="B366" s="282" t="s">
        <v>47</v>
      </c>
      <c r="C366" s="28" t="s">
        <v>103</v>
      </c>
      <c r="D366" s="7" t="s">
        <v>76</v>
      </c>
      <c r="E366" s="7" t="s">
        <v>77</v>
      </c>
      <c r="F366" s="45">
        <v>1910106590</v>
      </c>
      <c r="G366" s="7" t="s">
        <v>123</v>
      </c>
      <c r="H366" s="3">
        <v>0</v>
      </c>
      <c r="I366" s="3">
        <v>0</v>
      </c>
    </row>
    <row r="367" spans="2:9" ht="50.25" customHeight="1" thickBot="1" x14ac:dyDescent="0.25">
      <c r="B367" s="284" t="s">
        <v>10</v>
      </c>
      <c r="C367" s="28" t="s">
        <v>103</v>
      </c>
      <c r="D367" s="7" t="s">
        <v>76</v>
      </c>
      <c r="E367" s="7" t="s">
        <v>77</v>
      </c>
      <c r="F367" s="45">
        <v>1910106590</v>
      </c>
      <c r="G367" s="7">
        <v>119</v>
      </c>
      <c r="H367" s="3">
        <v>243</v>
      </c>
      <c r="I367" s="3">
        <v>243</v>
      </c>
    </row>
    <row r="368" spans="2:9" ht="32.25" thickBot="1" x14ac:dyDescent="0.25">
      <c r="B368" s="39" t="s">
        <v>13</v>
      </c>
      <c r="C368" s="28" t="s">
        <v>103</v>
      </c>
      <c r="D368" s="7" t="s">
        <v>76</v>
      </c>
      <c r="E368" s="7" t="s">
        <v>77</v>
      </c>
      <c r="F368" s="45">
        <v>1910106590</v>
      </c>
      <c r="G368" s="7">
        <v>244</v>
      </c>
      <c r="H368" s="3">
        <v>27</v>
      </c>
      <c r="I368" s="3">
        <v>27</v>
      </c>
    </row>
    <row r="369" spans="2:9" ht="16.5" thickBot="1" x14ac:dyDescent="0.25">
      <c r="B369" s="168" t="s">
        <v>31</v>
      </c>
      <c r="C369" s="26" t="s">
        <v>103</v>
      </c>
      <c r="D369" s="8">
        <v>10</v>
      </c>
      <c r="E369" s="8" t="s">
        <v>74</v>
      </c>
      <c r="F369" s="8"/>
      <c r="G369" s="8"/>
      <c r="H369" s="1">
        <v>40</v>
      </c>
      <c r="I369" s="1">
        <v>40</v>
      </c>
    </row>
    <row r="370" spans="2:9" ht="16.5" thickBot="1" x14ac:dyDescent="0.25">
      <c r="B370" s="168" t="s">
        <v>35</v>
      </c>
      <c r="C370" s="26" t="s">
        <v>103</v>
      </c>
      <c r="D370" s="8">
        <v>10</v>
      </c>
      <c r="E370" s="8" t="s">
        <v>74</v>
      </c>
      <c r="F370" s="8"/>
      <c r="G370" s="8"/>
      <c r="H370" s="1">
        <v>40</v>
      </c>
      <c r="I370" s="1">
        <v>40</v>
      </c>
    </row>
    <row r="371" spans="2:9" ht="31.5" customHeight="1" thickBot="1" x14ac:dyDescent="0.25">
      <c r="B371" s="168" t="s">
        <v>57</v>
      </c>
      <c r="C371" s="26" t="s">
        <v>103</v>
      </c>
      <c r="D371" s="8">
        <v>10</v>
      </c>
      <c r="E371" s="8" t="s">
        <v>74</v>
      </c>
      <c r="F371" s="8">
        <v>2230171540</v>
      </c>
      <c r="G371" s="8"/>
      <c r="H371" s="1">
        <v>40</v>
      </c>
      <c r="I371" s="1">
        <v>40</v>
      </c>
    </row>
    <row r="372" spans="2:9" ht="22.5" customHeight="1" thickBot="1" x14ac:dyDescent="0.25">
      <c r="B372" s="5" t="s">
        <v>34</v>
      </c>
      <c r="C372" s="28" t="s">
        <v>103</v>
      </c>
      <c r="D372" s="7">
        <v>10</v>
      </c>
      <c r="E372" s="7" t="s">
        <v>74</v>
      </c>
      <c r="F372" s="7">
        <v>2230171540</v>
      </c>
      <c r="G372" s="7">
        <v>313</v>
      </c>
      <c r="H372" s="3">
        <v>40</v>
      </c>
      <c r="I372" s="3">
        <v>40</v>
      </c>
    </row>
    <row r="373" spans="2:9" ht="16.5" thickBot="1" x14ac:dyDescent="0.25">
      <c r="B373" s="208" t="s">
        <v>104</v>
      </c>
      <c r="C373" s="209" t="s">
        <v>105</v>
      </c>
      <c r="D373" s="209" t="s">
        <v>76</v>
      </c>
      <c r="E373" s="209"/>
      <c r="F373" s="209"/>
      <c r="G373" s="209"/>
      <c r="H373" s="210">
        <f>SUM(H374+H386)</f>
        <v>3778</v>
      </c>
      <c r="I373" s="210">
        <f>SUM(I374+I386)</f>
        <v>3778</v>
      </c>
    </row>
    <row r="374" spans="2:9" ht="16.5" thickBot="1" x14ac:dyDescent="0.25">
      <c r="B374" s="168" t="s">
        <v>52</v>
      </c>
      <c r="C374" s="26" t="s">
        <v>105</v>
      </c>
      <c r="D374" s="8" t="s">
        <v>76</v>
      </c>
      <c r="E374" s="8" t="s">
        <v>77</v>
      </c>
      <c r="F374" s="12"/>
      <c r="G374" s="12"/>
      <c r="H374" s="35">
        <f>SUM(H375+H381)</f>
        <v>3730</v>
      </c>
      <c r="I374" s="35">
        <f>SUM(I375+I381)</f>
        <v>3730</v>
      </c>
    </row>
    <row r="375" spans="2:9" ht="36" customHeight="1" thickBot="1" x14ac:dyDescent="0.25">
      <c r="B375" s="168" t="s">
        <v>59</v>
      </c>
      <c r="C375" s="26" t="s">
        <v>105</v>
      </c>
      <c r="D375" s="8" t="s">
        <v>76</v>
      </c>
      <c r="E375" s="8" t="s">
        <v>77</v>
      </c>
      <c r="F375" s="11">
        <v>1910101590</v>
      </c>
      <c r="G375" s="8"/>
      <c r="H375" s="34">
        <f>SUM(H376+H378+H379+H380+H377)</f>
        <v>1502</v>
      </c>
      <c r="I375" s="34">
        <f>SUM(I376+I378+I379+I380+I377)</f>
        <v>1502</v>
      </c>
    </row>
    <row r="376" spans="2:9" ht="35.25" customHeight="1" thickBot="1" x14ac:dyDescent="0.25">
      <c r="B376" s="282" t="s">
        <v>30</v>
      </c>
      <c r="C376" s="28" t="s">
        <v>105</v>
      </c>
      <c r="D376" s="7" t="s">
        <v>76</v>
      </c>
      <c r="E376" s="7" t="s">
        <v>77</v>
      </c>
      <c r="F376" s="45">
        <v>1910101590</v>
      </c>
      <c r="G376" s="7" t="s">
        <v>81</v>
      </c>
      <c r="H376" s="3">
        <v>842</v>
      </c>
      <c r="I376" s="3">
        <v>842</v>
      </c>
    </row>
    <row r="377" spans="2:9" ht="32.25" thickBot="1" x14ac:dyDescent="0.25">
      <c r="B377" s="282" t="s">
        <v>47</v>
      </c>
      <c r="C377" s="28" t="s">
        <v>105</v>
      </c>
      <c r="D377" s="7" t="s">
        <v>76</v>
      </c>
      <c r="E377" s="7" t="s">
        <v>77</v>
      </c>
      <c r="F377" s="45">
        <v>1910101590</v>
      </c>
      <c r="G377" s="7" t="s">
        <v>123</v>
      </c>
      <c r="H377" s="3">
        <v>0</v>
      </c>
      <c r="I377" s="3">
        <v>0</v>
      </c>
    </row>
    <row r="378" spans="2:9" ht="52.5" customHeight="1" thickBot="1" x14ac:dyDescent="0.25">
      <c r="B378" s="284" t="s">
        <v>10</v>
      </c>
      <c r="C378" s="28" t="s">
        <v>105</v>
      </c>
      <c r="D378" s="7" t="s">
        <v>76</v>
      </c>
      <c r="E378" s="7" t="s">
        <v>77</v>
      </c>
      <c r="F378" s="45">
        <v>1910101590</v>
      </c>
      <c r="G378" s="7">
        <v>119</v>
      </c>
      <c r="H378" s="3">
        <v>255</v>
      </c>
      <c r="I378" s="3">
        <v>255</v>
      </c>
    </row>
    <row r="379" spans="2:9" ht="32.25" thickBot="1" x14ac:dyDescent="0.25">
      <c r="B379" s="39" t="s">
        <v>13</v>
      </c>
      <c r="C379" s="28" t="s">
        <v>105</v>
      </c>
      <c r="D379" s="7" t="s">
        <v>76</v>
      </c>
      <c r="E379" s="7" t="s">
        <v>77</v>
      </c>
      <c r="F379" s="45">
        <v>1910101590</v>
      </c>
      <c r="G379" s="7">
        <v>244</v>
      </c>
      <c r="H379" s="3">
        <v>376</v>
      </c>
      <c r="I379" s="3">
        <v>376</v>
      </c>
    </row>
    <row r="380" spans="2:9" ht="16.5" thickBot="1" x14ac:dyDescent="0.25">
      <c r="B380" s="282" t="s">
        <v>48</v>
      </c>
      <c r="C380" s="28" t="s">
        <v>105</v>
      </c>
      <c r="D380" s="7" t="s">
        <v>76</v>
      </c>
      <c r="E380" s="7" t="s">
        <v>77</v>
      </c>
      <c r="F380" s="45">
        <v>1910101590</v>
      </c>
      <c r="G380" s="7">
        <v>850</v>
      </c>
      <c r="H380" s="3">
        <v>29</v>
      </c>
      <c r="I380" s="3">
        <v>29</v>
      </c>
    </row>
    <row r="381" spans="2:9" ht="96" customHeight="1" thickBot="1" x14ac:dyDescent="0.25">
      <c r="B381" s="168" t="s">
        <v>55</v>
      </c>
      <c r="C381" s="26" t="s">
        <v>105</v>
      </c>
      <c r="D381" s="8" t="s">
        <v>76</v>
      </c>
      <c r="E381" s="8" t="s">
        <v>77</v>
      </c>
      <c r="F381" s="11">
        <v>1910106590</v>
      </c>
      <c r="G381" s="8"/>
      <c r="H381" s="1">
        <f>SUM(H382:H385)</f>
        <v>2228</v>
      </c>
      <c r="I381" s="1">
        <f>SUM(I382:I385)</f>
        <v>2228</v>
      </c>
    </row>
    <row r="382" spans="2:9" ht="35.25" customHeight="1" thickBot="1" x14ac:dyDescent="0.25">
      <c r="B382" s="282" t="s">
        <v>56</v>
      </c>
      <c r="C382" s="28" t="s">
        <v>105</v>
      </c>
      <c r="D382" s="7" t="s">
        <v>76</v>
      </c>
      <c r="E382" s="7" t="s">
        <v>77</v>
      </c>
      <c r="F382" s="45">
        <v>1910106590</v>
      </c>
      <c r="G382" s="7">
        <v>111</v>
      </c>
      <c r="H382" s="3">
        <v>1687</v>
      </c>
      <c r="I382" s="3">
        <v>1687</v>
      </c>
    </row>
    <row r="383" spans="2:9" ht="32.25" thickBot="1" x14ac:dyDescent="0.25">
      <c r="B383" s="282" t="s">
        <v>47</v>
      </c>
      <c r="C383" s="28" t="s">
        <v>105</v>
      </c>
      <c r="D383" s="7" t="s">
        <v>76</v>
      </c>
      <c r="E383" s="7" t="s">
        <v>77</v>
      </c>
      <c r="F383" s="45">
        <v>1910106590</v>
      </c>
      <c r="G383" s="7" t="s">
        <v>123</v>
      </c>
      <c r="H383" s="3">
        <v>0</v>
      </c>
      <c r="I383" s="3">
        <v>0</v>
      </c>
    </row>
    <row r="384" spans="2:9" ht="51" customHeight="1" thickBot="1" x14ac:dyDescent="0.25">
      <c r="B384" s="284" t="s">
        <v>10</v>
      </c>
      <c r="C384" s="28" t="s">
        <v>105</v>
      </c>
      <c r="D384" s="7" t="s">
        <v>76</v>
      </c>
      <c r="E384" s="7" t="s">
        <v>77</v>
      </c>
      <c r="F384" s="45">
        <v>1910106590</v>
      </c>
      <c r="G384" s="7">
        <v>119</v>
      </c>
      <c r="H384" s="3">
        <v>510</v>
      </c>
      <c r="I384" s="3">
        <v>510</v>
      </c>
    </row>
    <row r="385" spans="2:9" ht="32.25" thickBot="1" x14ac:dyDescent="0.25">
      <c r="B385" s="39" t="s">
        <v>13</v>
      </c>
      <c r="C385" s="28" t="s">
        <v>105</v>
      </c>
      <c r="D385" s="7" t="s">
        <v>76</v>
      </c>
      <c r="E385" s="7" t="s">
        <v>77</v>
      </c>
      <c r="F385" s="45">
        <v>1910106590</v>
      </c>
      <c r="G385" s="7">
        <v>244</v>
      </c>
      <c r="H385" s="3">
        <v>31</v>
      </c>
      <c r="I385" s="3">
        <v>31</v>
      </c>
    </row>
    <row r="386" spans="2:9" ht="16.5" thickBot="1" x14ac:dyDescent="0.25">
      <c r="B386" s="168" t="s">
        <v>31</v>
      </c>
      <c r="C386" s="26" t="s">
        <v>105</v>
      </c>
      <c r="D386" s="8">
        <v>10</v>
      </c>
      <c r="E386" s="8" t="s">
        <v>74</v>
      </c>
      <c r="F386" s="8"/>
      <c r="G386" s="8"/>
      <c r="H386" s="1">
        <v>48</v>
      </c>
      <c r="I386" s="1">
        <v>48</v>
      </c>
    </row>
    <row r="387" spans="2:9" ht="16.5" thickBot="1" x14ac:dyDescent="0.25">
      <c r="B387" s="168" t="s">
        <v>35</v>
      </c>
      <c r="C387" s="26" t="s">
        <v>105</v>
      </c>
      <c r="D387" s="8">
        <v>10</v>
      </c>
      <c r="E387" s="8" t="s">
        <v>74</v>
      </c>
      <c r="F387" s="8"/>
      <c r="G387" s="8"/>
      <c r="H387" s="1">
        <v>48</v>
      </c>
      <c r="I387" s="1">
        <v>48</v>
      </c>
    </row>
    <row r="388" spans="2:9" ht="37.5" customHeight="1" thickBot="1" x14ac:dyDescent="0.25">
      <c r="B388" s="168" t="s">
        <v>57</v>
      </c>
      <c r="C388" s="26" t="s">
        <v>105</v>
      </c>
      <c r="D388" s="8">
        <v>10</v>
      </c>
      <c r="E388" s="8" t="s">
        <v>74</v>
      </c>
      <c r="F388" s="8">
        <v>2230171540</v>
      </c>
      <c r="G388" s="8"/>
      <c r="H388" s="1">
        <v>48</v>
      </c>
      <c r="I388" s="1">
        <v>48</v>
      </c>
    </row>
    <row r="389" spans="2:9" ht="18.75" customHeight="1" thickBot="1" x14ac:dyDescent="0.25">
      <c r="B389" s="5" t="s">
        <v>34</v>
      </c>
      <c r="C389" s="28" t="s">
        <v>105</v>
      </c>
      <c r="D389" s="7">
        <v>10</v>
      </c>
      <c r="E389" s="7" t="s">
        <v>74</v>
      </c>
      <c r="F389" s="7">
        <v>2230171540</v>
      </c>
      <c r="G389" s="7">
        <v>313</v>
      </c>
      <c r="H389" s="3">
        <v>48</v>
      </c>
      <c r="I389" s="3">
        <v>48</v>
      </c>
    </row>
    <row r="390" spans="2:9" ht="16.5" thickBot="1" x14ac:dyDescent="0.25">
      <c r="B390" s="208" t="s">
        <v>106</v>
      </c>
      <c r="C390" s="209" t="s">
        <v>107</v>
      </c>
      <c r="D390" s="209" t="s">
        <v>76</v>
      </c>
      <c r="E390" s="209"/>
      <c r="F390" s="209"/>
      <c r="G390" s="209"/>
      <c r="H390" s="210">
        <f>SUM(H391+H403)</f>
        <v>3803</v>
      </c>
      <c r="I390" s="210">
        <f>SUM(I391+I403)</f>
        <v>3803</v>
      </c>
    </row>
    <row r="391" spans="2:9" ht="16.5" thickBot="1" x14ac:dyDescent="0.25">
      <c r="B391" s="168" t="s">
        <v>52</v>
      </c>
      <c r="C391" s="26" t="s">
        <v>107</v>
      </c>
      <c r="D391" s="8" t="s">
        <v>76</v>
      </c>
      <c r="E391" s="8" t="s">
        <v>77</v>
      </c>
      <c r="F391" s="12"/>
      <c r="G391" s="12"/>
      <c r="H391" s="35">
        <f>SUM(H392+H398)</f>
        <v>3745</v>
      </c>
      <c r="I391" s="35">
        <f>SUM(I392+I398)</f>
        <v>3745</v>
      </c>
    </row>
    <row r="392" spans="2:9" ht="34.5" customHeight="1" thickBot="1" x14ac:dyDescent="0.25">
      <c r="B392" s="168" t="s">
        <v>59</v>
      </c>
      <c r="C392" s="26" t="s">
        <v>107</v>
      </c>
      <c r="D392" s="8" t="s">
        <v>76</v>
      </c>
      <c r="E392" s="8" t="s">
        <v>77</v>
      </c>
      <c r="F392" s="11">
        <v>1910101590</v>
      </c>
      <c r="G392" s="8"/>
      <c r="H392" s="34">
        <f>SUM(H393+H395+H396+H397+H394)</f>
        <v>1476</v>
      </c>
      <c r="I392" s="34">
        <f>SUM(I393+I395+I396+I397+I394)</f>
        <v>1476</v>
      </c>
    </row>
    <row r="393" spans="2:9" ht="38.25" customHeight="1" thickBot="1" x14ac:dyDescent="0.25">
      <c r="B393" s="282" t="s">
        <v>30</v>
      </c>
      <c r="C393" s="28" t="s">
        <v>107</v>
      </c>
      <c r="D393" s="7" t="s">
        <v>76</v>
      </c>
      <c r="E393" s="7" t="s">
        <v>77</v>
      </c>
      <c r="F393" s="45">
        <v>1910101590</v>
      </c>
      <c r="G393" s="7" t="s">
        <v>81</v>
      </c>
      <c r="H393" s="3">
        <v>778</v>
      </c>
      <c r="I393" s="3">
        <v>778</v>
      </c>
    </row>
    <row r="394" spans="2:9" ht="32.25" thickBot="1" x14ac:dyDescent="0.25">
      <c r="B394" s="282" t="s">
        <v>47</v>
      </c>
      <c r="C394" s="28" t="s">
        <v>107</v>
      </c>
      <c r="D394" s="7" t="s">
        <v>76</v>
      </c>
      <c r="E394" s="7" t="s">
        <v>77</v>
      </c>
      <c r="F394" s="45">
        <v>1910101590</v>
      </c>
      <c r="G394" s="7" t="s">
        <v>123</v>
      </c>
      <c r="H394" s="3">
        <v>0</v>
      </c>
      <c r="I394" s="3">
        <v>0</v>
      </c>
    </row>
    <row r="395" spans="2:9" ht="48.75" customHeight="1" thickBot="1" x14ac:dyDescent="0.25">
      <c r="B395" s="284" t="s">
        <v>10</v>
      </c>
      <c r="C395" s="28" t="s">
        <v>107</v>
      </c>
      <c r="D395" s="7" t="s">
        <v>76</v>
      </c>
      <c r="E395" s="7" t="s">
        <v>77</v>
      </c>
      <c r="F395" s="45">
        <v>1910101590</v>
      </c>
      <c r="G395" s="7">
        <v>119</v>
      </c>
      <c r="H395" s="3">
        <v>235</v>
      </c>
      <c r="I395" s="3">
        <v>235</v>
      </c>
    </row>
    <row r="396" spans="2:9" ht="32.25" thickBot="1" x14ac:dyDescent="0.25">
      <c r="B396" s="39" t="s">
        <v>13</v>
      </c>
      <c r="C396" s="28" t="s">
        <v>107</v>
      </c>
      <c r="D396" s="7" t="s">
        <v>76</v>
      </c>
      <c r="E396" s="7" t="s">
        <v>77</v>
      </c>
      <c r="F396" s="45">
        <v>1910101590</v>
      </c>
      <c r="G396" s="7">
        <v>244</v>
      </c>
      <c r="H396" s="3">
        <v>450</v>
      </c>
      <c r="I396" s="3">
        <v>450</v>
      </c>
    </row>
    <row r="397" spans="2:9" ht="16.5" thickBot="1" x14ac:dyDescent="0.25">
      <c r="B397" s="282" t="s">
        <v>48</v>
      </c>
      <c r="C397" s="28" t="s">
        <v>107</v>
      </c>
      <c r="D397" s="7" t="s">
        <v>76</v>
      </c>
      <c r="E397" s="7" t="s">
        <v>77</v>
      </c>
      <c r="F397" s="45">
        <v>1910101590</v>
      </c>
      <c r="G397" s="7">
        <v>850</v>
      </c>
      <c r="H397" s="3">
        <v>13</v>
      </c>
      <c r="I397" s="3">
        <v>13</v>
      </c>
    </row>
    <row r="398" spans="2:9" ht="102" customHeight="1" thickBot="1" x14ac:dyDescent="0.25">
      <c r="B398" s="168" t="s">
        <v>55</v>
      </c>
      <c r="C398" s="26" t="s">
        <v>107</v>
      </c>
      <c r="D398" s="8" t="s">
        <v>76</v>
      </c>
      <c r="E398" s="8" t="s">
        <v>77</v>
      </c>
      <c r="F398" s="11">
        <v>1910106590</v>
      </c>
      <c r="G398" s="8"/>
      <c r="H398" s="1">
        <f>SUM(H399:H402)</f>
        <v>2269</v>
      </c>
      <c r="I398" s="1">
        <f>SUM(I399:I402)</f>
        <v>2269</v>
      </c>
    </row>
    <row r="399" spans="2:9" ht="39" customHeight="1" thickBot="1" x14ac:dyDescent="0.25">
      <c r="B399" s="282" t="s">
        <v>56</v>
      </c>
      <c r="C399" s="28" t="s">
        <v>107</v>
      </c>
      <c r="D399" s="7" t="s">
        <v>76</v>
      </c>
      <c r="E399" s="7" t="s">
        <v>77</v>
      </c>
      <c r="F399" s="45">
        <v>1910106590</v>
      </c>
      <c r="G399" s="7">
        <v>111</v>
      </c>
      <c r="H399" s="3">
        <v>1712</v>
      </c>
      <c r="I399" s="3">
        <v>1712</v>
      </c>
    </row>
    <row r="400" spans="2:9" ht="32.25" thickBot="1" x14ac:dyDescent="0.25">
      <c r="B400" s="282" t="s">
        <v>47</v>
      </c>
      <c r="C400" s="28" t="s">
        <v>107</v>
      </c>
      <c r="D400" s="7" t="s">
        <v>76</v>
      </c>
      <c r="E400" s="7" t="s">
        <v>77</v>
      </c>
      <c r="F400" s="45">
        <v>1910106590</v>
      </c>
      <c r="G400" s="7" t="s">
        <v>123</v>
      </c>
      <c r="H400" s="3">
        <v>0</v>
      </c>
      <c r="I400" s="3">
        <v>0</v>
      </c>
    </row>
    <row r="401" spans="2:9" ht="51" customHeight="1" thickBot="1" x14ac:dyDescent="0.25">
      <c r="B401" s="284" t="s">
        <v>10</v>
      </c>
      <c r="C401" s="28" t="s">
        <v>107</v>
      </c>
      <c r="D401" s="7" t="s">
        <v>76</v>
      </c>
      <c r="E401" s="7" t="s">
        <v>77</v>
      </c>
      <c r="F401" s="45">
        <v>1910106590</v>
      </c>
      <c r="G401" s="7">
        <v>119</v>
      </c>
      <c r="H401" s="3">
        <v>517</v>
      </c>
      <c r="I401" s="3">
        <v>517</v>
      </c>
    </row>
    <row r="402" spans="2:9" ht="32.25" thickBot="1" x14ac:dyDescent="0.25">
      <c r="B402" s="39" t="s">
        <v>13</v>
      </c>
      <c r="C402" s="28" t="s">
        <v>107</v>
      </c>
      <c r="D402" s="7" t="s">
        <v>76</v>
      </c>
      <c r="E402" s="7" t="s">
        <v>77</v>
      </c>
      <c r="F402" s="45">
        <v>1910106590</v>
      </c>
      <c r="G402" s="7">
        <v>244</v>
      </c>
      <c r="H402" s="3">
        <v>40</v>
      </c>
      <c r="I402" s="3">
        <v>40</v>
      </c>
    </row>
    <row r="403" spans="2:9" ht="16.5" thickBot="1" x14ac:dyDescent="0.25">
      <c r="B403" s="168" t="s">
        <v>31</v>
      </c>
      <c r="C403" s="26" t="s">
        <v>107</v>
      </c>
      <c r="D403" s="8">
        <v>10</v>
      </c>
      <c r="E403" s="8" t="s">
        <v>74</v>
      </c>
      <c r="F403" s="8"/>
      <c r="G403" s="8"/>
      <c r="H403" s="1">
        <v>58</v>
      </c>
      <c r="I403" s="1">
        <v>58</v>
      </c>
    </row>
    <row r="404" spans="2:9" ht="16.5" thickBot="1" x14ac:dyDescent="0.25">
      <c r="B404" s="168" t="s">
        <v>35</v>
      </c>
      <c r="C404" s="26" t="s">
        <v>107</v>
      </c>
      <c r="D404" s="8">
        <v>10</v>
      </c>
      <c r="E404" s="8" t="s">
        <v>74</v>
      </c>
      <c r="F404" s="8"/>
      <c r="G404" s="8"/>
      <c r="H404" s="1">
        <v>58</v>
      </c>
      <c r="I404" s="1">
        <v>58</v>
      </c>
    </row>
    <row r="405" spans="2:9" ht="38.25" customHeight="1" thickBot="1" x14ac:dyDescent="0.25">
      <c r="B405" s="168" t="s">
        <v>57</v>
      </c>
      <c r="C405" s="26" t="s">
        <v>107</v>
      </c>
      <c r="D405" s="8">
        <v>10</v>
      </c>
      <c r="E405" s="8" t="s">
        <v>74</v>
      </c>
      <c r="F405" s="8">
        <v>2230171540</v>
      </c>
      <c r="G405" s="8"/>
      <c r="H405" s="1">
        <v>58</v>
      </c>
      <c r="I405" s="1">
        <v>58</v>
      </c>
    </row>
    <row r="406" spans="2:9" ht="22.5" customHeight="1" thickBot="1" x14ac:dyDescent="0.25">
      <c r="B406" s="5" t="s">
        <v>34</v>
      </c>
      <c r="C406" s="28" t="s">
        <v>107</v>
      </c>
      <c r="D406" s="7">
        <v>10</v>
      </c>
      <c r="E406" s="7" t="s">
        <v>74</v>
      </c>
      <c r="F406" s="7">
        <v>2230171540</v>
      </c>
      <c r="G406" s="7">
        <v>313</v>
      </c>
      <c r="H406" s="3">
        <v>58</v>
      </c>
      <c r="I406" s="3">
        <v>58</v>
      </c>
    </row>
    <row r="407" spans="2:9" ht="16.5" thickBot="1" x14ac:dyDescent="0.25">
      <c r="B407" s="208" t="s">
        <v>108</v>
      </c>
      <c r="C407" s="209" t="s">
        <v>109</v>
      </c>
      <c r="D407" s="209" t="s">
        <v>76</v>
      </c>
      <c r="E407" s="209"/>
      <c r="F407" s="209"/>
      <c r="G407" s="209"/>
      <c r="H407" s="210">
        <f>SUM(H408+H420)</f>
        <v>3388</v>
      </c>
      <c r="I407" s="210">
        <f>SUM(I408+I420)</f>
        <v>3388</v>
      </c>
    </row>
    <row r="408" spans="2:9" ht="16.5" thickBot="1" x14ac:dyDescent="0.25">
      <c r="B408" s="168" t="s">
        <v>52</v>
      </c>
      <c r="C408" s="26" t="s">
        <v>109</v>
      </c>
      <c r="D408" s="8" t="s">
        <v>76</v>
      </c>
      <c r="E408" s="8" t="s">
        <v>77</v>
      </c>
      <c r="F408" s="12"/>
      <c r="G408" s="12"/>
      <c r="H408" s="35">
        <f>SUM(H409+H415)</f>
        <v>3330</v>
      </c>
      <c r="I408" s="35">
        <f>SUM(I409+I415)</f>
        <v>3330</v>
      </c>
    </row>
    <row r="409" spans="2:9" ht="38.25" customHeight="1" thickBot="1" x14ac:dyDescent="0.25">
      <c r="B409" s="168" t="s">
        <v>59</v>
      </c>
      <c r="C409" s="26" t="s">
        <v>109</v>
      </c>
      <c r="D409" s="8" t="s">
        <v>76</v>
      </c>
      <c r="E409" s="8" t="s">
        <v>77</v>
      </c>
      <c r="F409" s="11">
        <v>1910101590</v>
      </c>
      <c r="G409" s="8"/>
      <c r="H409" s="34">
        <f>SUM(H410+H412+H413+H414+H411)</f>
        <v>1354</v>
      </c>
      <c r="I409" s="34">
        <f>SUM(I410+I412+I413+I414+I411)</f>
        <v>1354</v>
      </c>
    </row>
    <row r="410" spans="2:9" ht="39" customHeight="1" thickBot="1" x14ac:dyDescent="0.25">
      <c r="B410" s="282" t="s">
        <v>30</v>
      </c>
      <c r="C410" s="28" t="s">
        <v>109</v>
      </c>
      <c r="D410" s="7" t="s">
        <v>76</v>
      </c>
      <c r="E410" s="7" t="s">
        <v>77</v>
      </c>
      <c r="F410" s="45">
        <v>1910101590</v>
      </c>
      <c r="G410" s="7" t="s">
        <v>81</v>
      </c>
      <c r="H410" s="3">
        <v>739</v>
      </c>
      <c r="I410" s="3">
        <v>739</v>
      </c>
    </row>
    <row r="411" spans="2:9" ht="32.25" thickBot="1" x14ac:dyDescent="0.25">
      <c r="B411" s="282" t="s">
        <v>47</v>
      </c>
      <c r="C411" s="28" t="s">
        <v>109</v>
      </c>
      <c r="D411" s="7" t="s">
        <v>76</v>
      </c>
      <c r="E411" s="7" t="s">
        <v>77</v>
      </c>
      <c r="F411" s="45">
        <v>1910101590</v>
      </c>
      <c r="G411" s="7" t="s">
        <v>123</v>
      </c>
      <c r="H411" s="3">
        <v>0</v>
      </c>
      <c r="I411" s="3">
        <v>0</v>
      </c>
    </row>
    <row r="412" spans="2:9" ht="51" customHeight="1" thickBot="1" x14ac:dyDescent="0.25">
      <c r="B412" s="284" t="s">
        <v>10</v>
      </c>
      <c r="C412" s="28" t="s">
        <v>109</v>
      </c>
      <c r="D412" s="7" t="s">
        <v>76</v>
      </c>
      <c r="E412" s="7" t="s">
        <v>77</v>
      </c>
      <c r="F412" s="45">
        <v>1910101590</v>
      </c>
      <c r="G412" s="7">
        <v>119</v>
      </c>
      <c r="H412" s="3">
        <v>223</v>
      </c>
      <c r="I412" s="3">
        <v>223</v>
      </c>
    </row>
    <row r="413" spans="2:9" ht="32.25" thickBot="1" x14ac:dyDescent="0.25">
      <c r="B413" s="39" t="s">
        <v>13</v>
      </c>
      <c r="C413" s="28" t="s">
        <v>109</v>
      </c>
      <c r="D413" s="7" t="s">
        <v>76</v>
      </c>
      <c r="E413" s="7" t="s">
        <v>77</v>
      </c>
      <c r="F413" s="45">
        <v>1910101590</v>
      </c>
      <c r="G413" s="7">
        <v>244</v>
      </c>
      <c r="H413" s="3">
        <v>377</v>
      </c>
      <c r="I413" s="3">
        <v>377</v>
      </c>
    </row>
    <row r="414" spans="2:9" ht="16.5" thickBot="1" x14ac:dyDescent="0.25">
      <c r="B414" s="282" t="s">
        <v>48</v>
      </c>
      <c r="C414" s="28" t="s">
        <v>109</v>
      </c>
      <c r="D414" s="7" t="s">
        <v>76</v>
      </c>
      <c r="E414" s="7" t="s">
        <v>77</v>
      </c>
      <c r="F414" s="45">
        <v>1910101590</v>
      </c>
      <c r="G414" s="7">
        <v>850</v>
      </c>
      <c r="H414" s="3">
        <v>15</v>
      </c>
      <c r="I414" s="3">
        <v>15</v>
      </c>
    </row>
    <row r="415" spans="2:9" ht="96" customHeight="1" thickBot="1" x14ac:dyDescent="0.25">
      <c r="B415" s="168" t="s">
        <v>55</v>
      </c>
      <c r="C415" s="26" t="s">
        <v>109</v>
      </c>
      <c r="D415" s="8" t="s">
        <v>76</v>
      </c>
      <c r="E415" s="8" t="s">
        <v>77</v>
      </c>
      <c r="F415" s="11">
        <v>1910106590</v>
      </c>
      <c r="G415" s="8"/>
      <c r="H415" s="1">
        <f>SUM(H416:H419)</f>
        <v>1976</v>
      </c>
      <c r="I415" s="1">
        <f>SUM(I416:I419)</f>
        <v>1976</v>
      </c>
    </row>
    <row r="416" spans="2:9" ht="36.75" customHeight="1" thickBot="1" x14ac:dyDescent="0.25">
      <c r="B416" s="282" t="s">
        <v>56</v>
      </c>
      <c r="C416" s="28" t="s">
        <v>109</v>
      </c>
      <c r="D416" s="7" t="s">
        <v>76</v>
      </c>
      <c r="E416" s="7" t="s">
        <v>77</v>
      </c>
      <c r="F416" s="45">
        <v>1910106590</v>
      </c>
      <c r="G416" s="7">
        <v>111</v>
      </c>
      <c r="H416" s="3">
        <v>1487</v>
      </c>
      <c r="I416" s="3">
        <v>1487</v>
      </c>
    </row>
    <row r="417" spans="2:9" ht="32.25" thickBot="1" x14ac:dyDescent="0.25">
      <c r="B417" s="282" t="s">
        <v>47</v>
      </c>
      <c r="C417" s="28" t="s">
        <v>109</v>
      </c>
      <c r="D417" s="7" t="s">
        <v>76</v>
      </c>
      <c r="E417" s="7" t="s">
        <v>77</v>
      </c>
      <c r="F417" s="45">
        <v>1910106590</v>
      </c>
      <c r="G417" s="7" t="s">
        <v>123</v>
      </c>
      <c r="H417" s="3">
        <v>0</v>
      </c>
      <c r="I417" s="3">
        <v>0</v>
      </c>
    </row>
    <row r="418" spans="2:9" ht="45.75" customHeight="1" thickBot="1" x14ac:dyDescent="0.25">
      <c r="B418" s="284" t="s">
        <v>10</v>
      </c>
      <c r="C418" s="28" t="s">
        <v>109</v>
      </c>
      <c r="D418" s="7" t="s">
        <v>76</v>
      </c>
      <c r="E418" s="7" t="s">
        <v>77</v>
      </c>
      <c r="F418" s="45">
        <v>1910106590</v>
      </c>
      <c r="G418" s="7">
        <v>119</v>
      </c>
      <c r="H418" s="3">
        <v>449</v>
      </c>
      <c r="I418" s="3">
        <v>449</v>
      </c>
    </row>
    <row r="419" spans="2:9" ht="32.25" thickBot="1" x14ac:dyDescent="0.25">
      <c r="B419" s="39" t="s">
        <v>13</v>
      </c>
      <c r="C419" s="28" t="s">
        <v>109</v>
      </c>
      <c r="D419" s="7" t="s">
        <v>76</v>
      </c>
      <c r="E419" s="7" t="s">
        <v>77</v>
      </c>
      <c r="F419" s="45">
        <v>1910106590</v>
      </c>
      <c r="G419" s="7">
        <v>244</v>
      </c>
      <c r="H419" s="3">
        <v>40</v>
      </c>
      <c r="I419" s="3">
        <v>40</v>
      </c>
    </row>
    <row r="420" spans="2:9" ht="16.5" thickBot="1" x14ac:dyDescent="0.25">
      <c r="B420" s="168" t="s">
        <v>31</v>
      </c>
      <c r="C420" s="26" t="s">
        <v>109</v>
      </c>
      <c r="D420" s="8">
        <v>10</v>
      </c>
      <c r="E420" s="8" t="s">
        <v>74</v>
      </c>
      <c r="F420" s="8"/>
      <c r="G420" s="8"/>
      <c r="H420" s="1">
        <v>58</v>
      </c>
      <c r="I420" s="1">
        <v>58</v>
      </c>
    </row>
    <row r="421" spans="2:9" ht="16.5" thickBot="1" x14ac:dyDescent="0.25">
      <c r="B421" s="168" t="s">
        <v>35</v>
      </c>
      <c r="C421" s="26" t="s">
        <v>109</v>
      </c>
      <c r="D421" s="8">
        <v>10</v>
      </c>
      <c r="E421" s="8" t="s">
        <v>74</v>
      </c>
      <c r="F421" s="8"/>
      <c r="G421" s="8"/>
      <c r="H421" s="1">
        <v>58</v>
      </c>
      <c r="I421" s="1">
        <v>58</v>
      </c>
    </row>
    <row r="422" spans="2:9" ht="34.5" customHeight="1" thickBot="1" x14ac:dyDescent="0.25">
      <c r="B422" s="168" t="s">
        <v>57</v>
      </c>
      <c r="C422" s="26" t="s">
        <v>109</v>
      </c>
      <c r="D422" s="8">
        <v>10</v>
      </c>
      <c r="E422" s="8" t="s">
        <v>74</v>
      </c>
      <c r="F422" s="8">
        <v>2230171540</v>
      </c>
      <c r="G422" s="8"/>
      <c r="H422" s="1">
        <v>58</v>
      </c>
      <c r="I422" s="1">
        <v>58</v>
      </c>
    </row>
    <row r="423" spans="2:9" ht="24" customHeight="1" thickBot="1" x14ac:dyDescent="0.25">
      <c r="B423" s="5" t="s">
        <v>34</v>
      </c>
      <c r="C423" s="28" t="s">
        <v>109</v>
      </c>
      <c r="D423" s="7">
        <v>10</v>
      </c>
      <c r="E423" s="7" t="s">
        <v>74</v>
      </c>
      <c r="F423" s="7">
        <v>2230171540</v>
      </c>
      <c r="G423" s="7">
        <v>313</v>
      </c>
      <c r="H423" s="3">
        <v>58</v>
      </c>
      <c r="I423" s="3">
        <v>58</v>
      </c>
    </row>
    <row r="424" spans="2:9" ht="16.5" thickBot="1" x14ac:dyDescent="0.25">
      <c r="B424" s="208" t="s">
        <v>110</v>
      </c>
      <c r="C424" s="209" t="s">
        <v>111</v>
      </c>
      <c r="D424" s="209" t="s">
        <v>76</v>
      </c>
      <c r="E424" s="209"/>
      <c r="F424" s="209"/>
      <c r="G424" s="209"/>
      <c r="H424" s="210">
        <f>SUM(H425+H437)</f>
        <v>17275.099999999999</v>
      </c>
      <c r="I424" s="210">
        <f>SUM(I425+I437)</f>
        <v>17275.099999999999</v>
      </c>
    </row>
    <row r="425" spans="2:9" ht="16.5" thickBot="1" x14ac:dyDescent="0.25">
      <c r="B425" s="168" t="s">
        <v>52</v>
      </c>
      <c r="C425" s="26" t="s">
        <v>111</v>
      </c>
      <c r="D425" s="8" t="s">
        <v>76</v>
      </c>
      <c r="E425" s="8" t="s">
        <v>77</v>
      </c>
      <c r="F425" s="12"/>
      <c r="G425" s="12"/>
      <c r="H425" s="35">
        <f>SUM(H426+H432)</f>
        <v>16876</v>
      </c>
      <c r="I425" s="35">
        <f>SUM(I426+I432)</f>
        <v>16876</v>
      </c>
    </row>
    <row r="426" spans="2:9" ht="33.75" customHeight="1" thickBot="1" x14ac:dyDescent="0.25">
      <c r="B426" s="168" t="s">
        <v>59</v>
      </c>
      <c r="C426" s="26" t="s">
        <v>111</v>
      </c>
      <c r="D426" s="8" t="s">
        <v>76</v>
      </c>
      <c r="E426" s="8" t="s">
        <v>77</v>
      </c>
      <c r="F426" s="11">
        <v>1910101590</v>
      </c>
      <c r="G426" s="8"/>
      <c r="H426" s="34">
        <f>SUM(H427:H431)</f>
        <v>6571</v>
      </c>
      <c r="I426" s="34">
        <f>SUM(I427:I431)</f>
        <v>6571</v>
      </c>
    </row>
    <row r="427" spans="2:9" ht="34.5" customHeight="1" thickBot="1" x14ac:dyDescent="0.25">
      <c r="B427" s="282" t="s">
        <v>30</v>
      </c>
      <c r="C427" s="28" t="s">
        <v>111</v>
      </c>
      <c r="D427" s="7" t="s">
        <v>76</v>
      </c>
      <c r="E427" s="7" t="s">
        <v>77</v>
      </c>
      <c r="F427" s="45">
        <v>1910101590</v>
      </c>
      <c r="G427" s="7" t="s">
        <v>81</v>
      </c>
      <c r="H427" s="3">
        <v>2204</v>
      </c>
      <c r="I427" s="3">
        <v>2204</v>
      </c>
    </row>
    <row r="428" spans="2:9" ht="32.25" thickBot="1" x14ac:dyDescent="0.25">
      <c r="B428" s="282" t="s">
        <v>47</v>
      </c>
      <c r="C428" s="28" t="s">
        <v>111</v>
      </c>
      <c r="D428" s="7" t="s">
        <v>76</v>
      </c>
      <c r="E428" s="7" t="s">
        <v>77</v>
      </c>
      <c r="F428" s="45">
        <v>1910101590</v>
      </c>
      <c r="G428" s="7" t="s">
        <v>123</v>
      </c>
      <c r="H428" s="3">
        <v>0</v>
      </c>
      <c r="I428" s="3">
        <v>0</v>
      </c>
    </row>
    <row r="429" spans="2:9" ht="54" customHeight="1" thickBot="1" x14ac:dyDescent="0.25">
      <c r="B429" s="284" t="s">
        <v>10</v>
      </c>
      <c r="C429" s="28" t="s">
        <v>111</v>
      </c>
      <c r="D429" s="7" t="s">
        <v>76</v>
      </c>
      <c r="E429" s="7" t="s">
        <v>77</v>
      </c>
      <c r="F429" s="45">
        <v>1910101590</v>
      </c>
      <c r="G429" s="7">
        <v>119</v>
      </c>
      <c r="H429" s="3">
        <v>666</v>
      </c>
      <c r="I429" s="3">
        <v>666</v>
      </c>
    </row>
    <row r="430" spans="2:9" ht="32.25" thickBot="1" x14ac:dyDescent="0.25">
      <c r="B430" s="39" t="s">
        <v>13</v>
      </c>
      <c r="C430" s="28" t="s">
        <v>111</v>
      </c>
      <c r="D430" s="7" t="s">
        <v>76</v>
      </c>
      <c r="E430" s="7" t="s">
        <v>77</v>
      </c>
      <c r="F430" s="45">
        <v>1910101590</v>
      </c>
      <c r="G430" s="7">
        <v>244</v>
      </c>
      <c r="H430" s="3">
        <v>3210</v>
      </c>
      <c r="I430" s="3">
        <v>3210</v>
      </c>
    </row>
    <row r="431" spans="2:9" ht="16.5" thickBot="1" x14ac:dyDescent="0.25">
      <c r="B431" s="282" t="s">
        <v>48</v>
      </c>
      <c r="C431" s="28" t="s">
        <v>111</v>
      </c>
      <c r="D431" s="7" t="s">
        <v>76</v>
      </c>
      <c r="E431" s="7" t="s">
        <v>77</v>
      </c>
      <c r="F431" s="45">
        <v>1910101590</v>
      </c>
      <c r="G431" s="7">
        <v>850</v>
      </c>
      <c r="H431" s="3">
        <v>491</v>
      </c>
      <c r="I431" s="3">
        <v>491</v>
      </c>
    </row>
    <row r="432" spans="2:9" ht="98.25" customHeight="1" thickBot="1" x14ac:dyDescent="0.25">
      <c r="B432" s="168" t="s">
        <v>55</v>
      </c>
      <c r="C432" s="26" t="s">
        <v>111</v>
      </c>
      <c r="D432" s="8" t="s">
        <v>76</v>
      </c>
      <c r="E432" s="8" t="s">
        <v>77</v>
      </c>
      <c r="F432" s="11">
        <v>1910106590</v>
      </c>
      <c r="G432" s="8"/>
      <c r="H432" s="1">
        <f>SUM(H433:H436)</f>
        <v>10305</v>
      </c>
      <c r="I432" s="1">
        <f>SUM(I433:I436)</f>
        <v>10305</v>
      </c>
    </row>
    <row r="433" spans="2:9" ht="37.5" customHeight="1" thickBot="1" x14ac:dyDescent="0.25">
      <c r="B433" s="282" t="s">
        <v>56</v>
      </c>
      <c r="C433" s="28" t="s">
        <v>111</v>
      </c>
      <c r="D433" s="7" t="s">
        <v>76</v>
      </c>
      <c r="E433" s="7" t="s">
        <v>77</v>
      </c>
      <c r="F433" s="45">
        <v>1910106590</v>
      </c>
      <c r="G433" s="7">
        <v>111</v>
      </c>
      <c r="H433" s="3">
        <v>7693</v>
      </c>
      <c r="I433" s="3">
        <v>7693</v>
      </c>
    </row>
    <row r="434" spans="2:9" ht="32.25" thickBot="1" x14ac:dyDescent="0.25">
      <c r="B434" s="282" t="s">
        <v>47</v>
      </c>
      <c r="C434" s="28" t="s">
        <v>111</v>
      </c>
      <c r="D434" s="7" t="s">
        <v>76</v>
      </c>
      <c r="E434" s="7" t="s">
        <v>77</v>
      </c>
      <c r="F434" s="45">
        <v>1910106590</v>
      </c>
      <c r="G434" s="7" t="s">
        <v>123</v>
      </c>
      <c r="H434" s="3">
        <v>0</v>
      </c>
      <c r="I434" s="3">
        <v>0</v>
      </c>
    </row>
    <row r="435" spans="2:9" ht="49.5" customHeight="1" thickBot="1" x14ac:dyDescent="0.25">
      <c r="B435" s="284" t="s">
        <v>10</v>
      </c>
      <c r="C435" s="28" t="s">
        <v>111</v>
      </c>
      <c r="D435" s="7" t="s">
        <v>76</v>
      </c>
      <c r="E435" s="7" t="s">
        <v>77</v>
      </c>
      <c r="F435" s="45">
        <v>1910106590</v>
      </c>
      <c r="G435" s="7">
        <v>119</v>
      </c>
      <c r="H435" s="3">
        <v>2322</v>
      </c>
      <c r="I435" s="3">
        <v>2322</v>
      </c>
    </row>
    <row r="436" spans="2:9" ht="32.25" thickBot="1" x14ac:dyDescent="0.25">
      <c r="B436" s="39" t="s">
        <v>13</v>
      </c>
      <c r="C436" s="28" t="s">
        <v>111</v>
      </c>
      <c r="D436" s="7" t="s">
        <v>76</v>
      </c>
      <c r="E436" s="7" t="s">
        <v>77</v>
      </c>
      <c r="F436" s="45">
        <v>1910106590</v>
      </c>
      <c r="G436" s="7">
        <v>244</v>
      </c>
      <c r="H436" s="3">
        <v>290</v>
      </c>
      <c r="I436" s="3">
        <v>290</v>
      </c>
    </row>
    <row r="437" spans="2:9" ht="16.5" thickBot="1" x14ac:dyDescent="0.25">
      <c r="B437" s="168" t="s">
        <v>31</v>
      </c>
      <c r="C437" s="26" t="s">
        <v>111</v>
      </c>
      <c r="D437" s="8">
        <v>10</v>
      </c>
      <c r="E437" s="8" t="s">
        <v>74</v>
      </c>
      <c r="F437" s="8"/>
      <c r="G437" s="8"/>
      <c r="H437" s="1">
        <v>399.1</v>
      </c>
      <c r="I437" s="1">
        <v>399.1</v>
      </c>
    </row>
    <row r="438" spans="2:9" ht="16.5" thickBot="1" x14ac:dyDescent="0.25">
      <c r="B438" s="168" t="s">
        <v>35</v>
      </c>
      <c r="C438" s="26" t="s">
        <v>111</v>
      </c>
      <c r="D438" s="8">
        <v>10</v>
      </c>
      <c r="E438" s="8" t="s">
        <v>74</v>
      </c>
      <c r="F438" s="8"/>
      <c r="G438" s="8"/>
      <c r="H438" s="1">
        <v>399.1</v>
      </c>
      <c r="I438" s="1">
        <v>399.1</v>
      </c>
    </row>
    <row r="439" spans="2:9" ht="37.5" customHeight="1" thickBot="1" x14ac:dyDescent="0.25">
      <c r="B439" s="168" t="s">
        <v>57</v>
      </c>
      <c r="C439" s="26" t="s">
        <v>111</v>
      </c>
      <c r="D439" s="8">
        <v>10</v>
      </c>
      <c r="E439" s="8" t="s">
        <v>74</v>
      </c>
      <c r="F439" s="8">
        <v>2230171540</v>
      </c>
      <c r="G439" s="8"/>
      <c r="H439" s="1">
        <v>399.1</v>
      </c>
      <c r="I439" s="1">
        <v>399.1</v>
      </c>
    </row>
    <row r="440" spans="2:9" ht="23.25" customHeight="1" thickBot="1" x14ac:dyDescent="0.25">
      <c r="B440" s="5" t="s">
        <v>34</v>
      </c>
      <c r="C440" s="28" t="s">
        <v>111</v>
      </c>
      <c r="D440" s="7">
        <v>10</v>
      </c>
      <c r="E440" s="7" t="s">
        <v>74</v>
      </c>
      <c r="F440" s="7">
        <v>2230171540</v>
      </c>
      <c r="G440" s="7">
        <v>313</v>
      </c>
      <c r="H440" s="3">
        <v>399.1</v>
      </c>
      <c r="I440" s="3">
        <v>399.1</v>
      </c>
    </row>
    <row r="441" spans="2:9" ht="16.5" thickBot="1" x14ac:dyDescent="0.25">
      <c r="B441" s="208" t="s">
        <v>598</v>
      </c>
      <c r="C441" s="209" t="s">
        <v>181</v>
      </c>
      <c r="D441" s="209" t="s">
        <v>76</v>
      </c>
      <c r="E441" s="209"/>
      <c r="F441" s="209"/>
      <c r="G441" s="209"/>
      <c r="H441" s="210">
        <f>SUM(H442+H454)</f>
        <v>5827</v>
      </c>
      <c r="I441" s="210">
        <f>SUM(I442+I454)</f>
        <v>5827</v>
      </c>
    </row>
    <row r="442" spans="2:9" ht="16.5" thickBot="1" x14ac:dyDescent="0.25">
      <c r="B442" s="168" t="s">
        <v>52</v>
      </c>
      <c r="C442" s="26" t="s">
        <v>111</v>
      </c>
      <c r="D442" s="8" t="s">
        <v>76</v>
      </c>
      <c r="E442" s="8" t="s">
        <v>77</v>
      </c>
      <c r="F442" s="12"/>
      <c r="G442" s="12"/>
      <c r="H442" s="35">
        <f>SUM(H443+H449)</f>
        <v>5827</v>
      </c>
      <c r="I442" s="35">
        <f>SUM(I443+I449)</f>
        <v>5827</v>
      </c>
    </row>
    <row r="443" spans="2:9" ht="35.25" customHeight="1" thickBot="1" x14ac:dyDescent="0.25">
      <c r="B443" s="168" t="s">
        <v>59</v>
      </c>
      <c r="C443" s="26" t="s">
        <v>111</v>
      </c>
      <c r="D443" s="8" t="s">
        <v>76</v>
      </c>
      <c r="E443" s="8" t="s">
        <v>77</v>
      </c>
      <c r="F443" s="11">
        <v>1910101590</v>
      </c>
      <c r="G443" s="8"/>
      <c r="H443" s="34">
        <f>SUM(H444:H448)</f>
        <v>5182</v>
      </c>
      <c r="I443" s="34">
        <f>SUM(I444:I448)</f>
        <v>5182</v>
      </c>
    </row>
    <row r="444" spans="2:9" ht="36.75" customHeight="1" thickBot="1" x14ac:dyDescent="0.25">
      <c r="B444" s="282" t="s">
        <v>30</v>
      </c>
      <c r="C444" s="28" t="s">
        <v>111</v>
      </c>
      <c r="D444" s="7" t="s">
        <v>76</v>
      </c>
      <c r="E444" s="7" t="s">
        <v>77</v>
      </c>
      <c r="F444" s="45">
        <v>1910101590</v>
      </c>
      <c r="G444" s="7" t="s">
        <v>81</v>
      </c>
      <c r="H444" s="3">
        <v>1609</v>
      </c>
      <c r="I444" s="3">
        <v>1609</v>
      </c>
    </row>
    <row r="445" spans="2:9" ht="32.25" thickBot="1" x14ac:dyDescent="0.25">
      <c r="B445" s="282" t="s">
        <v>47</v>
      </c>
      <c r="C445" s="28" t="s">
        <v>111</v>
      </c>
      <c r="D445" s="7" t="s">
        <v>76</v>
      </c>
      <c r="E445" s="7" t="s">
        <v>77</v>
      </c>
      <c r="F445" s="45">
        <v>1910101590</v>
      </c>
      <c r="G445" s="7" t="s">
        <v>123</v>
      </c>
      <c r="H445" s="3">
        <v>86</v>
      </c>
      <c r="I445" s="3">
        <v>86</v>
      </c>
    </row>
    <row r="446" spans="2:9" ht="48" customHeight="1" thickBot="1" x14ac:dyDescent="0.25">
      <c r="B446" s="284" t="s">
        <v>10</v>
      </c>
      <c r="C446" s="28" t="s">
        <v>111</v>
      </c>
      <c r="D446" s="7" t="s">
        <v>76</v>
      </c>
      <c r="E446" s="7" t="s">
        <v>77</v>
      </c>
      <c r="F446" s="45">
        <v>1910101590</v>
      </c>
      <c r="G446" s="7">
        <v>119</v>
      </c>
      <c r="H446" s="3">
        <v>486</v>
      </c>
      <c r="I446" s="3">
        <v>486</v>
      </c>
    </row>
    <row r="447" spans="2:9" ht="32.25" thickBot="1" x14ac:dyDescent="0.25">
      <c r="B447" s="39" t="s">
        <v>13</v>
      </c>
      <c r="C447" s="28" t="s">
        <v>111</v>
      </c>
      <c r="D447" s="7" t="s">
        <v>76</v>
      </c>
      <c r="E447" s="7" t="s">
        <v>77</v>
      </c>
      <c r="F447" s="45">
        <v>1910101590</v>
      </c>
      <c r="G447" s="7">
        <v>244</v>
      </c>
      <c r="H447" s="3">
        <v>2466</v>
      </c>
      <c r="I447" s="3">
        <v>2466</v>
      </c>
    </row>
    <row r="448" spans="2:9" ht="16.5" thickBot="1" x14ac:dyDescent="0.25">
      <c r="B448" s="282" t="s">
        <v>48</v>
      </c>
      <c r="C448" s="28" t="s">
        <v>111</v>
      </c>
      <c r="D448" s="7" t="s">
        <v>76</v>
      </c>
      <c r="E448" s="7" t="s">
        <v>77</v>
      </c>
      <c r="F448" s="45">
        <v>1910101590</v>
      </c>
      <c r="G448" s="7">
        <v>850</v>
      </c>
      <c r="H448" s="3">
        <v>535</v>
      </c>
      <c r="I448" s="3">
        <v>535</v>
      </c>
    </row>
    <row r="449" spans="2:9" ht="97.5" customHeight="1" thickBot="1" x14ac:dyDescent="0.25">
      <c r="B449" s="168" t="s">
        <v>55</v>
      </c>
      <c r="C449" s="26" t="s">
        <v>111</v>
      </c>
      <c r="D449" s="8" t="s">
        <v>76</v>
      </c>
      <c r="E449" s="8" t="s">
        <v>77</v>
      </c>
      <c r="F449" s="11">
        <v>1910106590</v>
      </c>
      <c r="G449" s="8"/>
      <c r="H449" s="1">
        <f>SUM(H450:H453)</f>
        <v>645</v>
      </c>
      <c r="I449" s="1">
        <f>SUM(I450:I453)</f>
        <v>645</v>
      </c>
    </row>
    <row r="450" spans="2:9" ht="38.25" customHeight="1" thickBot="1" x14ac:dyDescent="0.25">
      <c r="B450" s="282" t="s">
        <v>56</v>
      </c>
      <c r="C450" s="28" t="s">
        <v>111</v>
      </c>
      <c r="D450" s="7" t="s">
        <v>76</v>
      </c>
      <c r="E450" s="7" t="s">
        <v>77</v>
      </c>
      <c r="F450" s="45">
        <v>1910106590</v>
      </c>
      <c r="G450" s="7">
        <v>111</v>
      </c>
      <c r="H450" s="3">
        <v>495</v>
      </c>
      <c r="I450" s="3">
        <v>495</v>
      </c>
    </row>
    <row r="451" spans="2:9" ht="32.25" thickBot="1" x14ac:dyDescent="0.25">
      <c r="B451" s="282" t="s">
        <v>47</v>
      </c>
      <c r="C451" s="28" t="s">
        <v>111</v>
      </c>
      <c r="D451" s="7" t="s">
        <v>76</v>
      </c>
      <c r="E451" s="7" t="s">
        <v>77</v>
      </c>
      <c r="F451" s="45">
        <v>1910106590</v>
      </c>
      <c r="G451" s="7" t="s">
        <v>123</v>
      </c>
      <c r="H451" s="3">
        <v>0</v>
      </c>
      <c r="I451" s="3">
        <v>0</v>
      </c>
    </row>
    <row r="452" spans="2:9" ht="49.5" customHeight="1" thickBot="1" x14ac:dyDescent="0.25">
      <c r="B452" s="284" t="s">
        <v>10</v>
      </c>
      <c r="C452" s="28" t="s">
        <v>111</v>
      </c>
      <c r="D452" s="7" t="s">
        <v>76</v>
      </c>
      <c r="E452" s="7" t="s">
        <v>77</v>
      </c>
      <c r="F452" s="45">
        <v>1910106590</v>
      </c>
      <c r="G452" s="7">
        <v>119</v>
      </c>
      <c r="H452" s="3">
        <v>150</v>
      </c>
      <c r="I452" s="3">
        <v>150</v>
      </c>
    </row>
    <row r="453" spans="2:9" ht="32.25" thickBot="1" x14ac:dyDescent="0.25">
      <c r="B453" s="39" t="s">
        <v>13</v>
      </c>
      <c r="C453" s="28" t="s">
        <v>111</v>
      </c>
      <c r="D453" s="7" t="s">
        <v>76</v>
      </c>
      <c r="E453" s="7" t="s">
        <v>77</v>
      </c>
      <c r="F453" s="45">
        <v>1910106590</v>
      </c>
      <c r="G453" s="7">
        <v>244</v>
      </c>
      <c r="H453" s="3">
        <v>0</v>
      </c>
      <c r="I453" s="3">
        <v>0</v>
      </c>
    </row>
    <row r="454" spans="2:9" ht="16.5" thickBot="1" x14ac:dyDescent="0.25">
      <c r="B454" s="168" t="s">
        <v>31</v>
      </c>
      <c r="C454" s="26" t="s">
        <v>111</v>
      </c>
      <c r="D454" s="8">
        <v>10</v>
      </c>
      <c r="E454" s="8" t="s">
        <v>74</v>
      </c>
      <c r="F454" s="8"/>
      <c r="G454" s="8"/>
      <c r="H454" s="1">
        <v>0</v>
      </c>
      <c r="I454" s="1">
        <v>0</v>
      </c>
    </row>
    <row r="455" spans="2:9" ht="16.5" thickBot="1" x14ac:dyDescent="0.25">
      <c r="B455" s="168" t="s">
        <v>35</v>
      </c>
      <c r="C455" s="26" t="s">
        <v>111</v>
      </c>
      <c r="D455" s="8">
        <v>10</v>
      </c>
      <c r="E455" s="8" t="s">
        <v>74</v>
      </c>
      <c r="F455" s="8"/>
      <c r="G455" s="8"/>
      <c r="H455" s="1">
        <v>0</v>
      </c>
      <c r="I455" s="1">
        <v>0</v>
      </c>
    </row>
    <row r="456" spans="2:9" ht="37.5" customHeight="1" thickBot="1" x14ac:dyDescent="0.25">
      <c r="B456" s="168" t="s">
        <v>57</v>
      </c>
      <c r="C456" s="26" t="s">
        <v>111</v>
      </c>
      <c r="D456" s="8">
        <v>10</v>
      </c>
      <c r="E456" s="8" t="s">
        <v>74</v>
      </c>
      <c r="F456" s="8">
        <v>2230171540</v>
      </c>
      <c r="G456" s="8"/>
      <c r="H456" s="1">
        <v>0</v>
      </c>
      <c r="I456" s="1">
        <v>0</v>
      </c>
    </row>
    <row r="457" spans="2:9" ht="24.75" customHeight="1" thickBot="1" x14ac:dyDescent="0.25">
      <c r="B457" s="5" t="s">
        <v>34</v>
      </c>
      <c r="C457" s="28" t="s">
        <v>111</v>
      </c>
      <c r="D457" s="7">
        <v>10</v>
      </c>
      <c r="E457" s="7" t="s">
        <v>74</v>
      </c>
      <c r="F457" s="7">
        <v>2230171540</v>
      </c>
      <c r="G457" s="7">
        <v>313</v>
      </c>
      <c r="H457" s="3">
        <v>0</v>
      </c>
      <c r="I457" s="3">
        <v>0</v>
      </c>
    </row>
    <row r="458" spans="2:9" ht="16.5" thickBot="1" x14ac:dyDescent="0.25">
      <c r="B458" s="213" t="s">
        <v>63</v>
      </c>
      <c r="C458" s="209" t="s">
        <v>181</v>
      </c>
      <c r="D458" s="209" t="s">
        <v>76</v>
      </c>
      <c r="E458" s="209" t="s">
        <v>118</v>
      </c>
      <c r="F458" s="209"/>
      <c r="G458" s="209"/>
      <c r="H458" s="230">
        <f>SUM(H459+H470+H482+H492+H503+H513+H526+H536+H546+H557+H567+H578+H591+H601+H612+H623+H634+H644+H654+H664+H674+H685)</f>
        <v>332361.94000000006</v>
      </c>
      <c r="I458" s="230">
        <f>SUM(I459+I470+I482+I492+I503+I513+I526+I536+I546+I557+I567+I578+I591+I601+I612+I623+I634+I644+I654+I664+I674+I685)</f>
        <v>332375.44000000006</v>
      </c>
    </row>
    <row r="459" spans="2:9" ht="16.5" thickBot="1" x14ac:dyDescent="0.25">
      <c r="B459" s="213" t="s">
        <v>514</v>
      </c>
      <c r="C459" s="209" t="s">
        <v>120</v>
      </c>
      <c r="D459" s="209" t="s">
        <v>76</v>
      </c>
      <c r="E459" s="209" t="s">
        <v>118</v>
      </c>
      <c r="F459" s="209"/>
      <c r="G459" s="209"/>
      <c r="H459" s="210">
        <f>SUM(H468+H464+H460)</f>
        <v>32775.5</v>
      </c>
      <c r="I459" s="210">
        <f>SUM(I468+I464+I460)</f>
        <v>32775.5</v>
      </c>
    </row>
    <row r="460" spans="2:9" ht="16.5" thickBot="1" x14ac:dyDescent="0.25">
      <c r="B460" s="31"/>
      <c r="C460" s="26" t="s">
        <v>120</v>
      </c>
      <c r="D460" s="26" t="s">
        <v>76</v>
      </c>
      <c r="E460" s="26" t="s">
        <v>118</v>
      </c>
      <c r="F460" s="66">
        <v>1920202590</v>
      </c>
      <c r="G460" s="26"/>
      <c r="H460" s="55">
        <f>SUM(H461:H463)</f>
        <v>1061.5</v>
      </c>
      <c r="I460" s="55">
        <f>SUM(I461:I463)</f>
        <v>1061.5</v>
      </c>
    </row>
    <row r="461" spans="2:9" ht="32.25" customHeight="1" thickBot="1" x14ac:dyDescent="0.25">
      <c r="B461" s="282" t="s">
        <v>510</v>
      </c>
      <c r="C461" s="28" t="s">
        <v>120</v>
      </c>
      <c r="D461" s="7" t="s">
        <v>76</v>
      </c>
      <c r="E461" s="7" t="s">
        <v>118</v>
      </c>
      <c r="F461" s="37">
        <v>1920202590</v>
      </c>
      <c r="G461" s="7" t="s">
        <v>511</v>
      </c>
      <c r="H461" s="143"/>
      <c r="I461" s="143"/>
    </row>
    <row r="462" spans="2:9" ht="32.25" thickBot="1" x14ac:dyDescent="0.25">
      <c r="B462" s="39" t="s">
        <v>13</v>
      </c>
      <c r="C462" s="28" t="s">
        <v>120</v>
      </c>
      <c r="D462" s="7" t="s">
        <v>76</v>
      </c>
      <c r="E462" s="7" t="s">
        <v>118</v>
      </c>
      <c r="F462" s="37">
        <v>1920202590</v>
      </c>
      <c r="G462" s="7" t="s">
        <v>122</v>
      </c>
      <c r="H462" s="3">
        <v>638</v>
      </c>
      <c r="I462" s="3">
        <v>638</v>
      </c>
    </row>
    <row r="463" spans="2:9" ht="16.5" thickBot="1" x14ac:dyDescent="0.25">
      <c r="B463" s="282" t="s">
        <v>48</v>
      </c>
      <c r="C463" s="28" t="s">
        <v>120</v>
      </c>
      <c r="D463" s="7" t="s">
        <v>76</v>
      </c>
      <c r="E463" s="7" t="s">
        <v>118</v>
      </c>
      <c r="F463" s="37">
        <v>1920202590</v>
      </c>
      <c r="G463" s="7" t="s">
        <v>121</v>
      </c>
      <c r="H463" s="3">
        <v>423.5</v>
      </c>
      <c r="I463" s="3">
        <v>423.5</v>
      </c>
    </row>
    <row r="464" spans="2:9" ht="81.75" customHeight="1" thickBot="1" x14ac:dyDescent="0.25">
      <c r="B464" s="168" t="s">
        <v>64</v>
      </c>
      <c r="C464" s="26" t="s">
        <v>120</v>
      </c>
      <c r="D464" s="8" t="s">
        <v>76</v>
      </c>
      <c r="E464" s="8" t="s">
        <v>118</v>
      </c>
      <c r="F464" s="4">
        <v>1920206590</v>
      </c>
      <c r="G464" s="2"/>
      <c r="H464" s="1">
        <f>SUM(H465:H467)</f>
        <v>31049</v>
      </c>
      <c r="I464" s="1">
        <f>SUM(I465:I467)</f>
        <v>31049</v>
      </c>
    </row>
    <row r="465" spans="2:9" ht="39.75" customHeight="1" thickBot="1" x14ac:dyDescent="0.25">
      <c r="B465" s="5" t="s">
        <v>56</v>
      </c>
      <c r="C465" s="28" t="s">
        <v>120</v>
      </c>
      <c r="D465" s="7" t="s">
        <v>76</v>
      </c>
      <c r="E465" s="7" t="s">
        <v>118</v>
      </c>
      <c r="F465" s="3">
        <v>1920206590</v>
      </c>
      <c r="G465" s="3">
        <v>111</v>
      </c>
      <c r="H465" s="3">
        <v>23316</v>
      </c>
      <c r="I465" s="3">
        <v>23316</v>
      </c>
    </row>
    <row r="466" spans="2:9" ht="50.25" customHeight="1" thickBot="1" x14ac:dyDescent="0.25">
      <c r="B466" s="39" t="s">
        <v>10</v>
      </c>
      <c r="C466" s="28" t="s">
        <v>120</v>
      </c>
      <c r="D466" s="7" t="s">
        <v>76</v>
      </c>
      <c r="E466" s="7" t="s">
        <v>118</v>
      </c>
      <c r="F466" s="3">
        <v>1920206590</v>
      </c>
      <c r="G466" s="3">
        <v>119</v>
      </c>
      <c r="H466" s="3">
        <v>7042</v>
      </c>
      <c r="I466" s="3">
        <v>7042</v>
      </c>
    </row>
    <row r="467" spans="2:9" ht="32.25" thickBot="1" x14ac:dyDescent="0.25">
      <c r="B467" s="39" t="s">
        <v>13</v>
      </c>
      <c r="C467" s="28" t="s">
        <v>120</v>
      </c>
      <c r="D467" s="7" t="s">
        <v>76</v>
      </c>
      <c r="E467" s="7" t="s">
        <v>118</v>
      </c>
      <c r="F467" s="3">
        <v>1920206590</v>
      </c>
      <c r="G467" s="3">
        <v>244</v>
      </c>
      <c r="H467" s="3">
        <v>691</v>
      </c>
      <c r="I467" s="3">
        <v>691</v>
      </c>
    </row>
    <row r="468" spans="2:9" ht="35.25" customHeight="1" thickBot="1" x14ac:dyDescent="0.25">
      <c r="B468" s="168" t="s">
        <v>67</v>
      </c>
      <c r="C468" s="26" t="s">
        <v>120</v>
      </c>
      <c r="D468" s="53" t="s">
        <v>76</v>
      </c>
      <c r="E468" s="53" t="s">
        <v>118</v>
      </c>
      <c r="F468" s="54">
        <v>1920207591</v>
      </c>
      <c r="G468" s="54"/>
      <c r="H468" s="54">
        <v>665</v>
      </c>
      <c r="I468" s="54">
        <v>665</v>
      </c>
    </row>
    <row r="469" spans="2:9" ht="32.25" thickBot="1" x14ac:dyDescent="0.25">
      <c r="B469" s="39" t="s">
        <v>13</v>
      </c>
      <c r="C469" s="28" t="s">
        <v>120</v>
      </c>
      <c r="D469" s="7" t="s">
        <v>76</v>
      </c>
      <c r="E469" s="7" t="s">
        <v>118</v>
      </c>
      <c r="F469" s="3">
        <v>1920207591</v>
      </c>
      <c r="G469" s="3">
        <v>244</v>
      </c>
      <c r="H469" s="3">
        <v>665</v>
      </c>
      <c r="I469" s="3">
        <v>665</v>
      </c>
    </row>
    <row r="470" spans="2:9" ht="16.5" thickBot="1" x14ac:dyDescent="0.25">
      <c r="B470" s="142" t="s">
        <v>515</v>
      </c>
      <c r="C470" s="140" t="s">
        <v>124</v>
      </c>
      <c r="D470" s="140" t="s">
        <v>76</v>
      </c>
      <c r="E470" s="140" t="s">
        <v>118</v>
      </c>
      <c r="F470" s="140"/>
      <c r="G470" s="140"/>
      <c r="H470" s="214">
        <f>SUM(H480+H476+H471)</f>
        <v>46414.5</v>
      </c>
      <c r="I470" s="214">
        <f>SUM(I480+I476+I471)</f>
        <v>46414.5</v>
      </c>
    </row>
    <row r="471" spans="2:9" ht="16.5" thickBot="1" x14ac:dyDescent="0.25">
      <c r="B471" s="31"/>
      <c r="C471" s="26" t="s">
        <v>124</v>
      </c>
      <c r="D471" s="15" t="s">
        <v>76</v>
      </c>
      <c r="E471" s="15" t="s">
        <v>118</v>
      </c>
      <c r="F471" s="32">
        <v>1920202590</v>
      </c>
      <c r="G471" s="27"/>
      <c r="H471" s="215">
        <f>SUM(H472:H475)</f>
        <v>1793.5</v>
      </c>
      <c r="I471" s="215">
        <f>SUM(I472:I475)</f>
        <v>1793.5</v>
      </c>
    </row>
    <row r="472" spans="2:9" ht="35.25" customHeight="1" thickBot="1" x14ac:dyDescent="0.25">
      <c r="B472" s="282" t="s">
        <v>510</v>
      </c>
      <c r="C472" s="28" t="s">
        <v>124</v>
      </c>
      <c r="D472" s="7" t="s">
        <v>76</v>
      </c>
      <c r="E472" s="7" t="s">
        <v>118</v>
      </c>
      <c r="F472" s="37">
        <v>1920202590</v>
      </c>
      <c r="G472" s="28" t="s">
        <v>511</v>
      </c>
      <c r="H472" s="216">
        <v>0</v>
      </c>
      <c r="I472" s="216">
        <v>0</v>
      </c>
    </row>
    <row r="473" spans="2:9" ht="32.25" thickBot="1" x14ac:dyDescent="0.25">
      <c r="B473" s="39" t="s">
        <v>13</v>
      </c>
      <c r="C473" s="28" t="s">
        <v>124</v>
      </c>
      <c r="D473" s="7" t="s">
        <v>76</v>
      </c>
      <c r="E473" s="7" t="s">
        <v>118</v>
      </c>
      <c r="F473" s="37">
        <v>1920202590</v>
      </c>
      <c r="G473" s="7" t="s">
        <v>122</v>
      </c>
      <c r="H473" s="3">
        <v>1035</v>
      </c>
      <c r="I473" s="3">
        <v>1035</v>
      </c>
    </row>
    <row r="474" spans="2:9" ht="16.5" thickBot="1" x14ac:dyDescent="0.25">
      <c r="B474" s="39" t="s">
        <v>580</v>
      </c>
      <c r="C474" s="28" t="s">
        <v>124</v>
      </c>
      <c r="D474" s="7" t="s">
        <v>76</v>
      </c>
      <c r="E474" s="7" t="s">
        <v>118</v>
      </c>
      <c r="F474" s="37">
        <v>1920202590</v>
      </c>
      <c r="G474" s="7" t="s">
        <v>581</v>
      </c>
      <c r="H474" s="3">
        <v>0</v>
      </c>
      <c r="I474" s="3">
        <v>0</v>
      </c>
    </row>
    <row r="475" spans="2:9" ht="16.5" thickBot="1" x14ac:dyDescent="0.25">
      <c r="B475" s="282" t="s">
        <v>48</v>
      </c>
      <c r="C475" s="28" t="s">
        <v>124</v>
      </c>
      <c r="D475" s="7" t="s">
        <v>76</v>
      </c>
      <c r="E475" s="7" t="s">
        <v>118</v>
      </c>
      <c r="F475" s="37">
        <v>1920202590</v>
      </c>
      <c r="G475" s="7" t="s">
        <v>121</v>
      </c>
      <c r="H475" s="3">
        <v>758.5</v>
      </c>
      <c r="I475" s="3">
        <v>758.5</v>
      </c>
    </row>
    <row r="476" spans="2:9" ht="84" customHeight="1" thickBot="1" x14ac:dyDescent="0.25">
      <c r="B476" s="168" t="s">
        <v>64</v>
      </c>
      <c r="C476" s="26" t="s">
        <v>124</v>
      </c>
      <c r="D476" s="8" t="s">
        <v>76</v>
      </c>
      <c r="E476" s="8" t="s">
        <v>118</v>
      </c>
      <c r="F476" s="4">
        <v>1920206590</v>
      </c>
      <c r="G476" s="2"/>
      <c r="H476" s="1">
        <f>SUM(H477:H479)</f>
        <v>43499</v>
      </c>
      <c r="I476" s="1">
        <f>SUM(I477:I479)</f>
        <v>43499</v>
      </c>
    </row>
    <row r="477" spans="2:9" ht="36" customHeight="1" thickBot="1" x14ac:dyDescent="0.25">
      <c r="B477" s="5" t="s">
        <v>56</v>
      </c>
      <c r="C477" s="28" t="s">
        <v>124</v>
      </c>
      <c r="D477" s="7" t="s">
        <v>76</v>
      </c>
      <c r="E477" s="7" t="s">
        <v>118</v>
      </c>
      <c r="F477" s="3">
        <v>1920206590</v>
      </c>
      <c r="G477" s="3">
        <v>111</v>
      </c>
      <c r="H477" s="3">
        <v>32444</v>
      </c>
      <c r="I477" s="3">
        <v>32444</v>
      </c>
    </row>
    <row r="478" spans="2:9" ht="50.25" customHeight="1" thickBot="1" x14ac:dyDescent="0.25">
      <c r="B478" s="39" t="s">
        <v>10</v>
      </c>
      <c r="C478" s="28" t="s">
        <v>124</v>
      </c>
      <c r="D478" s="7" t="s">
        <v>76</v>
      </c>
      <c r="E478" s="7" t="s">
        <v>118</v>
      </c>
      <c r="F478" s="3">
        <v>1920206590</v>
      </c>
      <c r="G478" s="3">
        <v>119</v>
      </c>
      <c r="H478" s="3">
        <v>9798</v>
      </c>
      <c r="I478" s="3">
        <v>9798</v>
      </c>
    </row>
    <row r="479" spans="2:9" ht="32.25" thickBot="1" x14ac:dyDescent="0.25">
      <c r="B479" s="39" t="s">
        <v>13</v>
      </c>
      <c r="C479" s="28" t="s">
        <v>124</v>
      </c>
      <c r="D479" s="7" t="s">
        <v>76</v>
      </c>
      <c r="E479" s="7" t="s">
        <v>118</v>
      </c>
      <c r="F479" s="3">
        <v>1920206590</v>
      </c>
      <c r="G479" s="3">
        <v>244</v>
      </c>
      <c r="H479" s="3">
        <v>1257</v>
      </c>
      <c r="I479" s="3">
        <v>1257</v>
      </c>
    </row>
    <row r="480" spans="2:9" ht="32.25" customHeight="1" thickBot="1" x14ac:dyDescent="0.25">
      <c r="B480" s="168" t="s">
        <v>67</v>
      </c>
      <c r="C480" s="26" t="s">
        <v>124</v>
      </c>
      <c r="D480" s="8" t="s">
        <v>76</v>
      </c>
      <c r="E480" s="8" t="s">
        <v>118</v>
      </c>
      <c r="F480" s="1">
        <v>1920207591</v>
      </c>
      <c r="G480" s="1"/>
      <c r="H480" s="1">
        <v>1122</v>
      </c>
      <c r="I480" s="1">
        <v>1122</v>
      </c>
    </row>
    <row r="481" spans="2:9" ht="32.25" thickBot="1" x14ac:dyDescent="0.25">
      <c r="B481" s="39" t="s">
        <v>13</v>
      </c>
      <c r="C481" s="28" t="s">
        <v>124</v>
      </c>
      <c r="D481" s="7" t="s">
        <v>76</v>
      </c>
      <c r="E481" s="7" t="s">
        <v>118</v>
      </c>
      <c r="F481" s="3">
        <v>1920207591</v>
      </c>
      <c r="G481" s="3">
        <v>244</v>
      </c>
      <c r="H481" s="3">
        <v>1122</v>
      </c>
      <c r="I481" s="3">
        <v>1122</v>
      </c>
    </row>
    <row r="482" spans="2:9" ht="16.5" thickBot="1" x14ac:dyDescent="0.25">
      <c r="B482" s="142" t="s">
        <v>125</v>
      </c>
      <c r="C482" s="140" t="s">
        <v>126</v>
      </c>
      <c r="D482" s="140" t="s">
        <v>76</v>
      </c>
      <c r="E482" s="140" t="s">
        <v>118</v>
      </c>
      <c r="F482" s="140"/>
      <c r="G482" s="140"/>
      <c r="H482" s="141">
        <f>SUM(H490+H486+H483)</f>
        <v>31313.5</v>
      </c>
      <c r="I482" s="141">
        <f>SUM(I490+I486+I483)</f>
        <v>31313.5</v>
      </c>
    </row>
    <row r="483" spans="2:9" ht="16.5" thickBot="1" x14ac:dyDescent="0.25">
      <c r="B483" s="31"/>
      <c r="C483" s="26" t="s">
        <v>126</v>
      </c>
      <c r="D483" s="15" t="s">
        <v>76</v>
      </c>
      <c r="E483" s="15" t="s">
        <v>118</v>
      </c>
      <c r="F483" s="32">
        <v>1920202590</v>
      </c>
      <c r="G483" s="27"/>
      <c r="H483" s="55">
        <f>SUM(H484:H485)</f>
        <v>798.5</v>
      </c>
      <c r="I483" s="55">
        <f>SUM(I484:I485)</f>
        <v>798.5</v>
      </c>
    </row>
    <row r="484" spans="2:9" ht="32.25" thickBot="1" x14ac:dyDescent="0.25">
      <c r="B484" s="39" t="s">
        <v>13</v>
      </c>
      <c r="C484" s="28" t="s">
        <v>126</v>
      </c>
      <c r="D484" s="7" t="s">
        <v>76</v>
      </c>
      <c r="E484" s="7" t="s">
        <v>118</v>
      </c>
      <c r="F484" s="37">
        <v>1920202590</v>
      </c>
      <c r="G484" s="7" t="s">
        <v>122</v>
      </c>
      <c r="H484" s="3">
        <v>523</v>
      </c>
      <c r="I484" s="3">
        <v>523</v>
      </c>
    </row>
    <row r="485" spans="2:9" ht="16.5" thickBot="1" x14ac:dyDescent="0.25">
      <c r="B485" s="282" t="s">
        <v>48</v>
      </c>
      <c r="C485" s="28" t="s">
        <v>126</v>
      </c>
      <c r="D485" s="7" t="s">
        <v>76</v>
      </c>
      <c r="E485" s="7" t="s">
        <v>118</v>
      </c>
      <c r="F485" s="37">
        <v>1920202590</v>
      </c>
      <c r="G485" s="7" t="s">
        <v>121</v>
      </c>
      <c r="H485" s="3">
        <v>275.5</v>
      </c>
      <c r="I485" s="3">
        <v>275.5</v>
      </c>
    </row>
    <row r="486" spans="2:9" ht="87" customHeight="1" thickBot="1" x14ac:dyDescent="0.25">
      <c r="B486" s="168" t="s">
        <v>64</v>
      </c>
      <c r="C486" s="26" t="s">
        <v>126</v>
      </c>
      <c r="D486" s="8" t="s">
        <v>76</v>
      </c>
      <c r="E486" s="8" t="s">
        <v>118</v>
      </c>
      <c r="F486" s="4">
        <v>1920206590</v>
      </c>
      <c r="G486" s="2"/>
      <c r="H486" s="1">
        <f>SUM(H487:H489)</f>
        <v>29919</v>
      </c>
      <c r="I486" s="1">
        <f>SUM(I487:I489)</f>
        <v>29919</v>
      </c>
    </row>
    <row r="487" spans="2:9" ht="36.75" customHeight="1" thickBot="1" x14ac:dyDescent="0.25">
      <c r="B487" s="5" t="s">
        <v>56</v>
      </c>
      <c r="C487" s="28" t="s">
        <v>126</v>
      </c>
      <c r="D487" s="7" t="s">
        <v>76</v>
      </c>
      <c r="E487" s="7" t="s">
        <v>118</v>
      </c>
      <c r="F487" s="3">
        <v>1920206590</v>
      </c>
      <c r="G487" s="3">
        <v>111</v>
      </c>
      <c r="H487" s="3">
        <v>22434</v>
      </c>
      <c r="I487" s="3">
        <v>22434</v>
      </c>
    </row>
    <row r="488" spans="2:9" ht="51.75" customHeight="1" thickBot="1" x14ac:dyDescent="0.25">
      <c r="B488" s="39" t="s">
        <v>10</v>
      </c>
      <c r="C488" s="28" t="s">
        <v>126</v>
      </c>
      <c r="D488" s="7" t="s">
        <v>76</v>
      </c>
      <c r="E488" s="7" t="s">
        <v>118</v>
      </c>
      <c r="F488" s="3">
        <v>1920206590</v>
      </c>
      <c r="G488" s="3">
        <v>119</v>
      </c>
      <c r="H488" s="3">
        <v>6775</v>
      </c>
      <c r="I488" s="3">
        <v>6775</v>
      </c>
    </row>
    <row r="489" spans="2:9" ht="32.25" thickBot="1" x14ac:dyDescent="0.25">
      <c r="B489" s="39" t="s">
        <v>13</v>
      </c>
      <c r="C489" s="28" t="s">
        <v>126</v>
      </c>
      <c r="D489" s="7" t="s">
        <v>76</v>
      </c>
      <c r="E489" s="7" t="s">
        <v>118</v>
      </c>
      <c r="F489" s="3">
        <v>1920206590</v>
      </c>
      <c r="G489" s="3">
        <v>244</v>
      </c>
      <c r="H489" s="3">
        <v>710</v>
      </c>
      <c r="I489" s="3">
        <v>710</v>
      </c>
    </row>
    <row r="490" spans="2:9" ht="36" customHeight="1" thickBot="1" x14ac:dyDescent="0.25">
      <c r="B490" s="168" t="s">
        <v>67</v>
      </c>
      <c r="C490" s="26" t="s">
        <v>126</v>
      </c>
      <c r="D490" s="8" t="s">
        <v>76</v>
      </c>
      <c r="E490" s="8" t="s">
        <v>118</v>
      </c>
      <c r="F490" s="3">
        <v>1920207591</v>
      </c>
      <c r="G490" s="3"/>
      <c r="H490" s="1">
        <v>596</v>
      </c>
      <c r="I490" s="1">
        <v>596</v>
      </c>
    </row>
    <row r="491" spans="2:9" ht="32.25" thickBot="1" x14ac:dyDescent="0.25">
      <c r="B491" s="39" t="s">
        <v>13</v>
      </c>
      <c r="C491" s="28" t="s">
        <v>126</v>
      </c>
      <c r="D491" s="7" t="s">
        <v>76</v>
      </c>
      <c r="E491" s="7" t="s">
        <v>118</v>
      </c>
      <c r="F491" s="3">
        <v>1920207591</v>
      </c>
      <c r="G491" s="3">
        <v>244</v>
      </c>
      <c r="H491" s="3">
        <v>596</v>
      </c>
      <c r="I491" s="3">
        <v>596</v>
      </c>
    </row>
    <row r="492" spans="2:9" ht="16.5" thickBot="1" x14ac:dyDescent="0.25">
      <c r="B492" s="142" t="s">
        <v>127</v>
      </c>
      <c r="C492" s="140" t="s">
        <v>128</v>
      </c>
      <c r="D492" s="140" t="s">
        <v>76</v>
      </c>
      <c r="E492" s="140" t="s">
        <v>118</v>
      </c>
      <c r="F492" s="140"/>
      <c r="G492" s="140"/>
      <c r="H492" s="141">
        <f>SUM(H501+H497+H493)</f>
        <v>10283.1</v>
      </c>
      <c r="I492" s="141">
        <f>SUM(I501+I497+I493)</f>
        <v>10283.1</v>
      </c>
    </row>
    <row r="493" spans="2:9" ht="16.5" thickBot="1" x14ac:dyDescent="0.25">
      <c r="B493" s="31"/>
      <c r="C493" s="26" t="s">
        <v>128</v>
      </c>
      <c r="D493" s="15" t="s">
        <v>76</v>
      </c>
      <c r="E493" s="15" t="s">
        <v>118</v>
      </c>
      <c r="F493" s="32">
        <v>1920202590</v>
      </c>
      <c r="G493" s="27"/>
      <c r="H493" s="55">
        <f>SUM(H494:H496)</f>
        <v>250.5</v>
      </c>
      <c r="I493" s="55">
        <f>SUM(I494:I496)</f>
        <v>250.5</v>
      </c>
    </row>
    <row r="494" spans="2:9" ht="37.5" customHeight="1" thickBot="1" x14ac:dyDescent="0.25">
      <c r="B494" s="282" t="s">
        <v>510</v>
      </c>
      <c r="C494" s="28" t="s">
        <v>128</v>
      </c>
      <c r="D494" s="7" t="s">
        <v>76</v>
      </c>
      <c r="E494" s="7" t="s">
        <v>118</v>
      </c>
      <c r="F494" s="37">
        <v>1920202590</v>
      </c>
      <c r="G494" s="7" t="s">
        <v>511</v>
      </c>
      <c r="H494" s="143"/>
      <c r="I494" s="143"/>
    </row>
    <row r="495" spans="2:9" ht="32.25" thickBot="1" x14ac:dyDescent="0.25">
      <c r="B495" s="39" t="s">
        <v>13</v>
      </c>
      <c r="C495" s="28" t="s">
        <v>128</v>
      </c>
      <c r="D495" s="7" t="s">
        <v>76</v>
      </c>
      <c r="E495" s="7" t="s">
        <v>118</v>
      </c>
      <c r="F495" s="37">
        <v>1920202590</v>
      </c>
      <c r="G495" s="7" t="s">
        <v>122</v>
      </c>
      <c r="H495" s="3">
        <v>160</v>
      </c>
      <c r="I495" s="3">
        <v>160</v>
      </c>
    </row>
    <row r="496" spans="2:9" ht="16.5" thickBot="1" x14ac:dyDescent="0.25">
      <c r="B496" s="282" t="s">
        <v>48</v>
      </c>
      <c r="C496" s="28" t="s">
        <v>128</v>
      </c>
      <c r="D496" s="7" t="s">
        <v>76</v>
      </c>
      <c r="E496" s="7" t="s">
        <v>118</v>
      </c>
      <c r="F496" s="37">
        <v>1920202590</v>
      </c>
      <c r="G496" s="7" t="s">
        <v>121</v>
      </c>
      <c r="H496" s="3">
        <v>90.5</v>
      </c>
      <c r="I496" s="3">
        <v>90.5</v>
      </c>
    </row>
    <row r="497" spans="2:9" ht="81" customHeight="1" thickBot="1" x14ac:dyDescent="0.25">
      <c r="B497" s="168" t="s">
        <v>64</v>
      </c>
      <c r="C497" s="26" t="s">
        <v>128</v>
      </c>
      <c r="D497" s="8" t="s">
        <v>76</v>
      </c>
      <c r="E497" s="8" t="s">
        <v>118</v>
      </c>
      <c r="F497" s="4">
        <v>1920206590</v>
      </c>
      <c r="G497" s="2"/>
      <c r="H497" s="1">
        <f>SUM(H498:H500)</f>
        <v>9942.6</v>
      </c>
      <c r="I497" s="1">
        <f>SUM(I498:I500)</f>
        <v>9942.6</v>
      </c>
    </row>
    <row r="498" spans="2:9" ht="35.25" customHeight="1" thickBot="1" x14ac:dyDescent="0.25">
      <c r="B498" s="5" t="s">
        <v>56</v>
      </c>
      <c r="C498" s="28" t="s">
        <v>128</v>
      </c>
      <c r="D498" s="7" t="s">
        <v>76</v>
      </c>
      <c r="E498" s="7" t="s">
        <v>118</v>
      </c>
      <c r="F498" s="3">
        <v>1920206590</v>
      </c>
      <c r="G498" s="3">
        <v>111</v>
      </c>
      <c r="H498" s="3">
        <v>7572</v>
      </c>
      <c r="I498" s="3">
        <v>7572</v>
      </c>
    </row>
    <row r="499" spans="2:9" ht="52.5" customHeight="1" thickBot="1" x14ac:dyDescent="0.25">
      <c r="B499" s="39" t="s">
        <v>10</v>
      </c>
      <c r="C499" s="28" t="s">
        <v>128</v>
      </c>
      <c r="D499" s="7" t="s">
        <v>76</v>
      </c>
      <c r="E499" s="7" t="s">
        <v>118</v>
      </c>
      <c r="F499" s="3">
        <v>1920206590</v>
      </c>
      <c r="G499" s="3">
        <v>119</v>
      </c>
      <c r="H499" s="3">
        <v>2286</v>
      </c>
      <c r="I499" s="3">
        <v>2286</v>
      </c>
    </row>
    <row r="500" spans="2:9" ht="32.25" thickBot="1" x14ac:dyDescent="0.25">
      <c r="B500" s="39" t="s">
        <v>13</v>
      </c>
      <c r="C500" s="28" t="s">
        <v>128</v>
      </c>
      <c r="D500" s="7" t="s">
        <v>76</v>
      </c>
      <c r="E500" s="7" t="s">
        <v>118</v>
      </c>
      <c r="F500" s="3">
        <v>1920206590</v>
      </c>
      <c r="G500" s="3">
        <v>244</v>
      </c>
      <c r="H500" s="3">
        <v>84.6</v>
      </c>
      <c r="I500" s="3">
        <v>84.6</v>
      </c>
    </row>
    <row r="501" spans="2:9" ht="32.25" customHeight="1" thickBot="1" x14ac:dyDescent="0.25">
      <c r="B501" s="168" t="s">
        <v>67</v>
      </c>
      <c r="C501" s="26" t="s">
        <v>128</v>
      </c>
      <c r="D501" s="8" t="s">
        <v>76</v>
      </c>
      <c r="E501" s="8" t="s">
        <v>118</v>
      </c>
      <c r="F501" s="54">
        <v>1920207591</v>
      </c>
      <c r="G501" s="3"/>
      <c r="H501" s="1">
        <v>90</v>
      </c>
      <c r="I501" s="1">
        <v>90</v>
      </c>
    </row>
    <row r="502" spans="2:9" ht="32.25" thickBot="1" x14ac:dyDescent="0.25">
      <c r="B502" s="39" t="s">
        <v>13</v>
      </c>
      <c r="C502" s="28" t="s">
        <v>128</v>
      </c>
      <c r="D502" s="7" t="s">
        <v>76</v>
      </c>
      <c r="E502" s="7" t="s">
        <v>118</v>
      </c>
      <c r="F502" s="3">
        <v>1920207591</v>
      </c>
      <c r="G502" s="3">
        <v>244</v>
      </c>
      <c r="H502" s="3">
        <v>90</v>
      </c>
      <c r="I502" s="3">
        <v>90</v>
      </c>
    </row>
    <row r="503" spans="2:9" ht="21" customHeight="1" thickBot="1" x14ac:dyDescent="0.25">
      <c r="B503" s="142" t="s">
        <v>129</v>
      </c>
      <c r="C503" s="140" t="s">
        <v>130</v>
      </c>
      <c r="D503" s="140" t="s">
        <v>76</v>
      </c>
      <c r="E503" s="140" t="s">
        <v>118</v>
      </c>
      <c r="F503" s="140"/>
      <c r="G503" s="140"/>
      <c r="H503" s="141">
        <f>SUM(H511+H507+H504)</f>
        <v>11772.9</v>
      </c>
      <c r="I503" s="141">
        <f>SUM(I511+I507+I504)</f>
        <v>11772.9</v>
      </c>
    </row>
    <row r="504" spans="2:9" ht="16.5" thickBot="1" x14ac:dyDescent="0.25">
      <c r="B504" s="31"/>
      <c r="C504" s="26" t="s">
        <v>130</v>
      </c>
      <c r="D504" s="15" t="s">
        <v>76</v>
      </c>
      <c r="E504" s="15" t="s">
        <v>118</v>
      </c>
      <c r="F504" s="32">
        <v>1920202590</v>
      </c>
      <c r="G504" s="27"/>
      <c r="H504" s="55">
        <f>SUM(H505:H506)</f>
        <v>517.5</v>
      </c>
      <c r="I504" s="55">
        <f>SUM(I505:I506)</f>
        <v>517.5</v>
      </c>
    </row>
    <row r="505" spans="2:9" ht="32.25" thickBot="1" x14ac:dyDescent="0.25">
      <c r="B505" s="39" t="s">
        <v>13</v>
      </c>
      <c r="C505" s="28" t="s">
        <v>130</v>
      </c>
      <c r="D505" s="7" t="s">
        <v>76</v>
      </c>
      <c r="E505" s="7" t="s">
        <v>118</v>
      </c>
      <c r="F505" s="37">
        <v>1920202590</v>
      </c>
      <c r="G505" s="7" t="s">
        <v>122</v>
      </c>
      <c r="H505" s="3">
        <v>388</v>
      </c>
      <c r="I505" s="3">
        <v>388</v>
      </c>
    </row>
    <row r="506" spans="2:9" ht="16.5" thickBot="1" x14ac:dyDescent="0.25">
      <c r="B506" s="282" t="s">
        <v>48</v>
      </c>
      <c r="C506" s="28" t="s">
        <v>130</v>
      </c>
      <c r="D506" s="7" t="s">
        <v>76</v>
      </c>
      <c r="E506" s="7" t="s">
        <v>118</v>
      </c>
      <c r="F506" s="37">
        <v>1920202590</v>
      </c>
      <c r="G506" s="7" t="s">
        <v>121</v>
      </c>
      <c r="H506" s="3">
        <v>129.5</v>
      </c>
      <c r="I506" s="3">
        <v>129.5</v>
      </c>
    </row>
    <row r="507" spans="2:9" ht="81.75" customHeight="1" thickBot="1" x14ac:dyDescent="0.25">
      <c r="B507" s="168" t="s">
        <v>64</v>
      </c>
      <c r="C507" s="26" t="s">
        <v>130</v>
      </c>
      <c r="D507" s="8" t="s">
        <v>76</v>
      </c>
      <c r="E507" s="8" t="s">
        <v>118</v>
      </c>
      <c r="F507" s="4">
        <v>1920206590</v>
      </c>
      <c r="G507" s="2"/>
      <c r="H507" s="1">
        <f>SUM(H508:H510)</f>
        <v>11183.4</v>
      </c>
      <c r="I507" s="1">
        <f>SUM(I508:I510)</f>
        <v>11183.4</v>
      </c>
    </row>
    <row r="508" spans="2:9" ht="39" customHeight="1" thickBot="1" x14ac:dyDescent="0.25">
      <c r="B508" s="5" t="s">
        <v>56</v>
      </c>
      <c r="C508" s="28" t="s">
        <v>130</v>
      </c>
      <c r="D508" s="7" t="s">
        <v>76</v>
      </c>
      <c r="E508" s="7" t="s">
        <v>118</v>
      </c>
      <c r="F508" s="3">
        <v>1920206590</v>
      </c>
      <c r="G508" s="3">
        <v>111</v>
      </c>
      <c r="H508" s="3">
        <v>8512</v>
      </c>
      <c r="I508" s="3">
        <v>8512</v>
      </c>
    </row>
    <row r="509" spans="2:9" ht="47.25" customHeight="1" thickBot="1" x14ac:dyDescent="0.25">
      <c r="B509" s="39" t="s">
        <v>10</v>
      </c>
      <c r="C509" s="28" t="s">
        <v>130</v>
      </c>
      <c r="D509" s="7" t="s">
        <v>76</v>
      </c>
      <c r="E509" s="7" t="s">
        <v>118</v>
      </c>
      <c r="F509" s="3">
        <v>1920206590</v>
      </c>
      <c r="G509" s="3">
        <v>119</v>
      </c>
      <c r="H509" s="3">
        <v>2570</v>
      </c>
      <c r="I509" s="3">
        <v>2570</v>
      </c>
    </row>
    <row r="510" spans="2:9" ht="32.25" thickBot="1" x14ac:dyDescent="0.25">
      <c r="B510" s="39" t="s">
        <v>13</v>
      </c>
      <c r="C510" s="28" t="s">
        <v>130</v>
      </c>
      <c r="D510" s="7" t="s">
        <v>76</v>
      </c>
      <c r="E510" s="7" t="s">
        <v>118</v>
      </c>
      <c r="F510" s="3">
        <v>1920206590</v>
      </c>
      <c r="G510" s="3">
        <v>244</v>
      </c>
      <c r="H510" s="3">
        <v>101.4</v>
      </c>
      <c r="I510" s="3">
        <v>101.4</v>
      </c>
    </row>
    <row r="511" spans="2:9" ht="37.5" customHeight="1" thickBot="1" x14ac:dyDescent="0.25">
      <c r="B511" s="168" t="s">
        <v>67</v>
      </c>
      <c r="C511" s="26" t="s">
        <v>130</v>
      </c>
      <c r="D511" s="8" t="s">
        <v>76</v>
      </c>
      <c r="E511" s="8" t="s">
        <v>118</v>
      </c>
      <c r="F511" s="3">
        <v>1920207591</v>
      </c>
      <c r="G511" s="3"/>
      <c r="H511" s="1">
        <v>72</v>
      </c>
      <c r="I511" s="1">
        <v>72</v>
      </c>
    </row>
    <row r="512" spans="2:9" ht="32.25" thickBot="1" x14ac:dyDescent="0.25">
      <c r="B512" s="39" t="s">
        <v>13</v>
      </c>
      <c r="C512" s="28" t="s">
        <v>130</v>
      </c>
      <c r="D512" s="7" t="s">
        <v>76</v>
      </c>
      <c r="E512" s="7" t="s">
        <v>118</v>
      </c>
      <c r="F512" s="3">
        <v>1920207591</v>
      </c>
      <c r="G512" s="3">
        <v>244</v>
      </c>
      <c r="H512" s="3">
        <v>72</v>
      </c>
      <c r="I512" s="3">
        <v>72</v>
      </c>
    </row>
    <row r="513" spans="2:9" ht="16.5" thickBot="1" x14ac:dyDescent="0.25">
      <c r="B513" s="142" t="s">
        <v>131</v>
      </c>
      <c r="C513" s="140" t="s">
        <v>132</v>
      </c>
      <c r="D513" s="140" t="s">
        <v>76</v>
      </c>
      <c r="E513" s="140" t="s">
        <v>118</v>
      </c>
      <c r="F513" s="140"/>
      <c r="G513" s="140"/>
      <c r="H513" s="141">
        <f>SUM(H522+H518+H514+H524)</f>
        <v>11227.9</v>
      </c>
      <c r="I513" s="141">
        <f>SUM(I522+I518+I514+I524)</f>
        <v>11227.9</v>
      </c>
    </row>
    <row r="514" spans="2:9" ht="16.5" thickBot="1" x14ac:dyDescent="0.25">
      <c r="B514" s="31"/>
      <c r="C514" s="26" t="s">
        <v>132</v>
      </c>
      <c r="D514" s="15" t="s">
        <v>76</v>
      </c>
      <c r="E514" s="15" t="s">
        <v>118</v>
      </c>
      <c r="F514" s="32">
        <v>1920202590</v>
      </c>
      <c r="G514" s="27"/>
      <c r="H514" s="55">
        <f>SUM(H515:H517)</f>
        <v>243</v>
      </c>
      <c r="I514" s="55">
        <f>SUM(I515:I517)</f>
        <v>243</v>
      </c>
    </row>
    <row r="515" spans="2:9" ht="36.75" customHeight="1" thickBot="1" x14ac:dyDescent="0.25">
      <c r="B515" s="282" t="s">
        <v>510</v>
      </c>
      <c r="C515" s="28" t="s">
        <v>132</v>
      </c>
      <c r="D515" s="7" t="s">
        <v>76</v>
      </c>
      <c r="E515" s="7" t="s">
        <v>118</v>
      </c>
      <c r="F515" s="37">
        <v>1920202590</v>
      </c>
      <c r="G515" s="7" t="s">
        <v>511</v>
      </c>
      <c r="H515" s="55"/>
      <c r="I515" s="55"/>
    </row>
    <row r="516" spans="2:9" ht="32.25" thickBot="1" x14ac:dyDescent="0.25">
      <c r="B516" s="39" t="s">
        <v>13</v>
      </c>
      <c r="C516" s="28" t="s">
        <v>132</v>
      </c>
      <c r="D516" s="7" t="s">
        <v>76</v>
      </c>
      <c r="E516" s="7" t="s">
        <v>118</v>
      </c>
      <c r="F516" s="37">
        <v>1920202590</v>
      </c>
      <c r="G516" s="7" t="s">
        <v>122</v>
      </c>
      <c r="H516" s="3">
        <v>86</v>
      </c>
      <c r="I516" s="3">
        <v>86</v>
      </c>
    </row>
    <row r="517" spans="2:9" ht="16.5" thickBot="1" x14ac:dyDescent="0.25">
      <c r="B517" s="282" t="s">
        <v>48</v>
      </c>
      <c r="C517" s="28" t="s">
        <v>132</v>
      </c>
      <c r="D517" s="7" t="s">
        <v>76</v>
      </c>
      <c r="E517" s="7" t="s">
        <v>118</v>
      </c>
      <c r="F517" s="37">
        <v>1920202590</v>
      </c>
      <c r="G517" s="7" t="s">
        <v>121</v>
      </c>
      <c r="H517" s="3">
        <v>157</v>
      </c>
      <c r="I517" s="3">
        <v>157</v>
      </c>
    </row>
    <row r="518" spans="2:9" ht="88.5" customHeight="1" thickBot="1" x14ac:dyDescent="0.25">
      <c r="B518" s="168" t="s">
        <v>64</v>
      </c>
      <c r="C518" s="26" t="s">
        <v>132</v>
      </c>
      <c r="D518" s="8" t="s">
        <v>76</v>
      </c>
      <c r="E518" s="8" t="s">
        <v>118</v>
      </c>
      <c r="F518" s="4">
        <v>1920206590</v>
      </c>
      <c r="G518" s="2"/>
      <c r="H518" s="1">
        <f>SUM(H519:H521)</f>
        <v>10864.9</v>
      </c>
      <c r="I518" s="1">
        <f>SUM(I519:I521)</f>
        <v>10864.9</v>
      </c>
    </row>
    <row r="519" spans="2:9" ht="35.25" customHeight="1" thickBot="1" x14ac:dyDescent="0.25">
      <c r="B519" s="5" t="s">
        <v>56</v>
      </c>
      <c r="C519" s="28" t="s">
        <v>132</v>
      </c>
      <c r="D519" s="7" t="s">
        <v>76</v>
      </c>
      <c r="E519" s="7" t="s">
        <v>118</v>
      </c>
      <c r="F519" s="3">
        <v>1920206590</v>
      </c>
      <c r="G519" s="3">
        <v>111</v>
      </c>
      <c r="H519" s="3">
        <v>8248</v>
      </c>
      <c r="I519" s="3">
        <v>8248</v>
      </c>
    </row>
    <row r="520" spans="2:9" ht="52.5" customHeight="1" thickBot="1" x14ac:dyDescent="0.25">
      <c r="B520" s="39" t="s">
        <v>10</v>
      </c>
      <c r="C520" s="28" t="s">
        <v>132</v>
      </c>
      <c r="D520" s="7" t="s">
        <v>76</v>
      </c>
      <c r="E520" s="7" t="s">
        <v>118</v>
      </c>
      <c r="F520" s="3">
        <v>1920206590</v>
      </c>
      <c r="G520" s="3">
        <v>119</v>
      </c>
      <c r="H520" s="3">
        <v>2490</v>
      </c>
      <c r="I520" s="3">
        <v>2490</v>
      </c>
    </row>
    <row r="521" spans="2:9" ht="32.25" thickBot="1" x14ac:dyDescent="0.25">
      <c r="B521" s="39" t="s">
        <v>13</v>
      </c>
      <c r="C521" s="28" t="s">
        <v>132</v>
      </c>
      <c r="D521" s="7" t="s">
        <v>76</v>
      </c>
      <c r="E521" s="7" t="s">
        <v>118</v>
      </c>
      <c r="F521" s="3">
        <v>1920206590</v>
      </c>
      <c r="G521" s="3">
        <v>244</v>
      </c>
      <c r="H521" s="3">
        <v>126.9</v>
      </c>
      <c r="I521" s="3">
        <v>126.9</v>
      </c>
    </row>
    <row r="522" spans="2:9" ht="34.5" customHeight="1" thickBot="1" x14ac:dyDescent="0.25">
      <c r="B522" s="168" t="s">
        <v>67</v>
      </c>
      <c r="C522" s="26" t="s">
        <v>132</v>
      </c>
      <c r="D522" s="8" t="s">
        <v>76</v>
      </c>
      <c r="E522" s="8" t="s">
        <v>118</v>
      </c>
      <c r="F522" s="1">
        <v>1920207591</v>
      </c>
      <c r="G522" s="3"/>
      <c r="H522" s="1">
        <v>120</v>
      </c>
      <c r="I522" s="1">
        <v>120</v>
      </c>
    </row>
    <row r="523" spans="2:9" ht="32.25" thickBot="1" x14ac:dyDescent="0.25">
      <c r="B523" s="39" t="s">
        <v>13</v>
      </c>
      <c r="C523" s="28" t="s">
        <v>132</v>
      </c>
      <c r="D523" s="7" t="s">
        <v>76</v>
      </c>
      <c r="E523" s="7" t="s">
        <v>118</v>
      </c>
      <c r="F523" s="3">
        <v>1920207591</v>
      </c>
      <c r="G523" s="3">
        <v>244</v>
      </c>
      <c r="H523" s="3">
        <v>120</v>
      </c>
      <c r="I523" s="3">
        <v>120</v>
      </c>
    </row>
    <row r="524" spans="2:9" ht="18" thickBot="1" x14ac:dyDescent="0.25">
      <c r="B524" s="217" t="s">
        <v>582</v>
      </c>
      <c r="C524" s="218" t="s">
        <v>132</v>
      </c>
      <c r="D524" s="186" t="s">
        <v>76</v>
      </c>
      <c r="E524" s="186" t="s">
        <v>118</v>
      </c>
      <c r="F524" s="185">
        <v>9990041120</v>
      </c>
      <c r="G524" s="185"/>
      <c r="H524" s="185">
        <v>0</v>
      </c>
      <c r="I524" s="185">
        <v>0</v>
      </c>
    </row>
    <row r="525" spans="2:9" ht="30.75" customHeight="1" thickBot="1" x14ac:dyDescent="0.25">
      <c r="B525" s="282" t="s">
        <v>510</v>
      </c>
      <c r="C525" s="28" t="s">
        <v>132</v>
      </c>
      <c r="D525" s="7" t="s">
        <v>76</v>
      </c>
      <c r="E525" s="7" t="s">
        <v>118</v>
      </c>
      <c r="F525" s="3">
        <v>9990041120</v>
      </c>
      <c r="G525" s="3">
        <v>243</v>
      </c>
      <c r="H525" s="3">
        <v>0</v>
      </c>
      <c r="I525" s="3">
        <v>0</v>
      </c>
    </row>
    <row r="526" spans="2:9" ht="16.5" thickBot="1" x14ac:dyDescent="0.25">
      <c r="B526" s="142" t="s">
        <v>133</v>
      </c>
      <c r="C526" s="140" t="s">
        <v>134</v>
      </c>
      <c r="D526" s="140" t="s">
        <v>76</v>
      </c>
      <c r="E526" s="140" t="s">
        <v>118</v>
      </c>
      <c r="F526" s="140"/>
      <c r="G526" s="140"/>
      <c r="H526" s="141">
        <f>SUM(H534+H530+H527)</f>
        <v>10260.200000000001</v>
      </c>
      <c r="I526" s="141">
        <f>SUM(I534+I530+I527)</f>
        <v>10260.200000000001</v>
      </c>
    </row>
    <row r="527" spans="2:9" ht="16.5" thickBot="1" x14ac:dyDescent="0.25">
      <c r="B527" s="31"/>
      <c r="C527" s="26" t="s">
        <v>134</v>
      </c>
      <c r="D527" s="15" t="s">
        <v>76</v>
      </c>
      <c r="E527" s="15" t="s">
        <v>118</v>
      </c>
      <c r="F527" s="32">
        <v>1920202590</v>
      </c>
      <c r="G527" s="27"/>
      <c r="H527" s="55">
        <f>SUM(H528:H529)</f>
        <v>252</v>
      </c>
      <c r="I527" s="55">
        <f>SUM(I528:I529)</f>
        <v>252</v>
      </c>
    </row>
    <row r="528" spans="2:9" ht="32.25" thickBot="1" x14ac:dyDescent="0.25">
      <c r="B528" s="39" t="s">
        <v>13</v>
      </c>
      <c r="C528" s="28" t="s">
        <v>134</v>
      </c>
      <c r="D528" s="7" t="s">
        <v>76</v>
      </c>
      <c r="E528" s="7" t="s">
        <v>118</v>
      </c>
      <c r="F528" s="37">
        <v>1920202590</v>
      </c>
      <c r="G528" s="7" t="s">
        <v>122</v>
      </c>
      <c r="H528" s="3">
        <v>186</v>
      </c>
      <c r="I528" s="3">
        <v>186</v>
      </c>
    </row>
    <row r="529" spans="2:9" ht="16.5" thickBot="1" x14ac:dyDescent="0.25">
      <c r="B529" s="282" t="s">
        <v>48</v>
      </c>
      <c r="C529" s="28" t="s">
        <v>134</v>
      </c>
      <c r="D529" s="7" t="s">
        <v>76</v>
      </c>
      <c r="E529" s="7" t="s">
        <v>118</v>
      </c>
      <c r="F529" s="37">
        <v>1920202590</v>
      </c>
      <c r="G529" s="7" t="s">
        <v>121</v>
      </c>
      <c r="H529" s="3">
        <v>66</v>
      </c>
      <c r="I529" s="3">
        <v>66</v>
      </c>
    </row>
    <row r="530" spans="2:9" ht="78" customHeight="1" thickBot="1" x14ac:dyDescent="0.25">
      <c r="B530" s="168" t="s">
        <v>64</v>
      </c>
      <c r="C530" s="26" t="s">
        <v>134</v>
      </c>
      <c r="D530" s="8" t="s">
        <v>76</v>
      </c>
      <c r="E530" s="8" t="s">
        <v>118</v>
      </c>
      <c r="F530" s="4">
        <v>1920206590</v>
      </c>
      <c r="G530" s="2"/>
      <c r="H530" s="1">
        <f>SUM(H531:H533)</f>
        <v>9939.2000000000007</v>
      </c>
      <c r="I530" s="1">
        <f>SUM(I531:I533)</f>
        <v>9939.2000000000007</v>
      </c>
    </row>
    <row r="531" spans="2:9" ht="36.75" customHeight="1" thickBot="1" x14ac:dyDescent="0.25">
      <c r="B531" s="5" t="s">
        <v>56</v>
      </c>
      <c r="C531" s="28" t="s">
        <v>134</v>
      </c>
      <c r="D531" s="7" t="s">
        <v>76</v>
      </c>
      <c r="E531" s="7" t="s">
        <v>118</v>
      </c>
      <c r="F531" s="3">
        <v>1920206590</v>
      </c>
      <c r="G531" s="3">
        <v>111</v>
      </c>
      <c r="H531" s="3">
        <v>7579</v>
      </c>
      <c r="I531" s="3">
        <v>7579</v>
      </c>
    </row>
    <row r="532" spans="2:9" ht="47.25" customHeight="1" thickBot="1" x14ac:dyDescent="0.25">
      <c r="B532" s="39" t="s">
        <v>10</v>
      </c>
      <c r="C532" s="28" t="s">
        <v>134</v>
      </c>
      <c r="D532" s="7" t="s">
        <v>76</v>
      </c>
      <c r="E532" s="7" t="s">
        <v>118</v>
      </c>
      <c r="F532" s="3">
        <v>1920206590</v>
      </c>
      <c r="G532" s="3">
        <v>119</v>
      </c>
      <c r="H532" s="3">
        <v>2289</v>
      </c>
      <c r="I532" s="3">
        <v>2289</v>
      </c>
    </row>
    <row r="533" spans="2:9" ht="32.25" thickBot="1" x14ac:dyDescent="0.25">
      <c r="B533" s="39" t="s">
        <v>13</v>
      </c>
      <c r="C533" s="28" t="s">
        <v>134</v>
      </c>
      <c r="D533" s="7" t="s">
        <v>76</v>
      </c>
      <c r="E533" s="7" t="s">
        <v>118</v>
      </c>
      <c r="F533" s="3">
        <v>1920206590</v>
      </c>
      <c r="G533" s="3">
        <v>244</v>
      </c>
      <c r="H533" s="3">
        <v>71.2</v>
      </c>
      <c r="I533" s="3">
        <v>71.2</v>
      </c>
    </row>
    <row r="534" spans="2:9" ht="32.25" customHeight="1" thickBot="1" x14ac:dyDescent="0.25">
      <c r="B534" s="168" t="s">
        <v>67</v>
      </c>
      <c r="C534" s="26" t="s">
        <v>134</v>
      </c>
      <c r="D534" s="8" t="s">
        <v>76</v>
      </c>
      <c r="E534" s="8" t="s">
        <v>118</v>
      </c>
      <c r="F534" s="3">
        <v>1920207591</v>
      </c>
      <c r="G534" s="3"/>
      <c r="H534" s="1">
        <v>69</v>
      </c>
      <c r="I534" s="1">
        <v>69</v>
      </c>
    </row>
    <row r="535" spans="2:9" ht="32.25" thickBot="1" x14ac:dyDescent="0.25">
      <c r="B535" s="39" t="s">
        <v>13</v>
      </c>
      <c r="C535" s="28" t="s">
        <v>134</v>
      </c>
      <c r="D535" s="7" t="s">
        <v>76</v>
      </c>
      <c r="E535" s="7" t="s">
        <v>118</v>
      </c>
      <c r="F535" s="3">
        <v>1920207591</v>
      </c>
      <c r="G535" s="3">
        <v>244</v>
      </c>
      <c r="H535" s="3">
        <v>69</v>
      </c>
      <c r="I535" s="3">
        <v>69</v>
      </c>
    </row>
    <row r="536" spans="2:9" ht="21.75" customHeight="1" thickBot="1" x14ac:dyDescent="0.25">
      <c r="B536" s="142" t="s">
        <v>135</v>
      </c>
      <c r="C536" s="140" t="s">
        <v>136</v>
      </c>
      <c r="D536" s="140" t="s">
        <v>76</v>
      </c>
      <c r="E536" s="140" t="s">
        <v>118</v>
      </c>
      <c r="F536" s="140"/>
      <c r="G536" s="140"/>
      <c r="H536" s="141">
        <f>SUM(H544+H540+H537)</f>
        <v>12124.2</v>
      </c>
      <c r="I536" s="141">
        <f>SUM(I544+I540+I537)</f>
        <v>12124.2</v>
      </c>
    </row>
    <row r="537" spans="2:9" ht="16.5" thickBot="1" x14ac:dyDescent="0.25">
      <c r="B537" s="31"/>
      <c r="C537" s="26" t="s">
        <v>136</v>
      </c>
      <c r="D537" s="15" t="s">
        <v>76</v>
      </c>
      <c r="E537" s="15" t="s">
        <v>118</v>
      </c>
      <c r="F537" s="32">
        <v>1920202590</v>
      </c>
      <c r="G537" s="27"/>
      <c r="H537" s="55">
        <f>SUM(H538:H539)</f>
        <v>399</v>
      </c>
      <c r="I537" s="55">
        <f>SUM(I538:I539)</f>
        <v>399</v>
      </c>
    </row>
    <row r="538" spans="2:9" ht="32.25" thickBot="1" x14ac:dyDescent="0.25">
      <c r="B538" s="39" t="s">
        <v>13</v>
      </c>
      <c r="C538" s="28" t="s">
        <v>136</v>
      </c>
      <c r="D538" s="7" t="s">
        <v>76</v>
      </c>
      <c r="E538" s="7" t="s">
        <v>118</v>
      </c>
      <c r="F538" s="37">
        <v>1920202590</v>
      </c>
      <c r="G538" s="7" t="s">
        <v>122</v>
      </c>
      <c r="H538" s="3">
        <v>180</v>
      </c>
      <c r="I538" s="3">
        <v>180</v>
      </c>
    </row>
    <row r="539" spans="2:9" ht="16.5" thickBot="1" x14ac:dyDescent="0.25">
      <c r="B539" s="282" t="s">
        <v>48</v>
      </c>
      <c r="C539" s="28" t="s">
        <v>136</v>
      </c>
      <c r="D539" s="7" t="s">
        <v>76</v>
      </c>
      <c r="E539" s="7" t="s">
        <v>118</v>
      </c>
      <c r="F539" s="37">
        <v>1920202590</v>
      </c>
      <c r="G539" s="7" t="s">
        <v>121</v>
      </c>
      <c r="H539" s="3">
        <v>219</v>
      </c>
      <c r="I539" s="3">
        <v>219</v>
      </c>
    </row>
    <row r="540" spans="2:9" ht="88.5" customHeight="1" thickBot="1" x14ac:dyDescent="0.25">
      <c r="B540" s="168" t="s">
        <v>64</v>
      </c>
      <c r="C540" s="26" t="s">
        <v>136</v>
      </c>
      <c r="D540" s="8" t="s">
        <v>76</v>
      </c>
      <c r="E540" s="8" t="s">
        <v>118</v>
      </c>
      <c r="F540" s="4">
        <v>1920206590</v>
      </c>
      <c r="G540" s="2"/>
      <c r="H540" s="1">
        <f>SUM(H541:H543)</f>
        <v>11668.2</v>
      </c>
      <c r="I540" s="1">
        <f>SUM(I541:I543)</f>
        <v>11668.2</v>
      </c>
    </row>
    <row r="541" spans="2:9" ht="38.25" customHeight="1" thickBot="1" x14ac:dyDescent="0.25">
      <c r="B541" s="5" t="s">
        <v>56</v>
      </c>
      <c r="C541" s="28" t="s">
        <v>136</v>
      </c>
      <c r="D541" s="7" t="s">
        <v>76</v>
      </c>
      <c r="E541" s="7" t="s">
        <v>118</v>
      </c>
      <c r="F541" s="3">
        <v>1920206590</v>
      </c>
      <c r="G541" s="3">
        <v>111</v>
      </c>
      <c r="H541" s="3">
        <v>8892</v>
      </c>
      <c r="I541" s="3">
        <v>8892</v>
      </c>
    </row>
    <row r="542" spans="2:9" ht="50.25" customHeight="1" thickBot="1" x14ac:dyDescent="0.25">
      <c r="B542" s="39" t="s">
        <v>10</v>
      </c>
      <c r="C542" s="28" t="s">
        <v>136</v>
      </c>
      <c r="D542" s="7" t="s">
        <v>76</v>
      </c>
      <c r="E542" s="7" t="s">
        <v>118</v>
      </c>
      <c r="F542" s="3">
        <v>1920206590</v>
      </c>
      <c r="G542" s="3">
        <v>119</v>
      </c>
      <c r="H542" s="3">
        <v>2686</v>
      </c>
      <c r="I542" s="3">
        <v>2686</v>
      </c>
    </row>
    <row r="543" spans="2:9" ht="32.25" thickBot="1" x14ac:dyDescent="0.25">
      <c r="B543" s="39" t="s">
        <v>13</v>
      </c>
      <c r="C543" s="28" t="s">
        <v>136</v>
      </c>
      <c r="D543" s="7" t="s">
        <v>76</v>
      </c>
      <c r="E543" s="7" t="s">
        <v>118</v>
      </c>
      <c r="F543" s="3">
        <v>1920206590</v>
      </c>
      <c r="G543" s="3">
        <v>244</v>
      </c>
      <c r="H543" s="3">
        <v>90.2</v>
      </c>
      <c r="I543" s="3">
        <v>90.2</v>
      </c>
    </row>
    <row r="544" spans="2:9" ht="33" customHeight="1" thickBot="1" x14ac:dyDescent="0.25">
      <c r="B544" s="168" t="s">
        <v>67</v>
      </c>
      <c r="C544" s="26" t="s">
        <v>136</v>
      </c>
      <c r="D544" s="8" t="s">
        <v>76</v>
      </c>
      <c r="E544" s="8" t="s">
        <v>118</v>
      </c>
      <c r="F544" s="1">
        <v>1920207591</v>
      </c>
      <c r="G544" s="1"/>
      <c r="H544" s="1">
        <v>57</v>
      </c>
      <c r="I544" s="1">
        <v>57</v>
      </c>
    </row>
    <row r="545" spans="2:9" ht="32.25" thickBot="1" x14ac:dyDescent="0.25">
      <c r="B545" s="39" t="s">
        <v>13</v>
      </c>
      <c r="C545" s="28" t="s">
        <v>136</v>
      </c>
      <c r="D545" s="7" t="s">
        <v>76</v>
      </c>
      <c r="E545" s="7" t="s">
        <v>118</v>
      </c>
      <c r="F545" s="3">
        <v>1920207591</v>
      </c>
      <c r="G545" s="3">
        <v>244</v>
      </c>
      <c r="H545" s="3">
        <v>57</v>
      </c>
      <c r="I545" s="3">
        <v>57</v>
      </c>
    </row>
    <row r="546" spans="2:9" ht="16.5" thickBot="1" x14ac:dyDescent="0.25">
      <c r="B546" s="142" t="s">
        <v>137</v>
      </c>
      <c r="C546" s="140" t="s">
        <v>138</v>
      </c>
      <c r="D546" s="140" t="s">
        <v>76</v>
      </c>
      <c r="E546" s="140" t="s">
        <v>118</v>
      </c>
      <c r="F546" s="140"/>
      <c r="G546" s="140"/>
      <c r="H546" s="141">
        <f>SUM(H555+H551+H547)</f>
        <v>12955.2</v>
      </c>
      <c r="I546" s="141">
        <f>SUM(I555+I551+I547)</f>
        <v>12955.2</v>
      </c>
    </row>
    <row r="547" spans="2:9" ht="16.5" thickBot="1" x14ac:dyDescent="0.25">
      <c r="B547" s="31"/>
      <c r="C547" s="26" t="s">
        <v>138</v>
      </c>
      <c r="D547" s="15" t="s">
        <v>76</v>
      </c>
      <c r="E547" s="15" t="s">
        <v>118</v>
      </c>
      <c r="F547" s="32">
        <v>1920202590</v>
      </c>
      <c r="G547" s="27"/>
      <c r="H547" s="55">
        <f>SUM(H548:H550)</f>
        <v>180</v>
      </c>
      <c r="I547" s="55">
        <f>SUM(I548:I550)</f>
        <v>180</v>
      </c>
    </row>
    <row r="548" spans="2:9" ht="33" customHeight="1" thickBot="1" x14ac:dyDescent="0.25">
      <c r="B548" s="282" t="s">
        <v>510</v>
      </c>
      <c r="C548" s="28" t="s">
        <v>138</v>
      </c>
      <c r="D548" s="7" t="s">
        <v>76</v>
      </c>
      <c r="E548" s="7" t="s">
        <v>118</v>
      </c>
      <c r="F548" s="37">
        <v>1920202590</v>
      </c>
      <c r="G548" s="7" t="s">
        <v>511</v>
      </c>
      <c r="H548" s="55">
        <v>0</v>
      </c>
      <c r="I548" s="55">
        <v>0</v>
      </c>
    </row>
    <row r="549" spans="2:9" ht="32.25" thickBot="1" x14ac:dyDescent="0.25">
      <c r="B549" s="39" t="s">
        <v>13</v>
      </c>
      <c r="C549" s="28" t="s">
        <v>138</v>
      </c>
      <c r="D549" s="7" t="s">
        <v>76</v>
      </c>
      <c r="E549" s="7" t="s">
        <v>118</v>
      </c>
      <c r="F549" s="37">
        <v>1920202590</v>
      </c>
      <c r="G549" s="7" t="s">
        <v>122</v>
      </c>
      <c r="H549" s="3">
        <v>63</v>
      </c>
      <c r="I549" s="3">
        <v>63</v>
      </c>
    </row>
    <row r="550" spans="2:9" ht="16.5" thickBot="1" x14ac:dyDescent="0.25">
      <c r="B550" s="282" t="s">
        <v>48</v>
      </c>
      <c r="C550" s="28" t="s">
        <v>138</v>
      </c>
      <c r="D550" s="7" t="s">
        <v>76</v>
      </c>
      <c r="E550" s="7" t="s">
        <v>118</v>
      </c>
      <c r="F550" s="37">
        <v>1920202590</v>
      </c>
      <c r="G550" s="7" t="s">
        <v>121</v>
      </c>
      <c r="H550" s="3">
        <v>117</v>
      </c>
      <c r="I550" s="3">
        <v>117</v>
      </c>
    </row>
    <row r="551" spans="2:9" ht="83.25" customHeight="1" thickBot="1" x14ac:dyDescent="0.25">
      <c r="B551" s="168" t="s">
        <v>64</v>
      </c>
      <c r="C551" s="26" t="s">
        <v>138</v>
      </c>
      <c r="D551" s="8" t="s">
        <v>76</v>
      </c>
      <c r="E551" s="8" t="s">
        <v>118</v>
      </c>
      <c r="F551" s="4">
        <v>1920206590</v>
      </c>
      <c r="G551" s="2"/>
      <c r="H551" s="1">
        <f>SUM(H552:H554)</f>
        <v>12706.2</v>
      </c>
      <c r="I551" s="1">
        <f>SUM(I552:I554)</f>
        <v>12706.2</v>
      </c>
    </row>
    <row r="552" spans="2:9" ht="33.75" customHeight="1" thickBot="1" x14ac:dyDescent="0.25">
      <c r="B552" s="5" t="s">
        <v>56</v>
      </c>
      <c r="C552" s="28" t="s">
        <v>138</v>
      </c>
      <c r="D552" s="7" t="s">
        <v>76</v>
      </c>
      <c r="E552" s="7" t="s">
        <v>118</v>
      </c>
      <c r="F552" s="3">
        <v>1920206590</v>
      </c>
      <c r="G552" s="3">
        <v>111</v>
      </c>
      <c r="H552" s="3">
        <v>9645</v>
      </c>
      <c r="I552" s="3">
        <v>9645</v>
      </c>
    </row>
    <row r="553" spans="2:9" ht="50.25" customHeight="1" thickBot="1" x14ac:dyDescent="0.25">
      <c r="B553" s="39" t="s">
        <v>10</v>
      </c>
      <c r="C553" s="28" t="s">
        <v>138</v>
      </c>
      <c r="D553" s="7" t="s">
        <v>76</v>
      </c>
      <c r="E553" s="7" t="s">
        <v>118</v>
      </c>
      <c r="F553" s="3">
        <v>1920206590</v>
      </c>
      <c r="G553" s="3">
        <v>119</v>
      </c>
      <c r="H553" s="3">
        <v>2912</v>
      </c>
      <c r="I553" s="3">
        <v>2912</v>
      </c>
    </row>
    <row r="554" spans="2:9" ht="32.25" thickBot="1" x14ac:dyDescent="0.25">
      <c r="B554" s="39" t="s">
        <v>13</v>
      </c>
      <c r="C554" s="28" t="s">
        <v>138</v>
      </c>
      <c r="D554" s="7" t="s">
        <v>76</v>
      </c>
      <c r="E554" s="7" t="s">
        <v>118</v>
      </c>
      <c r="F554" s="3">
        <v>1920206590</v>
      </c>
      <c r="G554" s="3">
        <v>244</v>
      </c>
      <c r="H554" s="3">
        <v>149.19999999999999</v>
      </c>
      <c r="I554" s="3">
        <v>149.19999999999999</v>
      </c>
    </row>
    <row r="555" spans="2:9" ht="33" customHeight="1" thickBot="1" x14ac:dyDescent="0.25">
      <c r="B555" s="168" t="s">
        <v>67</v>
      </c>
      <c r="C555" s="26" t="s">
        <v>138</v>
      </c>
      <c r="D555" s="8" t="s">
        <v>76</v>
      </c>
      <c r="E555" s="8" t="s">
        <v>118</v>
      </c>
      <c r="F555" s="1">
        <v>1920207591</v>
      </c>
      <c r="G555" s="3"/>
      <c r="H555" s="1">
        <v>69</v>
      </c>
      <c r="I555" s="1">
        <v>69</v>
      </c>
    </row>
    <row r="556" spans="2:9" ht="32.25" thickBot="1" x14ac:dyDescent="0.25">
      <c r="B556" s="39" t="s">
        <v>13</v>
      </c>
      <c r="C556" s="28" t="s">
        <v>138</v>
      </c>
      <c r="D556" s="7" t="s">
        <v>76</v>
      </c>
      <c r="E556" s="7" t="s">
        <v>118</v>
      </c>
      <c r="F556" s="3">
        <v>1920207591</v>
      </c>
      <c r="G556" s="3">
        <v>244</v>
      </c>
      <c r="H556" s="3">
        <v>69</v>
      </c>
      <c r="I556" s="3">
        <v>69</v>
      </c>
    </row>
    <row r="557" spans="2:9" ht="32.25" thickBot="1" x14ac:dyDescent="0.25">
      <c r="B557" s="142" t="s">
        <v>139</v>
      </c>
      <c r="C557" s="140" t="s">
        <v>140</v>
      </c>
      <c r="D557" s="140" t="s">
        <v>76</v>
      </c>
      <c r="E557" s="140" t="s">
        <v>118</v>
      </c>
      <c r="F557" s="140"/>
      <c r="G557" s="140"/>
      <c r="H557" s="141">
        <f>SUM(H565+H561+H558)</f>
        <v>3861</v>
      </c>
      <c r="I557" s="141">
        <f>SUM(I565+I561+I558)</f>
        <v>3861</v>
      </c>
    </row>
    <row r="558" spans="2:9" ht="16.5" thickBot="1" x14ac:dyDescent="0.25">
      <c r="B558" s="31"/>
      <c r="C558" s="26" t="s">
        <v>140</v>
      </c>
      <c r="D558" s="15" t="s">
        <v>76</v>
      </c>
      <c r="E558" s="15" t="s">
        <v>118</v>
      </c>
      <c r="F558" s="32">
        <v>1920202590</v>
      </c>
      <c r="G558" s="27"/>
      <c r="H558" s="55">
        <f>SUM(H559:H560)</f>
        <v>30</v>
      </c>
      <c r="I558" s="55">
        <f>SUM(I559:I560)</f>
        <v>30</v>
      </c>
    </row>
    <row r="559" spans="2:9" ht="32.25" thickBot="1" x14ac:dyDescent="0.25">
      <c r="B559" s="39" t="s">
        <v>13</v>
      </c>
      <c r="C559" s="28" t="s">
        <v>140</v>
      </c>
      <c r="D559" s="7" t="s">
        <v>76</v>
      </c>
      <c r="E559" s="7" t="s">
        <v>118</v>
      </c>
      <c r="F559" s="37">
        <v>1920202590</v>
      </c>
      <c r="G559" s="7" t="s">
        <v>122</v>
      </c>
      <c r="H559" s="3">
        <v>20</v>
      </c>
      <c r="I559" s="3">
        <v>20</v>
      </c>
    </row>
    <row r="560" spans="2:9" ht="16.5" thickBot="1" x14ac:dyDescent="0.25">
      <c r="B560" s="282" t="s">
        <v>48</v>
      </c>
      <c r="C560" s="28" t="s">
        <v>140</v>
      </c>
      <c r="D560" s="7" t="s">
        <v>76</v>
      </c>
      <c r="E560" s="7" t="s">
        <v>118</v>
      </c>
      <c r="F560" s="37">
        <v>1920202590</v>
      </c>
      <c r="G560" s="7" t="s">
        <v>121</v>
      </c>
      <c r="H560" s="3">
        <v>10</v>
      </c>
      <c r="I560" s="3">
        <v>10</v>
      </c>
    </row>
    <row r="561" spans="2:9" ht="85.5" customHeight="1" thickBot="1" x14ac:dyDescent="0.25">
      <c r="B561" s="168" t="s">
        <v>64</v>
      </c>
      <c r="C561" s="26" t="s">
        <v>140</v>
      </c>
      <c r="D561" s="8" t="s">
        <v>76</v>
      </c>
      <c r="E561" s="8" t="s">
        <v>118</v>
      </c>
      <c r="F561" s="4">
        <v>1920206590</v>
      </c>
      <c r="G561" s="2"/>
      <c r="H561" s="1">
        <f>SUM(H562:H564)</f>
        <v>3729</v>
      </c>
      <c r="I561" s="1">
        <f>SUM(I562:I564)</f>
        <v>3729</v>
      </c>
    </row>
    <row r="562" spans="2:9" ht="36.75" customHeight="1" thickBot="1" x14ac:dyDescent="0.25">
      <c r="B562" s="5" t="s">
        <v>56</v>
      </c>
      <c r="C562" s="28" t="s">
        <v>140</v>
      </c>
      <c r="D562" s="7" t="s">
        <v>76</v>
      </c>
      <c r="E562" s="7" t="s">
        <v>118</v>
      </c>
      <c r="F562" s="3">
        <v>1920206590</v>
      </c>
      <c r="G562" s="3">
        <v>111</v>
      </c>
      <c r="H562" s="3">
        <v>2827</v>
      </c>
      <c r="I562" s="3">
        <v>2827</v>
      </c>
    </row>
    <row r="563" spans="2:9" ht="51" customHeight="1" thickBot="1" x14ac:dyDescent="0.25">
      <c r="B563" s="39" t="s">
        <v>10</v>
      </c>
      <c r="C563" s="28" t="s">
        <v>140</v>
      </c>
      <c r="D563" s="7" t="s">
        <v>76</v>
      </c>
      <c r="E563" s="7" t="s">
        <v>118</v>
      </c>
      <c r="F563" s="3">
        <v>1920206590</v>
      </c>
      <c r="G563" s="3">
        <v>119</v>
      </c>
      <c r="H563" s="3">
        <v>853</v>
      </c>
      <c r="I563" s="3">
        <v>853</v>
      </c>
    </row>
    <row r="564" spans="2:9" ht="32.25" thickBot="1" x14ac:dyDescent="0.25">
      <c r="B564" s="39" t="s">
        <v>13</v>
      </c>
      <c r="C564" s="28" t="s">
        <v>140</v>
      </c>
      <c r="D564" s="7" t="s">
        <v>76</v>
      </c>
      <c r="E564" s="7" t="s">
        <v>118</v>
      </c>
      <c r="F564" s="3">
        <v>1920206590</v>
      </c>
      <c r="G564" s="3">
        <v>244</v>
      </c>
      <c r="H564" s="3">
        <v>49</v>
      </c>
      <c r="I564" s="3">
        <v>49</v>
      </c>
    </row>
    <row r="565" spans="2:9" ht="38.25" customHeight="1" thickBot="1" x14ac:dyDescent="0.25">
      <c r="B565" s="168" t="s">
        <v>67</v>
      </c>
      <c r="C565" s="26" t="s">
        <v>140</v>
      </c>
      <c r="D565" s="8" t="s">
        <v>76</v>
      </c>
      <c r="E565" s="8" t="s">
        <v>118</v>
      </c>
      <c r="F565" s="1">
        <v>1920207591</v>
      </c>
      <c r="G565" s="3"/>
      <c r="H565" s="1">
        <v>102</v>
      </c>
      <c r="I565" s="1">
        <v>102</v>
      </c>
    </row>
    <row r="566" spans="2:9" ht="32.25" thickBot="1" x14ac:dyDescent="0.25">
      <c r="B566" s="39" t="s">
        <v>13</v>
      </c>
      <c r="C566" s="28" t="s">
        <v>140</v>
      </c>
      <c r="D566" s="7" t="s">
        <v>76</v>
      </c>
      <c r="E566" s="7" t="s">
        <v>118</v>
      </c>
      <c r="F566" s="3">
        <v>1920207591</v>
      </c>
      <c r="G566" s="3">
        <v>244</v>
      </c>
      <c r="H566" s="3">
        <v>102</v>
      </c>
      <c r="I566" s="3">
        <v>102</v>
      </c>
    </row>
    <row r="567" spans="2:9" ht="16.5" thickBot="1" x14ac:dyDescent="0.25">
      <c r="B567" s="142" t="s">
        <v>141</v>
      </c>
      <c r="C567" s="140" t="s">
        <v>142</v>
      </c>
      <c r="D567" s="140" t="s">
        <v>76</v>
      </c>
      <c r="E567" s="140" t="s">
        <v>118</v>
      </c>
      <c r="F567" s="140"/>
      <c r="G567" s="140"/>
      <c r="H567" s="141">
        <f>SUM(H576+H572+H568)</f>
        <v>13602</v>
      </c>
      <c r="I567" s="141">
        <f>SUM(I576+I572+I568)</f>
        <v>13602</v>
      </c>
    </row>
    <row r="568" spans="2:9" ht="16.5" thickBot="1" x14ac:dyDescent="0.25">
      <c r="B568" s="31"/>
      <c r="C568" s="26" t="s">
        <v>142</v>
      </c>
      <c r="D568" s="15" t="s">
        <v>76</v>
      </c>
      <c r="E568" s="15" t="s">
        <v>118</v>
      </c>
      <c r="F568" s="32">
        <v>1920202590</v>
      </c>
      <c r="G568" s="26"/>
      <c r="H568" s="55">
        <f>SUM(H569:H571)</f>
        <v>501</v>
      </c>
      <c r="I568" s="55">
        <f>SUM(I569:I571)</f>
        <v>501</v>
      </c>
    </row>
    <row r="569" spans="2:9" ht="34.5" customHeight="1" thickBot="1" x14ac:dyDescent="0.25">
      <c r="B569" s="282" t="s">
        <v>510</v>
      </c>
      <c r="C569" s="28" t="s">
        <v>142</v>
      </c>
      <c r="D569" s="7" t="s">
        <v>76</v>
      </c>
      <c r="E569" s="7" t="s">
        <v>118</v>
      </c>
      <c r="F569" s="37">
        <v>1920202590</v>
      </c>
      <c r="G569" s="28" t="s">
        <v>511</v>
      </c>
      <c r="H569" s="143"/>
      <c r="I569" s="143"/>
    </row>
    <row r="570" spans="2:9" ht="32.25" thickBot="1" x14ac:dyDescent="0.25">
      <c r="B570" s="39" t="s">
        <v>13</v>
      </c>
      <c r="C570" s="28" t="s">
        <v>142</v>
      </c>
      <c r="D570" s="7" t="s">
        <v>76</v>
      </c>
      <c r="E570" s="7" t="s">
        <v>118</v>
      </c>
      <c r="F570" s="37">
        <v>1920202590</v>
      </c>
      <c r="G570" s="7" t="s">
        <v>122</v>
      </c>
      <c r="H570" s="3">
        <v>113</v>
      </c>
      <c r="I570" s="3">
        <v>113</v>
      </c>
    </row>
    <row r="571" spans="2:9" ht="16.5" thickBot="1" x14ac:dyDescent="0.25">
      <c r="B571" s="282" t="s">
        <v>48</v>
      </c>
      <c r="C571" s="28" t="s">
        <v>142</v>
      </c>
      <c r="D571" s="7" t="s">
        <v>76</v>
      </c>
      <c r="E571" s="7" t="s">
        <v>118</v>
      </c>
      <c r="F571" s="37">
        <v>1920202590</v>
      </c>
      <c r="G571" s="7" t="s">
        <v>121</v>
      </c>
      <c r="H571" s="3">
        <v>388</v>
      </c>
      <c r="I571" s="3">
        <v>388</v>
      </c>
    </row>
    <row r="572" spans="2:9" ht="88.5" customHeight="1" thickBot="1" x14ac:dyDescent="0.25">
      <c r="B572" s="168" t="s">
        <v>64</v>
      </c>
      <c r="C572" s="26" t="s">
        <v>142</v>
      </c>
      <c r="D572" s="8" t="s">
        <v>76</v>
      </c>
      <c r="E572" s="8" t="s">
        <v>118</v>
      </c>
      <c r="F572" s="4">
        <v>1920206590</v>
      </c>
      <c r="G572" s="2"/>
      <c r="H572" s="1">
        <f>SUM(H573:H575)</f>
        <v>12921</v>
      </c>
      <c r="I572" s="1">
        <f>SUM(I573:I575)</f>
        <v>12921</v>
      </c>
    </row>
    <row r="573" spans="2:9" ht="35.25" customHeight="1" thickBot="1" x14ac:dyDescent="0.25">
      <c r="B573" s="5" t="s">
        <v>56</v>
      </c>
      <c r="C573" s="28" t="s">
        <v>142</v>
      </c>
      <c r="D573" s="7" t="s">
        <v>76</v>
      </c>
      <c r="E573" s="7" t="s">
        <v>118</v>
      </c>
      <c r="F573" s="3">
        <v>1920206590</v>
      </c>
      <c r="G573" s="3">
        <v>111</v>
      </c>
      <c r="H573" s="3">
        <v>9746</v>
      </c>
      <c r="I573" s="3">
        <v>9746</v>
      </c>
    </row>
    <row r="574" spans="2:9" ht="49.5" customHeight="1" thickBot="1" x14ac:dyDescent="0.25">
      <c r="B574" s="39" t="s">
        <v>10</v>
      </c>
      <c r="C574" s="28" t="s">
        <v>142</v>
      </c>
      <c r="D574" s="7" t="s">
        <v>76</v>
      </c>
      <c r="E574" s="7" t="s">
        <v>118</v>
      </c>
      <c r="F574" s="3">
        <v>1920206590</v>
      </c>
      <c r="G574" s="3">
        <v>119</v>
      </c>
      <c r="H574" s="3">
        <v>2943</v>
      </c>
      <c r="I574" s="3">
        <v>2943</v>
      </c>
    </row>
    <row r="575" spans="2:9" ht="32.25" thickBot="1" x14ac:dyDescent="0.25">
      <c r="B575" s="39" t="s">
        <v>13</v>
      </c>
      <c r="C575" s="28" t="s">
        <v>142</v>
      </c>
      <c r="D575" s="7" t="s">
        <v>76</v>
      </c>
      <c r="E575" s="7" t="s">
        <v>118</v>
      </c>
      <c r="F575" s="3">
        <v>1920206590</v>
      </c>
      <c r="G575" s="3">
        <v>244</v>
      </c>
      <c r="H575" s="3">
        <v>232</v>
      </c>
      <c r="I575" s="3">
        <v>232</v>
      </c>
    </row>
    <row r="576" spans="2:9" ht="36" customHeight="1" thickBot="1" x14ac:dyDescent="0.25">
      <c r="B576" s="168" t="s">
        <v>67</v>
      </c>
      <c r="C576" s="26" t="s">
        <v>142</v>
      </c>
      <c r="D576" s="8" t="s">
        <v>76</v>
      </c>
      <c r="E576" s="8" t="s">
        <v>118</v>
      </c>
      <c r="F576" s="1">
        <v>1920207591</v>
      </c>
      <c r="G576" s="3"/>
      <c r="H576" s="1">
        <v>180</v>
      </c>
      <c r="I576" s="1">
        <v>180</v>
      </c>
    </row>
    <row r="577" spans="2:9" ht="32.25" thickBot="1" x14ac:dyDescent="0.25">
      <c r="B577" s="39" t="s">
        <v>13</v>
      </c>
      <c r="C577" s="28" t="s">
        <v>142</v>
      </c>
      <c r="D577" s="7" t="s">
        <v>76</v>
      </c>
      <c r="E577" s="7" t="s">
        <v>118</v>
      </c>
      <c r="F577" s="3">
        <v>1920207591</v>
      </c>
      <c r="G577" s="3">
        <v>244</v>
      </c>
      <c r="H577" s="3">
        <v>180</v>
      </c>
      <c r="I577" s="3">
        <v>180</v>
      </c>
    </row>
    <row r="578" spans="2:9" ht="16.5" thickBot="1" x14ac:dyDescent="0.25">
      <c r="B578" s="142" t="s">
        <v>143</v>
      </c>
      <c r="C578" s="140" t="s">
        <v>144</v>
      </c>
      <c r="D578" s="140" t="s">
        <v>76</v>
      </c>
      <c r="E578" s="140" t="s">
        <v>118</v>
      </c>
      <c r="F578" s="140"/>
      <c r="G578" s="140"/>
      <c r="H578" s="141">
        <f>SUM(H587+H583+H579+H589)</f>
        <v>10441.6</v>
      </c>
      <c r="I578" s="141">
        <f>SUM(I587+I583+I579+I589)</f>
        <v>10441.6</v>
      </c>
    </row>
    <row r="579" spans="2:9" ht="16.5" thickBot="1" x14ac:dyDescent="0.25">
      <c r="B579" s="31"/>
      <c r="C579" s="26" t="s">
        <v>144</v>
      </c>
      <c r="D579" s="15" t="s">
        <v>76</v>
      </c>
      <c r="E579" s="15" t="s">
        <v>118</v>
      </c>
      <c r="F579" s="32">
        <v>1920202590</v>
      </c>
      <c r="G579" s="27"/>
      <c r="H579" s="55">
        <f>SUM(H580:H582)</f>
        <v>241</v>
      </c>
      <c r="I579" s="55">
        <f>SUM(I580:I582)</f>
        <v>241</v>
      </c>
    </row>
    <row r="580" spans="2:9" ht="34.5" customHeight="1" thickBot="1" x14ac:dyDescent="0.25">
      <c r="B580" s="282" t="s">
        <v>510</v>
      </c>
      <c r="C580" s="28" t="s">
        <v>144</v>
      </c>
      <c r="D580" s="7" t="s">
        <v>76</v>
      </c>
      <c r="E580" s="7" t="s">
        <v>118</v>
      </c>
      <c r="F580" s="37">
        <v>1920202590</v>
      </c>
      <c r="G580" s="28" t="s">
        <v>511</v>
      </c>
      <c r="H580" s="55">
        <v>0</v>
      </c>
      <c r="I580" s="55">
        <v>0</v>
      </c>
    </row>
    <row r="581" spans="2:9" ht="32.25" thickBot="1" x14ac:dyDescent="0.25">
      <c r="B581" s="39" t="s">
        <v>13</v>
      </c>
      <c r="C581" s="28" t="s">
        <v>144</v>
      </c>
      <c r="D581" s="7" t="s">
        <v>76</v>
      </c>
      <c r="E581" s="7" t="s">
        <v>118</v>
      </c>
      <c r="F581" s="37">
        <v>1920202590</v>
      </c>
      <c r="G581" s="7" t="s">
        <v>122</v>
      </c>
      <c r="H581" s="3">
        <v>194</v>
      </c>
      <c r="I581" s="3">
        <v>194</v>
      </c>
    </row>
    <row r="582" spans="2:9" ht="16.5" thickBot="1" x14ac:dyDescent="0.25">
      <c r="B582" s="282" t="s">
        <v>48</v>
      </c>
      <c r="C582" s="28" t="s">
        <v>144</v>
      </c>
      <c r="D582" s="7" t="s">
        <v>76</v>
      </c>
      <c r="E582" s="7" t="s">
        <v>118</v>
      </c>
      <c r="F582" s="37">
        <v>1920202590</v>
      </c>
      <c r="G582" s="7" t="s">
        <v>121</v>
      </c>
      <c r="H582" s="3">
        <v>47</v>
      </c>
      <c r="I582" s="3">
        <v>47</v>
      </c>
    </row>
    <row r="583" spans="2:9" ht="86.25" customHeight="1" thickBot="1" x14ac:dyDescent="0.25">
      <c r="B583" s="168" t="s">
        <v>64</v>
      </c>
      <c r="C583" s="26" t="s">
        <v>144</v>
      </c>
      <c r="D583" s="8" t="s">
        <v>76</v>
      </c>
      <c r="E583" s="8" t="s">
        <v>118</v>
      </c>
      <c r="F583" s="4">
        <v>1920206590</v>
      </c>
      <c r="G583" s="2"/>
      <c r="H583" s="1">
        <f>SUM(H584:H586)</f>
        <v>10134.6</v>
      </c>
      <c r="I583" s="1">
        <f>SUM(I584:I586)</f>
        <v>10134.6</v>
      </c>
    </row>
    <row r="584" spans="2:9" ht="33.75" customHeight="1" thickBot="1" x14ac:dyDescent="0.25">
      <c r="B584" s="5" t="s">
        <v>56</v>
      </c>
      <c r="C584" s="28" t="s">
        <v>144</v>
      </c>
      <c r="D584" s="7" t="s">
        <v>76</v>
      </c>
      <c r="E584" s="7" t="s">
        <v>118</v>
      </c>
      <c r="F584" s="3">
        <v>1920206590</v>
      </c>
      <c r="G584" s="3">
        <v>111</v>
      </c>
      <c r="H584" s="3">
        <v>7734</v>
      </c>
      <c r="I584" s="3">
        <v>7734</v>
      </c>
    </row>
    <row r="585" spans="2:9" ht="50.25" customHeight="1" thickBot="1" x14ac:dyDescent="0.25">
      <c r="B585" s="39" t="s">
        <v>10</v>
      </c>
      <c r="C585" s="28" t="s">
        <v>144</v>
      </c>
      <c r="D585" s="7" t="s">
        <v>76</v>
      </c>
      <c r="E585" s="7" t="s">
        <v>118</v>
      </c>
      <c r="F585" s="3">
        <v>1920206590</v>
      </c>
      <c r="G585" s="3">
        <v>119</v>
      </c>
      <c r="H585" s="3">
        <v>2336</v>
      </c>
      <c r="I585" s="3">
        <v>2336</v>
      </c>
    </row>
    <row r="586" spans="2:9" ht="32.25" thickBot="1" x14ac:dyDescent="0.25">
      <c r="B586" s="39" t="s">
        <v>13</v>
      </c>
      <c r="C586" s="28" t="s">
        <v>144</v>
      </c>
      <c r="D586" s="7" t="s">
        <v>76</v>
      </c>
      <c r="E586" s="7" t="s">
        <v>118</v>
      </c>
      <c r="F586" s="3">
        <v>1920206590</v>
      </c>
      <c r="G586" s="3">
        <v>244</v>
      </c>
      <c r="H586" s="3">
        <v>64.599999999999994</v>
      </c>
      <c r="I586" s="3">
        <v>64.599999999999994</v>
      </c>
    </row>
    <row r="587" spans="2:9" ht="37.5" customHeight="1" thickBot="1" x14ac:dyDescent="0.25">
      <c r="B587" s="168" t="s">
        <v>67</v>
      </c>
      <c r="C587" s="26" t="s">
        <v>144</v>
      </c>
      <c r="D587" s="8" t="s">
        <v>76</v>
      </c>
      <c r="E587" s="8" t="s">
        <v>118</v>
      </c>
      <c r="F587" s="1">
        <v>1920207591</v>
      </c>
      <c r="G587" s="3"/>
      <c r="H587" s="1">
        <v>66</v>
      </c>
      <c r="I587" s="1">
        <v>66</v>
      </c>
    </row>
    <row r="588" spans="2:9" ht="32.25" thickBot="1" x14ac:dyDescent="0.25">
      <c r="B588" s="39" t="s">
        <v>13</v>
      </c>
      <c r="C588" s="28" t="s">
        <v>144</v>
      </c>
      <c r="D588" s="7" t="s">
        <v>76</v>
      </c>
      <c r="E588" s="7" t="s">
        <v>118</v>
      </c>
      <c r="F588" s="3">
        <v>1920207591</v>
      </c>
      <c r="G588" s="3">
        <v>244</v>
      </c>
      <c r="H588" s="3">
        <v>66</v>
      </c>
      <c r="I588" s="3">
        <v>66</v>
      </c>
    </row>
    <row r="589" spans="2:9" ht="18" thickBot="1" x14ac:dyDescent="0.25">
      <c r="B589" s="217" t="s">
        <v>582</v>
      </c>
      <c r="C589" s="28" t="s">
        <v>144</v>
      </c>
      <c r="D589" s="7" t="s">
        <v>76</v>
      </c>
      <c r="E589" s="7" t="s">
        <v>118</v>
      </c>
      <c r="F589" s="3">
        <v>9990041120</v>
      </c>
      <c r="G589" s="3"/>
      <c r="H589" s="3">
        <v>0</v>
      </c>
      <c r="I589" s="3">
        <v>0</v>
      </c>
    </row>
    <row r="590" spans="2:9" ht="33.75" customHeight="1" thickBot="1" x14ac:dyDescent="0.25">
      <c r="B590" s="282" t="s">
        <v>510</v>
      </c>
      <c r="C590" s="28" t="s">
        <v>144</v>
      </c>
      <c r="D590" s="7" t="s">
        <v>76</v>
      </c>
      <c r="E590" s="7" t="s">
        <v>118</v>
      </c>
      <c r="F590" s="3">
        <v>9990041120</v>
      </c>
      <c r="G590" s="3">
        <v>243</v>
      </c>
      <c r="H590" s="3">
        <v>0</v>
      </c>
      <c r="I590" s="3">
        <v>0</v>
      </c>
    </row>
    <row r="591" spans="2:9" ht="16.5" thickBot="1" x14ac:dyDescent="0.25">
      <c r="B591" s="142" t="s">
        <v>145</v>
      </c>
      <c r="C591" s="140" t="s">
        <v>146</v>
      </c>
      <c r="D591" s="140" t="s">
        <v>76</v>
      </c>
      <c r="E591" s="140" t="s">
        <v>118</v>
      </c>
      <c r="F591" s="140"/>
      <c r="G591" s="140"/>
      <c r="H591" s="141">
        <f>SUM(H599+H595+H592)</f>
        <v>20525.939999999999</v>
      </c>
      <c r="I591" s="141">
        <f>SUM(I599+I595+I592)</f>
        <v>20539.439999999999</v>
      </c>
    </row>
    <row r="592" spans="2:9" ht="16.5" thickBot="1" x14ac:dyDescent="0.25">
      <c r="B592" s="31"/>
      <c r="C592" s="26" t="s">
        <v>146</v>
      </c>
      <c r="D592" s="15" t="s">
        <v>76</v>
      </c>
      <c r="E592" s="15" t="s">
        <v>118</v>
      </c>
      <c r="F592" s="32">
        <v>1920202590</v>
      </c>
      <c r="G592" s="27"/>
      <c r="H592" s="33">
        <f>SUM(H593:H594)</f>
        <v>2745.44</v>
      </c>
      <c r="I592" s="33">
        <f>SUM(I593:I594)</f>
        <v>2758.94</v>
      </c>
    </row>
    <row r="593" spans="2:9" ht="32.25" thickBot="1" x14ac:dyDescent="0.25">
      <c r="B593" s="39" t="s">
        <v>13</v>
      </c>
      <c r="C593" s="28" t="s">
        <v>146</v>
      </c>
      <c r="D593" s="7" t="s">
        <v>76</v>
      </c>
      <c r="E593" s="7" t="s">
        <v>118</v>
      </c>
      <c r="F593" s="37">
        <v>1920202590</v>
      </c>
      <c r="G593" s="7" t="s">
        <v>122</v>
      </c>
      <c r="H593" s="3">
        <v>425</v>
      </c>
      <c r="I593" s="3">
        <v>425</v>
      </c>
    </row>
    <row r="594" spans="2:9" ht="16.5" thickBot="1" x14ac:dyDescent="0.25">
      <c r="B594" s="282" t="s">
        <v>48</v>
      </c>
      <c r="C594" s="28" t="s">
        <v>146</v>
      </c>
      <c r="D594" s="7" t="s">
        <v>76</v>
      </c>
      <c r="E594" s="7" t="s">
        <v>118</v>
      </c>
      <c r="F594" s="37">
        <v>1920202590</v>
      </c>
      <c r="G594" s="7" t="s">
        <v>121</v>
      </c>
      <c r="H594" s="3">
        <v>2320.44</v>
      </c>
      <c r="I594" s="3">
        <v>2333.94</v>
      </c>
    </row>
    <row r="595" spans="2:9" ht="84" customHeight="1" thickBot="1" x14ac:dyDescent="0.25">
      <c r="B595" s="168" t="s">
        <v>64</v>
      </c>
      <c r="C595" s="26" t="s">
        <v>146</v>
      </c>
      <c r="D595" s="8" t="s">
        <v>76</v>
      </c>
      <c r="E595" s="8" t="s">
        <v>118</v>
      </c>
      <c r="F595" s="4">
        <v>1920206590</v>
      </c>
      <c r="G595" s="2"/>
      <c r="H595" s="1">
        <f>SUM(H596:H598)</f>
        <v>17474.5</v>
      </c>
      <c r="I595" s="1">
        <f>SUM(I596:I598)</f>
        <v>17474.5</v>
      </c>
    </row>
    <row r="596" spans="2:9" ht="37.5" customHeight="1" thickBot="1" x14ac:dyDescent="0.25">
      <c r="B596" s="5" t="s">
        <v>56</v>
      </c>
      <c r="C596" s="28" t="s">
        <v>146</v>
      </c>
      <c r="D596" s="7" t="s">
        <v>76</v>
      </c>
      <c r="E596" s="7" t="s">
        <v>118</v>
      </c>
      <c r="F596" s="3">
        <v>1920206590</v>
      </c>
      <c r="G596" s="3">
        <v>111</v>
      </c>
      <c r="H596" s="3">
        <v>13139</v>
      </c>
      <c r="I596" s="3">
        <v>13139</v>
      </c>
    </row>
    <row r="597" spans="2:9" ht="47.25" customHeight="1" thickBot="1" x14ac:dyDescent="0.25">
      <c r="B597" s="39" t="s">
        <v>10</v>
      </c>
      <c r="C597" s="28" t="s">
        <v>146</v>
      </c>
      <c r="D597" s="7" t="s">
        <v>76</v>
      </c>
      <c r="E597" s="7" t="s">
        <v>118</v>
      </c>
      <c r="F597" s="3">
        <v>1920206590</v>
      </c>
      <c r="G597" s="3">
        <v>119</v>
      </c>
      <c r="H597" s="3">
        <v>3968</v>
      </c>
      <c r="I597" s="3">
        <v>3968</v>
      </c>
    </row>
    <row r="598" spans="2:9" ht="32.25" thickBot="1" x14ac:dyDescent="0.25">
      <c r="B598" s="39" t="s">
        <v>13</v>
      </c>
      <c r="C598" s="28" t="s">
        <v>146</v>
      </c>
      <c r="D598" s="7" t="s">
        <v>76</v>
      </c>
      <c r="E598" s="7" t="s">
        <v>118</v>
      </c>
      <c r="F598" s="3">
        <v>1920206590</v>
      </c>
      <c r="G598" s="3">
        <v>244</v>
      </c>
      <c r="H598" s="3">
        <v>367.5</v>
      </c>
      <c r="I598" s="3">
        <v>367.5</v>
      </c>
    </row>
    <row r="599" spans="2:9" ht="30.75" customHeight="1" thickBot="1" x14ac:dyDescent="0.25">
      <c r="B599" s="168" t="s">
        <v>67</v>
      </c>
      <c r="C599" s="26" t="s">
        <v>146</v>
      </c>
      <c r="D599" s="8" t="s">
        <v>76</v>
      </c>
      <c r="E599" s="8" t="s">
        <v>118</v>
      </c>
      <c r="F599" s="1">
        <v>1920207591</v>
      </c>
      <c r="G599" s="3"/>
      <c r="H599" s="1">
        <v>306</v>
      </c>
      <c r="I599" s="1">
        <v>306</v>
      </c>
    </row>
    <row r="600" spans="2:9" ht="32.25" thickBot="1" x14ac:dyDescent="0.25">
      <c r="B600" s="39" t="s">
        <v>13</v>
      </c>
      <c r="C600" s="28" t="s">
        <v>146</v>
      </c>
      <c r="D600" s="7" t="s">
        <v>76</v>
      </c>
      <c r="E600" s="7" t="s">
        <v>118</v>
      </c>
      <c r="F600" s="3">
        <v>1920207591</v>
      </c>
      <c r="G600" s="3">
        <v>244</v>
      </c>
      <c r="H600" s="3">
        <v>306</v>
      </c>
      <c r="I600" s="3">
        <v>306</v>
      </c>
    </row>
    <row r="601" spans="2:9" ht="16.5" thickBot="1" x14ac:dyDescent="0.25">
      <c r="B601" s="142" t="s">
        <v>147</v>
      </c>
      <c r="C601" s="140" t="s">
        <v>148</v>
      </c>
      <c r="D601" s="140" t="s">
        <v>76</v>
      </c>
      <c r="E601" s="140" t="s">
        <v>118</v>
      </c>
      <c r="F601" s="140"/>
      <c r="G601" s="140"/>
      <c r="H601" s="141">
        <f>SUM(H610+H606+H602)</f>
        <v>10876</v>
      </c>
      <c r="I601" s="141">
        <f>SUM(I610+I606+I602)</f>
        <v>10876</v>
      </c>
    </row>
    <row r="602" spans="2:9" ht="16.5" thickBot="1" x14ac:dyDescent="0.25">
      <c r="B602" s="31"/>
      <c r="C602" s="26" t="s">
        <v>148</v>
      </c>
      <c r="D602" s="15" t="s">
        <v>76</v>
      </c>
      <c r="E602" s="15" t="s">
        <v>118</v>
      </c>
      <c r="F602" s="32">
        <v>1920202590</v>
      </c>
      <c r="G602" s="27"/>
      <c r="H602" s="55">
        <f>SUM(H603:H605)</f>
        <v>160</v>
      </c>
      <c r="I602" s="55">
        <f>SUM(I603:I605)</f>
        <v>160</v>
      </c>
    </row>
    <row r="603" spans="2:9" ht="30.75" customHeight="1" thickBot="1" x14ac:dyDescent="0.25">
      <c r="B603" s="282" t="s">
        <v>510</v>
      </c>
      <c r="C603" s="28" t="s">
        <v>148</v>
      </c>
      <c r="D603" s="7" t="s">
        <v>76</v>
      </c>
      <c r="E603" s="7" t="s">
        <v>118</v>
      </c>
      <c r="F603" s="37">
        <v>1920202590</v>
      </c>
      <c r="G603" s="28" t="s">
        <v>511</v>
      </c>
      <c r="H603" s="55"/>
      <c r="I603" s="55"/>
    </row>
    <row r="604" spans="2:9" ht="32.25" thickBot="1" x14ac:dyDescent="0.25">
      <c r="B604" s="39" t="s">
        <v>13</v>
      </c>
      <c r="C604" s="28" t="s">
        <v>148</v>
      </c>
      <c r="D604" s="7" t="s">
        <v>76</v>
      </c>
      <c r="E604" s="7" t="s">
        <v>118</v>
      </c>
      <c r="F604" s="37">
        <v>1920202590</v>
      </c>
      <c r="G604" s="7" t="s">
        <v>122</v>
      </c>
      <c r="H604" s="3">
        <v>132</v>
      </c>
      <c r="I604" s="3">
        <v>132</v>
      </c>
    </row>
    <row r="605" spans="2:9" ht="16.5" thickBot="1" x14ac:dyDescent="0.25">
      <c r="B605" s="282" t="s">
        <v>48</v>
      </c>
      <c r="C605" s="28" t="s">
        <v>148</v>
      </c>
      <c r="D605" s="7" t="s">
        <v>76</v>
      </c>
      <c r="E605" s="7" t="s">
        <v>118</v>
      </c>
      <c r="F605" s="37">
        <v>1920202590</v>
      </c>
      <c r="G605" s="7" t="s">
        <v>121</v>
      </c>
      <c r="H605" s="3">
        <v>28</v>
      </c>
      <c r="I605" s="3">
        <v>28</v>
      </c>
    </row>
    <row r="606" spans="2:9" ht="86.25" customHeight="1" thickBot="1" x14ac:dyDescent="0.25">
      <c r="B606" s="168" t="s">
        <v>64</v>
      </c>
      <c r="C606" s="26" t="s">
        <v>148</v>
      </c>
      <c r="D606" s="8" t="s">
        <v>76</v>
      </c>
      <c r="E606" s="8" t="s">
        <v>118</v>
      </c>
      <c r="F606" s="4">
        <v>1920206590</v>
      </c>
      <c r="G606" s="2"/>
      <c r="H606" s="1">
        <f>SUM(H607:H609)</f>
        <v>10599</v>
      </c>
      <c r="I606" s="1">
        <f>SUM(I607:I609)</f>
        <v>10599</v>
      </c>
    </row>
    <row r="607" spans="2:9" ht="33" customHeight="1" thickBot="1" x14ac:dyDescent="0.25">
      <c r="B607" s="5" t="s">
        <v>56</v>
      </c>
      <c r="C607" s="28" t="s">
        <v>148</v>
      </c>
      <c r="D607" s="7" t="s">
        <v>76</v>
      </c>
      <c r="E607" s="7" t="s">
        <v>118</v>
      </c>
      <c r="F607" s="3">
        <v>1920206590</v>
      </c>
      <c r="G607" s="3">
        <v>111</v>
      </c>
      <c r="H607" s="3">
        <v>8052</v>
      </c>
      <c r="I607" s="3">
        <v>8052</v>
      </c>
    </row>
    <row r="608" spans="2:9" ht="51" customHeight="1" thickBot="1" x14ac:dyDescent="0.25">
      <c r="B608" s="39" t="s">
        <v>10</v>
      </c>
      <c r="C608" s="28" t="s">
        <v>148</v>
      </c>
      <c r="D608" s="7" t="s">
        <v>76</v>
      </c>
      <c r="E608" s="7" t="s">
        <v>118</v>
      </c>
      <c r="F608" s="3">
        <v>1920206590</v>
      </c>
      <c r="G608" s="3">
        <v>119</v>
      </c>
      <c r="H608" s="3">
        <v>2432</v>
      </c>
      <c r="I608" s="3">
        <v>2432</v>
      </c>
    </row>
    <row r="609" spans="2:9" ht="32.25" thickBot="1" x14ac:dyDescent="0.25">
      <c r="B609" s="39" t="s">
        <v>13</v>
      </c>
      <c r="C609" s="28" t="s">
        <v>148</v>
      </c>
      <c r="D609" s="7" t="s">
        <v>76</v>
      </c>
      <c r="E609" s="7" t="s">
        <v>118</v>
      </c>
      <c r="F609" s="3">
        <v>1920206590</v>
      </c>
      <c r="G609" s="3">
        <v>244</v>
      </c>
      <c r="H609" s="3">
        <v>115</v>
      </c>
      <c r="I609" s="3">
        <v>115</v>
      </c>
    </row>
    <row r="610" spans="2:9" ht="33" customHeight="1" thickBot="1" x14ac:dyDescent="0.25">
      <c r="B610" s="168" t="s">
        <v>67</v>
      </c>
      <c r="C610" s="26" t="s">
        <v>148</v>
      </c>
      <c r="D610" s="8" t="s">
        <v>76</v>
      </c>
      <c r="E610" s="8" t="s">
        <v>118</v>
      </c>
      <c r="F610" s="1">
        <v>1920207591</v>
      </c>
      <c r="G610" s="3"/>
      <c r="H610" s="1">
        <v>117</v>
      </c>
      <c r="I610" s="1">
        <v>117</v>
      </c>
    </row>
    <row r="611" spans="2:9" ht="32.25" thickBot="1" x14ac:dyDescent="0.25">
      <c r="B611" s="39" t="s">
        <v>13</v>
      </c>
      <c r="C611" s="28" t="s">
        <v>148</v>
      </c>
      <c r="D611" s="7" t="s">
        <v>76</v>
      </c>
      <c r="E611" s="7" t="s">
        <v>118</v>
      </c>
      <c r="F611" s="3">
        <v>1920207591</v>
      </c>
      <c r="G611" s="3">
        <v>244</v>
      </c>
      <c r="H611" s="3">
        <v>117</v>
      </c>
      <c r="I611" s="3">
        <v>117</v>
      </c>
    </row>
    <row r="612" spans="2:9" ht="32.25" customHeight="1" thickBot="1" x14ac:dyDescent="0.25">
      <c r="B612" s="142" t="s">
        <v>149</v>
      </c>
      <c r="C612" s="140" t="s">
        <v>150</v>
      </c>
      <c r="D612" s="140" t="s">
        <v>76</v>
      </c>
      <c r="E612" s="140" t="s">
        <v>118</v>
      </c>
      <c r="F612" s="140"/>
      <c r="G612" s="140"/>
      <c r="H612" s="141">
        <f>SUM(H621+H617+H613)</f>
        <v>10358.9</v>
      </c>
      <c r="I612" s="141">
        <f>SUM(I621+I617+I613)</f>
        <v>10358.9</v>
      </c>
    </row>
    <row r="613" spans="2:9" ht="16.5" thickBot="1" x14ac:dyDescent="0.25">
      <c r="B613" s="31"/>
      <c r="C613" s="26" t="s">
        <v>150</v>
      </c>
      <c r="D613" s="15" t="s">
        <v>76</v>
      </c>
      <c r="E613" s="15" t="s">
        <v>118</v>
      </c>
      <c r="F613" s="32">
        <v>1920202590</v>
      </c>
      <c r="G613" s="27"/>
      <c r="H613" s="55">
        <f>SUM(H614:H616)</f>
        <v>229</v>
      </c>
      <c r="I613" s="55">
        <f>SUM(I614:I616)</f>
        <v>229</v>
      </c>
    </row>
    <row r="614" spans="2:9" ht="35.25" customHeight="1" thickBot="1" x14ac:dyDescent="0.25">
      <c r="B614" s="282" t="s">
        <v>510</v>
      </c>
      <c r="C614" s="28" t="s">
        <v>150</v>
      </c>
      <c r="D614" s="7" t="s">
        <v>76</v>
      </c>
      <c r="E614" s="7" t="s">
        <v>118</v>
      </c>
      <c r="F614" s="37">
        <v>1920202590</v>
      </c>
      <c r="G614" s="28" t="s">
        <v>511</v>
      </c>
      <c r="H614" s="143"/>
      <c r="I614" s="143"/>
    </row>
    <row r="615" spans="2:9" ht="32.25" thickBot="1" x14ac:dyDescent="0.25">
      <c r="B615" s="39" t="s">
        <v>13</v>
      </c>
      <c r="C615" s="28" t="s">
        <v>150</v>
      </c>
      <c r="D615" s="7" t="s">
        <v>76</v>
      </c>
      <c r="E615" s="7" t="s">
        <v>118</v>
      </c>
      <c r="F615" s="37">
        <v>1920202590</v>
      </c>
      <c r="G615" s="7" t="s">
        <v>122</v>
      </c>
      <c r="H615" s="3">
        <v>130</v>
      </c>
      <c r="I615" s="3">
        <v>130</v>
      </c>
    </row>
    <row r="616" spans="2:9" ht="16.5" thickBot="1" x14ac:dyDescent="0.25">
      <c r="B616" s="282" t="s">
        <v>48</v>
      </c>
      <c r="C616" s="28" t="s">
        <v>150</v>
      </c>
      <c r="D616" s="7" t="s">
        <v>76</v>
      </c>
      <c r="E616" s="7" t="s">
        <v>118</v>
      </c>
      <c r="F616" s="37">
        <v>1920202590</v>
      </c>
      <c r="G616" s="7" t="s">
        <v>121</v>
      </c>
      <c r="H616" s="3">
        <v>99</v>
      </c>
      <c r="I616" s="3">
        <v>99</v>
      </c>
    </row>
    <row r="617" spans="2:9" ht="84.75" customHeight="1" thickBot="1" x14ac:dyDescent="0.25">
      <c r="B617" s="168" t="s">
        <v>64</v>
      </c>
      <c r="C617" s="26" t="s">
        <v>150</v>
      </c>
      <c r="D617" s="8" t="s">
        <v>76</v>
      </c>
      <c r="E617" s="8" t="s">
        <v>118</v>
      </c>
      <c r="F617" s="4">
        <v>1920206590</v>
      </c>
      <c r="G617" s="2"/>
      <c r="H617" s="1">
        <f>SUM(H618:H620)</f>
        <v>10042.9</v>
      </c>
      <c r="I617" s="1">
        <f>SUM(I618:I620)</f>
        <v>10042.9</v>
      </c>
    </row>
    <row r="618" spans="2:9" ht="34.5" customHeight="1" thickBot="1" x14ac:dyDescent="0.25">
      <c r="B618" s="5" t="s">
        <v>56</v>
      </c>
      <c r="C618" s="28" t="s">
        <v>150</v>
      </c>
      <c r="D618" s="7" t="s">
        <v>76</v>
      </c>
      <c r="E618" s="7" t="s">
        <v>118</v>
      </c>
      <c r="F618" s="3">
        <v>1920206590</v>
      </c>
      <c r="G618" s="3">
        <v>111</v>
      </c>
      <c r="H618" s="3">
        <v>7647</v>
      </c>
      <c r="I618" s="3">
        <v>7647</v>
      </c>
    </row>
    <row r="619" spans="2:9" ht="50.25" customHeight="1" thickBot="1" x14ac:dyDescent="0.25">
      <c r="B619" s="39" t="s">
        <v>10</v>
      </c>
      <c r="C619" s="28" t="s">
        <v>150</v>
      </c>
      <c r="D619" s="7" t="s">
        <v>76</v>
      </c>
      <c r="E619" s="7" t="s">
        <v>118</v>
      </c>
      <c r="F619" s="3">
        <v>1920206590</v>
      </c>
      <c r="G619" s="3">
        <v>119</v>
      </c>
      <c r="H619" s="3">
        <v>2309</v>
      </c>
      <c r="I619" s="3">
        <v>2309</v>
      </c>
    </row>
    <row r="620" spans="2:9" ht="32.25" thickBot="1" x14ac:dyDescent="0.25">
      <c r="B620" s="39" t="s">
        <v>13</v>
      </c>
      <c r="C620" s="28" t="s">
        <v>150</v>
      </c>
      <c r="D620" s="7" t="s">
        <v>76</v>
      </c>
      <c r="E620" s="7" t="s">
        <v>118</v>
      </c>
      <c r="F620" s="3">
        <v>1920206590</v>
      </c>
      <c r="G620" s="3">
        <v>244</v>
      </c>
      <c r="H620" s="3">
        <v>86.9</v>
      </c>
      <c r="I620" s="3">
        <v>86.9</v>
      </c>
    </row>
    <row r="621" spans="2:9" ht="29.25" customHeight="1" thickBot="1" x14ac:dyDescent="0.25">
      <c r="B621" s="168" t="s">
        <v>67</v>
      </c>
      <c r="C621" s="26" t="s">
        <v>150</v>
      </c>
      <c r="D621" s="8" t="s">
        <v>76</v>
      </c>
      <c r="E621" s="8" t="s">
        <v>118</v>
      </c>
      <c r="F621" s="1">
        <v>1920207591</v>
      </c>
      <c r="G621" s="3"/>
      <c r="H621" s="1">
        <v>87</v>
      </c>
      <c r="I621" s="1">
        <v>87</v>
      </c>
    </row>
    <row r="622" spans="2:9" ht="32.25" thickBot="1" x14ac:dyDescent="0.25">
      <c r="B622" s="39" t="s">
        <v>13</v>
      </c>
      <c r="C622" s="28" t="s">
        <v>150</v>
      </c>
      <c r="D622" s="7" t="s">
        <v>76</v>
      </c>
      <c r="E622" s="7" t="s">
        <v>118</v>
      </c>
      <c r="F622" s="3">
        <v>1920207591</v>
      </c>
      <c r="G622" s="3">
        <v>244</v>
      </c>
      <c r="H622" s="3">
        <v>87</v>
      </c>
      <c r="I622" s="3">
        <v>87</v>
      </c>
    </row>
    <row r="623" spans="2:9" ht="16.5" thickBot="1" x14ac:dyDescent="0.25">
      <c r="B623" s="142" t="s">
        <v>151</v>
      </c>
      <c r="C623" s="140" t="s">
        <v>152</v>
      </c>
      <c r="D623" s="140" t="s">
        <v>76</v>
      </c>
      <c r="E623" s="140" t="s">
        <v>118</v>
      </c>
      <c r="F623" s="140"/>
      <c r="G623" s="140"/>
      <c r="H623" s="141">
        <f>SUM(H632+H628+H624)</f>
        <v>15506</v>
      </c>
      <c r="I623" s="141">
        <f>SUM(I632+I628+I624)</f>
        <v>15506</v>
      </c>
    </row>
    <row r="624" spans="2:9" ht="16.5" thickBot="1" x14ac:dyDescent="0.25">
      <c r="B624" s="31"/>
      <c r="C624" s="26" t="s">
        <v>152</v>
      </c>
      <c r="D624" s="15" t="s">
        <v>76</v>
      </c>
      <c r="E624" s="15" t="s">
        <v>118</v>
      </c>
      <c r="F624" s="32">
        <v>1920202590</v>
      </c>
      <c r="G624" s="27"/>
      <c r="H624" s="55">
        <f>SUM(H625:H627)</f>
        <v>227</v>
      </c>
      <c r="I624" s="55">
        <f>SUM(I625:I627)</f>
        <v>227</v>
      </c>
    </row>
    <row r="625" spans="2:9" ht="36" customHeight="1" thickBot="1" x14ac:dyDescent="0.25">
      <c r="B625" s="282" t="s">
        <v>510</v>
      </c>
      <c r="C625" s="28" t="s">
        <v>152</v>
      </c>
      <c r="D625" s="7" t="s">
        <v>76</v>
      </c>
      <c r="E625" s="7" t="s">
        <v>118</v>
      </c>
      <c r="F625" s="37">
        <v>1920202590</v>
      </c>
      <c r="G625" s="7" t="s">
        <v>511</v>
      </c>
      <c r="H625" s="55">
        <v>0</v>
      </c>
      <c r="I625" s="55">
        <v>0</v>
      </c>
    </row>
    <row r="626" spans="2:9" ht="32.25" thickBot="1" x14ac:dyDescent="0.25">
      <c r="B626" s="39" t="s">
        <v>13</v>
      </c>
      <c r="C626" s="28" t="s">
        <v>152</v>
      </c>
      <c r="D626" s="7" t="s">
        <v>76</v>
      </c>
      <c r="E626" s="7" t="s">
        <v>118</v>
      </c>
      <c r="F626" s="37">
        <v>1920202590</v>
      </c>
      <c r="G626" s="7" t="s">
        <v>122</v>
      </c>
      <c r="H626" s="3">
        <v>117</v>
      </c>
      <c r="I626" s="3">
        <v>117</v>
      </c>
    </row>
    <row r="627" spans="2:9" ht="16.5" thickBot="1" x14ac:dyDescent="0.25">
      <c r="B627" s="282" t="s">
        <v>48</v>
      </c>
      <c r="C627" s="28" t="s">
        <v>152</v>
      </c>
      <c r="D627" s="7" t="s">
        <v>76</v>
      </c>
      <c r="E627" s="7" t="s">
        <v>118</v>
      </c>
      <c r="F627" s="37">
        <v>1920202590</v>
      </c>
      <c r="G627" s="7" t="s">
        <v>121</v>
      </c>
      <c r="H627" s="3">
        <v>110</v>
      </c>
      <c r="I627" s="3">
        <v>110</v>
      </c>
    </row>
    <row r="628" spans="2:9" ht="75.75" customHeight="1" thickBot="1" x14ac:dyDescent="0.25">
      <c r="B628" s="168" t="s">
        <v>64</v>
      </c>
      <c r="C628" s="26" t="s">
        <v>152</v>
      </c>
      <c r="D628" s="8" t="s">
        <v>76</v>
      </c>
      <c r="E628" s="8" t="s">
        <v>118</v>
      </c>
      <c r="F628" s="4">
        <v>1920206590</v>
      </c>
      <c r="G628" s="2"/>
      <c r="H628" s="1">
        <f>SUM(H629:H631)</f>
        <v>15051</v>
      </c>
      <c r="I628" s="1">
        <f>SUM(I629:I631)</f>
        <v>15051</v>
      </c>
    </row>
    <row r="629" spans="2:9" ht="33" customHeight="1" thickBot="1" x14ac:dyDescent="0.25">
      <c r="B629" s="5" t="s">
        <v>56</v>
      </c>
      <c r="C629" s="28" t="s">
        <v>152</v>
      </c>
      <c r="D629" s="7" t="s">
        <v>76</v>
      </c>
      <c r="E629" s="7" t="s">
        <v>118</v>
      </c>
      <c r="F629" s="3">
        <v>1920206590</v>
      </c>
      <c r="G629" s="3">
        <v>111</v>
      </c>
      <c r="H629" s="3">
        <v>11349</v>
      </c>
      <c r="I629" s="3">
        <v>11349</v>
      </c>
    </row>
    <row r="630" spans="2:9" ht="45" customHeight="1" thickBot="1" x14ac:dyDescent="0.25">
      <c r="B630" s="39" t="s">
        <v>10</v>
      </c>
      <c r="C630" s="28" t="s">
        <v>152</v>
      </c>
      <c r="D630" s="7" t="s">
        <v>76</v>
      </c>
      <c r="E630" s="7" t="s">
        <v>118</v>
      </c>
      <c r="F630" s="3">
        <v>1920206590</v>
      </c>
      <c r="G630" s="3">
        <v>119</v>
      </c>
      <c r="H630" s="3">
        <v>3428</v>
      </c>
      <c r="I630" s="3">
        <v>3428</v>
      </c>
    </row>
    <row r="631" spans="2:9" ht="32.25" thickBot="1" x14ac:dyDescent="0.25">
      <c r="B631" s="39" t="s">
        <v>13</v>
      </c>
      <c r="C631" s="28" t="s">
        <v>152</v>
      </c>
      <c r="D631" s="7" t="s">
        <v>76</v>
      </c>
      <c r="E631" s="7" t="s">
        <v>118</v>
      </c>
      <c r="F631" s="3">
        <v>1920206590</v>
      </c>
      <c r="G631" s="3">
        <v>244</v>
      </c>
      <c r="H631" s="3">
        <v>274</v>
      </c>
      <c r="I631" s="3">
        <v>274</v>
      </c>
    </row>
    <row r="632" spans="2:9" ht="32.25" customHeight="1" thickBot="1" x14ac:dyDescent="0.25">
      <c r="B632" s="168" t="s">
        <v>67</v>
      </c>
      <c r="C632" s="26" t="s">
        <v>152</v>
      </c>
      <c r="D632" s="8" t="s">
        <v>76</v>
      </c>
      <c r="E632" s="8" t="s">
        <v>118</v>
      </c>
      <c r="F632" s="1">
        <v>1920207591</v>
      </c>
      <c r="G632" s="3"/>
      <c r="H632" s="1">
        <v>228</v>
      </c>
      <c r="I632" s="1">
        <v>228</v>
      </c>
    </row>
    <row r="633" spans="2:9" ht="32.25" thickBot="1" x14ac:dyDescent="0.25">
      <c r="B633" s="39" t="s">
        <v>13</v>
      </c>
      <c r="C633" s="28" t="s">
        <v>152</v>
      </c>
      <c r="D633" s="7" t="s">
        <v>76</v>
      </c>
      <c r="E633" s="7" t="s">
        <v>118</v>
      </c>
      <c r="F633" s="3">
        <v>1920207591</v>
      </c>
      <c r="G633" s="3">
        <v>244</v>
      </c>
      <c r="H633" s="3">
        <v>228</v>
      </c>
      <c r="I633" s="3">
        <v>228</v>
      </c>
    </row>
    <row r="634" spans="2:9" ht="16.5" thickBot="1" x14ac:dyDescent="0.25">
      <c r="B634" s="142" t="s">
        <v>153</v>
      </c>
      <c r="C634" s="140" t="s">
        <v>154</v>
      </c>
      <c r="D634" s="140" t="s">
        <v>76</v>
      </c>
      <c r="E634" s="140" t="s">
        <v>118</v>
      </c>
      <c r="F634" s="140"/>
      <c r="G634" s="140"/>
      <c r="H634" s="141">
        <f>SUM(H642+H638+H635)</f>
        <v>9084.6</v>
      </c>
      <c r="I634" s="141">
        <f>SUM(I642+I638+I635)</f>
        <v>9084.6</v>
      </c>
    </row>
    <row r="635" spans="2:9" ht="16.5" thickBot="1" x14ac:dyDescent="0.25">
      <c r="B635" s="31"/>
      <c r="C635" s="26" t="s">
        <v>154</v>
      </c>
      <c r="D635" s="15" t="s">
        <v>76</v>
      </c>
      <c r="E635" s="15" t="s">
        <v>118</v>
      </c>
      <c r="F635" s="32">
        <v>1920202590</v>
      </c>
      <c r="G635" s="27"/>
      <c r="H635" s="55">
        <f>SUM(H636:H637)</f>
        <v>94</v>
      </c>
      <c r="I635" s="55">
        <f>SUM(I636:I637)</f>
        <v>94</v>
      </c>
    </row>
    <row r="636" spans="2:9" ht="32.25" thickBot="1" x14ac:dyDescent="0.25">
      <c r="B636" s="39" t="s">
        <v>13</v>
      </c>
      <c r="C636" s="28" t="s">
        <v>154</v>
      </c>
      <c r="D636" s="7" t="s">
        <v>76</v>
      </c>
      <c r="E636" s="7" t="s">
        <v>118</v>
      </c>
      <c r="F636" s="37">
        <v>1920202590</v>
      </c>
      <c r="G636" s="7" t="s">
        <v>122</v>
      </c>
      <c r="H636" s="3">
        <v>75</v>
      </c>
      <c r="I636" s="3">
        <v>75</v>
      </c>
    </row>
    <row r="637" spans="2:9" ht="16.5" thickBot="1" x14ac:dyDescent="0.25">
      <c r="B637" s="282" t="s">
        <v>48</v>
      </c>
      <c r="C637" s="28" t="s">
        <v>154</v>
      </c>
      <c r="D637" s="7" t="s">
        <v>76</v>
      </c>
      <c r="E637" s="7" t="s">
        <v>118</v>
      </c>
      <c r="F637" s="37">
        <v>1920202590</v>
      </c>
      <c r="G637" s="7" t="s">
        <v>121</v>
      </c>
      <c r="H637" s="3">
        <v>19</v>
      </c>
      <c r="I637" s="3">
        <v>19</v>
      </c>
    </row>
    <row r="638" spans="2:9" ht="83.25" customHeight="1" thickBot="1" x14ac:dyDescent="0.25">
      <c r="B638" s="168" t="s">
        <v>64</v>
      </c>
      <c r="C638" s="26" t="s">
        <v>154</v>
      </c>
      <c r="D638" s="8" t="s">
        <v>76</v>
      </c>
      <c r="E638" s="8" t="s">
        <v>118</v>
      </c>
      <c r="F638" s="4">
        <v>1920206590</v>
      </c>
      <c r="G638" s="2"/>
      <c r="H638" s="1">
        <f>SUM(H639:H641)</f>
        <v>8942.6</v>
      </c>
      <c r="I638" s="1">
        <f>SUM(I639:I641)</f>
        <v>8942.6</v>
      </c>
    </row>
    <row r="639" spans="2:9" ht="36" customHeight="1" thickBot="1" x14ac:dyDescent="0.25">
      <c r="B639" s="5" t="s">
        <v>56</v>
      </c>
      <c r="C639" s="28" t="s">
        <v>154</v>
      </c>
      <c r="D639" s="7" t="s">
        <v>76</v>
      </c>
      <c r="E639" s="7" t="s">
        <v>118</v>
      </c>
      <c r="F639" s="3">
        <v>1920206590</v>
      </c>
      <c r="G639" s="3">
        <v>111</v>
      </c>
      <c r="H639" s="3">
        <v>6826</v>
      </c>
      <c r="I639" s="3">
        <v>6826</v>
      </c>
    </row>
    <row r="640" spans="2:9" ht="48.75" customHeight="1" thickBot="1" x14ac:dyDescent="0.25">
      <c r="B640" s="39" t="s">
        <v>10</v>
      </c>
      <c r="C640" s="28" t="s">
        <v>154</v>
      </c>
      <c r="D640" s="7" t="s">
        <v>76</v>
      </c>
      <c r="E640" s="7" t="s">
        <v>118</v>
      </c>
      <c r="F640" s="3">
        <v>1920206590</v>
      </c>
      <c r="G640" s="3">
        <v>119</v>
      </c>
      <c r="H640" s="3">
        <v>2062</v>
      </c>
      <c r="I640" s="3">
        <v>2062</v>
      </c>
    </row>
    <row r="641" spans="2:9" ht="32.25" thickBot="1" x14ac:dyDescent="0.25">
      <c r="B641" s="39" t="s">
        <v>13</v>
      </c>
      <c r="C641" s="28" t="s">
        <v>154</v>
      </c>
      <c r="D641" s="7" t="s">
        <v>76</v>
      </c>
      <c r="E641" s="7" t="s">
        <v>118</v>
      </c>
      <c r="F641" s="3">
        <v>1920206590</v>
      </c>
      <c r="G641" s="3">
        <v>244</v>
      </c>
      <c r="H641" s="3">
        <v>54.6</v>
      </c>
      <c r="I641" s="3">
        <v>54.6</v>
      </c>
    </row>
    <row r="642" spans="2:9" ht="33" customHeight="1" thickBot="1" x14ac:dyDescent="0.25">
      <c r="B642" s="168" t="s">
        <v>67</v>
      </c>
      <c r="C642" s="26" t="s">
        <v>154</v>
      </c>
      <c r="D642" s="8" t="s">
        <v>76</v>
      </c>
      <c r="E642" s="8" t="s">
        <v>118</v>
      </c>
      <c r="F642" s="1">
        <v>1920207591</v>
      </c>
      <c r="G642" s="3"/>
      <c r="H642" s="1">
        <v>48</v>
      </c>
      <c r="I642" s="1">
        <v>48</v>
      </c>
    </row>
    <row r="643" spans="2:9" ht="32.25" thickBot="1" x14ac:dyDescent="0.25">
      <c r="B643" s="39" t="s">
        <v>13</v>
      </c>
      <c r="C643" s="28" t="s">
        <v>154</v>
      </c>
      <c r="D643" s="7" t="s">
        <v>76</v>
      </c>
      <c r="E643" s="7" t="s">
        <v>118</v>
      </c>
      <c r="F643" s="3">
        <v>1920207591</v>
      </c>
      <c r="G643" s="3">
        <v>244</v>
      </c>
      <c r="H643" s="3">
        <v>48</v>
      </c>
      <c r="I643" s="3">
        <v>48</v>
      </c>
    </row>
    <row r="644" spans="2:9" ht="16.5" thickBot="1" x14ac:dyDescent="0.25">
      <c r="B644" s="142" t="s">
        <v>155</v>
      </c>
      <c r="C644" s="140" t="s">
        <v>156</v>
      </c>
      <c r="D644" s="140" t="s">
        <v>76</v>
      </c>
      <c r="E644" s="140" t="s">
        <v>118</v>
      </c>
      <c r="F644" s="140"/>
      <c r="G644" s="140"/>
      <c r="H644" s="141">
        <f>SUM(H652+H648+H645)</f>
        <v>13213</v>
      </c>
      <c r="I644" s="141">
        <f>SUM(I652+I648+I645)</f>
        <v>13213</v>
      </c>
    </row>
    <row r="645" spans="2:9" ht="16.5" thickBot="1" x14ac:dyDescent="0.25">
      <c r="B645" s="31"/>
      <c r="C645" s="26" t="s">
        <v>156</v>
      </c>
      <c r="D645" s="15" t="s">
        <v>76</v>
      </c>
      <c r="E645" s="15" t="s">
        <v>118</v>
      </c>
      <c r="F645" s="32">
        <v>1920202590</v>
      </c>
      <c r="G645" s="27"/>
      <c r="H645" s="55">
        <f>SUM(H646:H647)</f>
        <v>235</v>
      </c>
      <c r="I645" s="55">
        <f>SUM(I646:I647)</f>
        <v>235</v>
      </c>
    </row>
    <row r="646" spans="2:9" ht="32.25" thickBot="1" x14ac:dyDescent="0.25">
      <c r="B646" s="39" t="s">
        <v>13</v>
      </c>
      <c r="C646" s="28" t="s">
        <v>156</v>
      </c>
      <c r="D646" s="7" t="s">
        <v>76</v>
      </c>
      <c r="E646" s="7" t="s">
        <v>118</v>
      </c>
      <c r="F646" s="37">
        <v>1920202590</v>
      </c>
      <c r="G646" s="7" t="s">
        <v>122</v>
      </c>
      <c r="H646" s="3">
        <v>100</v>
      </c>
      <c r="I646" s="3">
        <v>100</v>
      </c>
    </row>
    <row r="647" spans="2:9" ht="16.5" thickBot="1" x14ac:dyDescent="0.25">
      <c r="B647" s="282" t="s">
        <v>48</v>
      </c>
      <c r="C647" s="28" t="s">
        <v>156</v>
      </c>
      <c r="D647" s="7" t="s">
        <v>76</v>
      </c>
      <c r="E647" s="7" t="s">
        <v>118</v>
      </c>
      <c r="F647" s="37">
        <v>1920202590</v>
      </c>
      <c r="G647" s="7" t="s">
        <v>121</v>
      </c>
      <c r="H647" s="3">
        <v>135</v>
      </c>
      <c r="I647" s="3">
        <v>135</v>
      </c>
    </row>
    <row r="648" spans="2:9" ht="87" customHeight="1" thickBot="1" x14ac:dyDescent="0.25">
      <c r="B648" s="168" t="s">
        <v>64</v>
      </c>
      <c r="C648" s="26" t="s">
        <v>156</v>
      </c>
      <c r="D648" s="8" t="s">
        <v>76</v>
      </c>
      <c r="E648" s="8" t="s">
        <v>118</v>
      </c>
      <c r="F648" s="4">
        <v>1920206590</v>
      </c>
      <c r="G648" s="2"/>
      <c r="H648" s="1">
        <f>SUM(H649:H651)</f>
        <v>12810</v>
      </c>
      <c r="I648" s="1">
        <f>SUM(I649:I651)</f>
        <v>12810</v>
      </c>
    </row>
    <row r="649" spans="2:9" ht="33" customHeight="1" thickBot="1" x14ac:dyDescent="0.25">
      <c r="B649" s="5" t="s">
        <v>56</v>
      </c>
      <c r="C649" s="28" t="s">
        <v>156</v>
      </c>
      <c r="D649" s="7" t="s">
        <v>76</v>
      </c>
      <c r="E649" s="7" t="s">
        <v>118</v>
      </c>
      <c r="F649" s="3">
        <v>1920206590</v>
      </c>
      <c r="G649" s="3">
        <v>111</v>
      </c>
      <c r="H649" s="3">
        <v>9666</v>
      </c>
      <c r="I649" s="3">
        <v>9666</v>
      </c>
    </row>
    <row r="650" spans="2:9" ht="47.25" customHeight="1" thickBot="1" x14ac:dyDescent="0.25">
      <c r="B650" s="39" t="s">
        <v>10</v>
      </c>
      <c r="C650" s="28" t="s">
        <v>156</v>
      </c>
      <c r="D650" s="7" t="s">
        <v>76</v>
      </c>
      <c r="E650" s="7" t="s">
        <v>118</v>
      </c>
      <c r="F650" s="3">
        <v>1920206590</v>
      </c>
      <c r="G650" s="3">
        <v>119</v>
      </c>
      <c r="H650" s="3">
        <v>2919</v>
      </c>
      <c r="I650" s="3">
        <v>2919</v>
      </c>
    </row>
    <row r="651" spans="2:9" ht="32.25" thickBot="1" x14ac:dyDescent="0.25">
      <c r="B651" s="39" t="s">
        <v>13</v>
      </c>
      <c r="C651" s="28" t="s">
        <v>156</v>
      </c>
      <c r="D651" s="7" t="s">
        <v>76</v>
      </c>
      <c r="E651" s="7" t="s">
        <v>118</v>
      </c>
      <c r="F651" s="3">
        <v>1920206590</v>
      </c>
      <c r="G651" s="3">
        <v>244</v>
      </c>
      <c r="H651" s="3">
        <v>225</v>
      </c>
      <c r="I651" s="3">
        <v>225</v>
      </c>
    </row>
    <row r="652" spans="2:9" ht="36.75" customHeight="1" thickBot="1" x14ac:dyDescent="0.25">
      <c r="B652" s="168" t="s">
        <v>67</v>
      </c>
      <c r="C652" s="26" t="s">
        <v>156</v>
      </c>
      <c r="D652" s="8" t="s">
        <v>76</v>
      </c>
      <c r="E652" s="8" t="s">
        <v>118</v>
      </c>
      <c r="F652" s="1">
        <v>1920207591</v>
      </c>
      <c r="G652" s="3"/>
      <c r="H652" s="1">
        <v>168</v>
      </c>
      <c r="I652" s="1">
        <v>168</v>
      </c>
    </row>
    <row r="653" spans="2:9" ht="32.25" thickBot="1" x14ac:dyDescent="0.25">
      <c r="B653" s="39" t="s">
        <v>13</v>
      </c>
      <c r="C653" s="28" t="s">
        <v>156</v>
      </c>
      <c r="D653" s="7" t="s">
        <v>76</v>
      </c>
      <c r="E653" s="7" t="s">
        <v>118</v>
      </c>
      <c r="F653" s="3">
        <v>1920207591</v>
      </c>
      <c r="G653" s="3">
        <v>244</v>
      </c>
      <c r="H653" s="3">
        <v>168</v>
      </c>
      <c r="I653" s="3">
        <v>168</v>
      </c>
    </row>
    <row r="654" spans="2:9" ht="16.5" thickBot="1" x14ac:dyDescent="0.25">
      <c r="B654" s="142" t="s">
        <v>157</v>
      </c>
      <c r="C654" s="140" t="s">
        <v>158</v>
      </c>
      <c r="D654" s="140" t="s">
        <v>76</v>
      </c>
      <c r="E654" s="140" t="s">
        <v>118</v>
      </c>
      <c r="F654" s="140"/>
      <c r="G654" s="140"/>
      <c r="H654" s="141">
        <f>SUM(H662+H658+H655)</f>
        <v>11345.7</v>
      </c>
      <c r="I654" s="141">
        <f>SUM(I662+I658+I655)</f>
        <v>11345.7</v>
      </c>
    </row>
    <row r="655" spans="2:9" ht="16.5" thickBot="1" x14ac:dyDescent="0.25">
      <c r="B655" s="31"/>
      <c r="C655" s="26" t="s">
        <v>158</v>
      </c>
      <c r="D655" s="15" t="s">
        <v>76</v>
      </c>
      <c r="E655" s="15" t="s">
        <v>118</v>
      </c>
      <c r="F655" s="32">
        <v>1920202590</v>
      </c>
      <c r="G655" s="27"/>
      <c r="H655" s="55">
        <f>SUM(H656:H657)</f>
        <v>158</v>
      </c>
      <c r="I655" s="55">
        <f>SUM(I656:I657)</f>
        <v>158</v>
      </c>
    </row>
    <row r="656" spans="2:9" ht="32.25" thickBot="1" x14ac:dyDescent="0.25">
      <c r="B656" s="39" t="s">
        <v>13</v>
      </c>
      <c r="C656" s="28" t="s">
        <v>158</v>
      </c>
      <c r="D656" s="7" t="s">
        <v>76</v>
      </c>
      <c r="E656" s="7" t="s">
        <v>118</v>
      </c>
      <c r="F656" s="37">
        <v>1920202590</v>
      </c>
      <c r="G656" s="7" t="s">
        <v>122</v>
      </c>
      <c r="H656" s="3">
        <v>82</v>
      </c>
      <c r="I656" s="3">
        <v>82</v>
      </c>
    </row>
    <row r="657" spans="2:9" ht="16.5" thickBot="1" x14ac:dyDescent="0.25">
      <c r="B657" s="282" t="s">
        <v>48</v>
      </c>
      <c r="C657" s="28" t="s">
        <v>158</v>
      </c>
      <c r="D657" s="7" t="s">
        <v>76</v>
      </c>
      <c r="E657" s="7" t="s">
        <v>118</v>
      </c>
      <c r="F657" s="37">
        <v>1920202590</v>
      </c>
      <c r="G657" s="7" t="s">
        <v>121</v>
      </c>
      <c r="H657" s="3">
        <v>76</v>
      </c>
      <c r="I657" s="3">
        <v>76</v>
      </c>
    </row>
    <row r="658" spans="2:9" ht="81.75" customHeight="1" thickBot="1" x14ac:dyDescent="0.25">
      <c r="B658" s="168" t="s">
        <v>64</v>
      </c>
      <c r="C658" s="26" t="s">
        <v>158</v>
      </c>
      <c r="D658" s="8" t="s">
        <v>76</v>
      </c>
      <c r="E658" s="8" t="s">
        <v>118</v>
      </c>
      <c r="F658" s="4">
        <v>1920206590</v>
      </c>
      <c r="G658" s="2"/>
      <c r="H658" s="1">
        <f>SUM(H659:H661)</f>
        <v>11067.7</v>
      </c>
      <c r="I658" s="1">
        <f>SUM(I659:I661)</f>
        <v>11067.7</v>
      </c>
    </row>
    <row r="659" spans="2:9" ht="34.5" customHeight="1" thickBot="1" x14ac:dyDescent="0.25">
      <c r="B659" s="5" t="s">
        <v>56</v>
      </c>
      <c r="C659" s="28" t="s">
        <v>158</v>
      </c>
      <c r="D659" s="7" t="s">
        <v>76</v>
      </c>
      <c r="E659" s="7" t="s">
        <v>118</v>
      </c>
      <c r="F659" s="3">
        <v>1920206590</v>
      </c>
      <c r="G659" s="3">
        <v>111</v>
      </c>
      <c r="H659" s="3">
        <v>8412</v>
      </c>
      <c r="I659" s="3">
        <v>8412</v>
      </c>
    </row>
    <row r="660" spans="2:9" ht="49.5" customHeight="1" thickBot="1" x14ac:dyDescent="0.25">
      <c r="B660" s="39" t="s">
        <v>10</v>
      </c>
      <c r="C660" s="28" t="s">
        <v>158</v>
      </c>
      <c r="D660" s="7" t="s">
        <v>76</v>
      </c>
      <c r="E660" s="7" t="s">
        <v>118</v>
      </c>
      <c r="F660" s="3">
        <v>1920206590</v>
      </c>
      <c r="G660" s="3">
        <v>119</v>
      </c>
      <c r="H660" s="3">
        <v>2541</v>
      </c>
      <c r="I660" s="3">
        <v>2541</v>
      </c>
    </row>
    <row r="661" spans="2:9" ht="32.25" thickBot="1" x14ac:dyDescent="0.25">
      <c r="B661" s="39" t="s">
        <v>13</v>
      </c>
      <c r="C661" s="28" t="s">
        <v>158</v>
      </c>
      <c r="D661" s="7" t="s">
        <v>76</v>
      </c>
      <c r="E661" s="7" t="s">
        <v>118</v>
      </c>
      <c r="F661" s="3">
        <v>1920206590</v>
      </c>
      <c r="G661" s="3">
        <v>244</v>
      </c>
      <c r="H661" s="3">
        <v>114.7</v>
      </c>
      <c r="I661" s="3">
        <v>114.7</v>
      </c>
    </row>
    <row r="662" spans="2:9" ht="34.5" customHeight="1" thickBot="1" x14ac:dyDescent="0.25">
      <c r="B662" s="168" t="s">
        <v>67</v>
      </c>
      <c r="C662" s="26" t="s">
        <v>158</v>
      </c>
      <c r="D662" s="8" t="s">
        <v>76</v>
      </c>
      <c r="E662" s="8" t="s">
        <v>118</v>
      </c>
      <c r="F662" s="1">
        <v>1920207591</v>
      </c>
      <c r="G662" s="3"/>
      <c r="H662" s="1">
        <v>120</v>
      </c>
      <c r="I662" s="1">
        <v>120</v>
      </c>
    </row>
    <row r="663" spans="2:9" ht="32.25" thickBot="1" x14ac:dyDescent="0.25">
      <c r="B663" s="39" t="s">
        <v>13</v>
      </c>
      <c r="C663" s="28" t="s">
        <v>158</v>
      </c>
      <c r="D663" s="7" t="s">
        <v>76</v>
      </c>
      <c r="E663" s="7" t="s">
        <v>118</v>
      </c>
      <c r="F663" s="3">
        <v>1920207591</v>
      </c>
      <c r="G663" s="3">
        <v>244</v>
      </c>
      <c r="H663" s="3">
        <v>120</v>
      </c>
      <c r="I663" s="3">
        <v>120</v>
      </c>
    </row>
    <row r="664" spans="2:9" ht="16.5" thickBot="1" x14ac:dyDescent="0.25">
      <c r="B664" s="142" t="s">
        <v>159</v>
      </c>
      <c r="C664" s="140" t="s">
        <v>160</v>
      </c>
      <c r="D664" s="140" t="s">
        <v>76</v>
      </c>
      <c r="E664" s="140" t="s">
        <v>118</v>
      </c>
      <c r="F664" s="140"/>
      <c r="G664" s="140"/>
      <c r="H664" s="141">
        <f>SUM(H672+H668+H665)</f>
        <v>10995.8</v>
      </c>
      <c r="I664" s="141">
        <f>SUM(I672+I668+I665)</f>
        <v>10995.8</v>
      </c>
    </row>
    <row r="665" spans="2:9" ht="16.5" thickBot="1" x14ac:dyDescent="0.25">
      <c r="B665" s="31"/>
      <c r="C665" s="27"/>
      <c r="D665" s="27"/>
      <c r="E665" s="27"/>
      <c r="F665" s="27"/>
      <c r="G665" s="27"/>
      <c r="H665" s="55">
        <f>SUM(H666:H667)</f>
        <v>259</v>
      </c>
      <c r="I665" s="55">
        <f>SUM(I666:I667)</f>
        <v>259</v>
      </c>
    </row>
    <row r="666" spans="2:9" ht="32.25" thickBot="1" x14ac:dyDescent="0.25">
      <c r="B666" s="39" t="s">
        <v>13</v>
      </c>
      <c r="C666" s="28" t="s">
        <v>160</v>
      </c>
      <c r="D666" s="7" t="s">
        <v>76</v>
      </c>
      <c r="E666" s="7" t="s">
        <v>118</v>
      </c>
      <c r="F666" s="37">
        <v>1920202590</v>
      </c>
      <c r="G666" s="7" t="s">
        <v>122</v>
      </c>
      <c r="H666" s="3">
        <v>129</v>
      </c>
      <c r="I666" s="3">
        <v>129</v>
      </c>
    </row>
    <row r="667" spans="2:9" ht="16.5" thickBot="1" x14ac:dyDescent="0.25">
      <c r="B667" s="282" t="s">
        <v>48</v>
      </c>
      <c r="C667" s="28" t="s">
        <v>160</v>
      </c>
      <c r="D667" s="7" t="s">
        <v>76</v>
      </c>
      <c r="E667" s="7" t="s">
        <v>118</v>
      </c>
      <c r="F667" s="37">
        <v>1920202590</v>
      </c>
      <c r="G667" s="7" t="s">
        <v>121</v>
      </c>
      <c r="H667" s="3">
        <v>130</v>
      </c>
      <c r="I667" s="3">
        <v>130</v>
      </c>
    </row>
    <row r="668" spans="2:9" ht="83.25" customHeight="1" thickBot="1" x14ac:dyDescent="0.25">
      <c r="B668" s="168" t="s">
        <v>64</v>
      </c>
      <c r="C668" s="26" t="s">
        <v>160</v>
      </c>
      <c r="D668" s="8" t="s">
        <v>76</v>
      </c>
      <c r="E668" s="8" t="s">
        <v>118</v>
      </c>
      <c r="F668" s="4">
        <v>1920206590</v>
      </c>
      <c r="G668" s="2"/>
      <c r="H668" s="1">
        <f>SUM(H669:H671)</f>
        <v>10640.8</v>
      </c>
      <c r="I668" s="1">
        <f>SUM(I669:I671)</f>
        <v>10640.8</v>
      </c>
    </row>
    <row r="669" spans="2:9" ht="32.25" thickBot="1" x14ac:dyDescent="0.25">
      <c r="B669" s="5" t="s">
        <v>56</v>
      </c>
      <c r="C669" s="28" t="s">
        <v>160</v>
      </c>
      <c r="D669" s="7" t="s">
        <v>76</v>
      </c>
      <c r="E669" s="7" t="s">
        <v>118</v>
      </c>
      <c r="F669" s="3">
        <v>1920206590</v>
      </c>
      <c r="G669" s="3">
        <v>111</v>
      </c>
      <c r="H669" s="3">
        <v>8091</v>
      </c>
      <c r="I669" s="3">
        <v>8091</v>
      </c>
    </row>
    <row r="670" spans="2:9" ht="51" customHeight="1" thickBot="1" x14ac:dyDescent="0.25">
      <c r="B670" s="39" t="s">
        <v>10</v>
      </c>
      <c r="C670" s="28" t="s">
        <v>160</v>
      </c>
      <c r="D670" s="7" t="s">
        <v>76</v>
      </c>
      <c r="E670" s="7" t="s">
        <v>118</v>
      </c>
      <c r="F670" s="3">
        <v>1920206590</v>
      </c>
      <c r="G670" s="3">
        <v>119</v>
      </c>
      <c r="H670" s="3">
        <v>2444</v>
      </c>
      <c r="I670" s="3">
        <v>2444</v>
      </c>
    </row>
    <row r="671" spans="2:9" ht="32.25" thickBot="1" x14ac:dyDescent="0.25">
      <c r="B671" s="39" t="s">
        <v>13</v>
      </c>
      <c r="C671" s="28" t="s">
        <v>160</v>
      </c>
      <c r="D671" s="7" t="s">
        <v>76</v>
      </c>
      <c r="E671" s="7" t="s">
        <v>118</v>
      </c>
      <c r="F671" s="3">
        <v>1920206590</v>
      </c>
      <c r="G671" s="3">
        <v>244</v>
      </c>
      <c r="H671" s="3">
        <v>105.8</v>
      </c>
      <c r="I671" s="3">
        <v>105.8</v>
      </c>
    </row>
    <row r="672" spans="2:9" ht="36" customHeight="1" thickBot="1" x14ac:dyDescent="0.25">
      <c r="B672" s="168" t="s">
        <v>67</v>
      </c>
      <c r="C672" s="26" t="s">
        <v>160</v>
      </c>
      <c r="D672" s="8" t="s">
        <v>76</v>
      </c>
      <c r="E672" s="8" t="s">
        <v>118</v>
      </c>
      <c r="F672" s="1">
        <v>1920207591</v>
      </c>
      <c r="G672" s="3"/>
      <c r="H672" s="1">
        <v>96</v>
      </c>
      <c r="I672" s="1">
        <v>96</v>
      </c>
    </row>
    <row r="673" spans="2:9" ht="32.25" thickBot="1" x14ac:dyDescent="0.25">
      <c r="B673" s="39" t="s">
        <v>13</v>
      </c>
      <c r="C673" s="28" t="s">
        <v>160</v>
      </c>
      <c r="D673" s="7" t="s">
        <v>76</v>
      </c>
      <c r="E673" s="7" t="s">
        <v>118</v>
      </c>
      <c r="F673" s="3">
        <v>1920207591</v>
      </c>
      <c r="G673" s="3">
        <v>244</v>
      </c>
      <c r="H673" s="3">
        <v>96</v>
      </c>
      <c r="I673" s="3">
        <v>96</v>
      </c>
    </row>
    <row r="674" spans="2:9" ht="16.5" thickBot="1" x14ac:dyDescent="0.25">
      <c r="B674" s="142" t="s">
        <v>161</v>
      </c>
      <c r="C674" s="140" t="s">
        <v>162</v>
      </c>
      <c r="D674" s="140" t="s">
        <v>76</v>
      </c>
      <c r="E674" s="140" t="s">
        <v>118</v>
      </c>
      <c r="F674" s="140"/>
      <c r="G674" s="140"/>
      <c r="H674" s="141">
        <f>SUM(H675+H679+H683)</f>
        <v>11917.2</v>
      </c>
      <c r="I674" s="141">
        <f>SUM(I675+I679+I683)</f>
        <v>11917.2</v>
      </c>
    </row>
    <row r="675" spans="2:9" ht="16.5" thickBot="1" x14ac:dyDescent="0.25">
      <c r="B675" s="31"/>
      <c r="C675" s="26" t="s">
        <v>162</v>
      </c>
      <c r="D675" s="15" t="s">
        <v>76</v>
      </c>
      <c r="E675" s="15" t="s">
        <v>118</v>
      </c>
      <c r="F675" s="32">
        <v>1920202590</v>
      </c>
      <c r="G675" s="27"/>
      <c r="H675" s="55">
        <f>SUM(H676:H677:H678)</f>
        <v>472</v>
      </c>
      <c r="I675" s="55">
        <f>SUM(I676:I677:I678)</f>
        <v>472</v>
      </c>
    </row>
    <row r="676" spans="2:9" ht="32.25" thickBot="1" x14ac:dyDescent="0.25">
      <c r="B676" s="39" t="s">
        <v>13</v>
      </c>
      <c r="C676" s="28" t="s">
        <v>162</v>
      </c>
      <c r="D676" s="7" t="s">
        <v>76</v>
      </c>
      <c r="E676" s="7" t="s">
        <v>118</v>
      </c>
      <c r="F676" s="37">
        <v>1920202590</v>
      </c>
      <c r="G676" s="7" t="s">
        <v>511</v>
      </c>
      <c r="H676" s="3">
        <v>0</v>
      </c>
      <c r="I676" s="3">
        <v>0</v>
      </c>
    </row>
    <row r="677" spans="2:9" ht="32.25" thickBot="1" x14ac:dyDescent="0.25">
      <c r="B677" s="39" t="s">
        <v>13</v>
      </c>
      <c r="C677" s="28" t="s">
        <v>162</v>
      </c>
      <c r="D677" s="7" t="s">
        <v>76</v>
      </c>
      <c r="E677" s="7" t="s">
        <v>118</v>
      </c>
      <c r="F677" s="37">
        <v>1920202590</v>
      </c>
      <c r="G677" s="7" t="s">
        <v>122</v>
      </c>
      <c r="H677" s="3">
        <v>365</v>
      </c>
      <c r="I677" s="3">
        <v>365</v>
      </c>
    </row>
    <row r="678" spans="2:9" ht="16.5" thickBot="1" x14ac:dyDescent="0.25">
      <c r="B678" s="282" t="s">
        <v>48</v>
      </c>
      <c r="C678" s="28" t="s">
        <v>162</v>
      </c>
      <c r="D678" s="7" t="s">
        <v>76</v>
      </c>
      <c r="E678" s="7" t="s">
        <v>118</v>
      </c>
      <c r="F678" s="37">
        <v>1920202590</v>
      </c>
      <c r="G678" s="7" t="s">
        <v>121</v>
      </c>
      <c r="H678" s="3">
        <v>107</v>
      </c>
      <c r="I678" s="3">
        <v>107</v>
      </c>
    </row>
    <row r="679" spans="2:9" ht="84" customHeight="1" thickBot="1" x14ac:dyDescent="0.25">
      <c r="B679" s="168" t="s">
        <v>64</v>
      </c>
      <c r="C679" s="26" t="s">
        <v>162</v>
      </c>
      <c r="D679" s="8" t="s">
        <v>76</v>
      </c>
      <c r="E679" s="8" t="s">
        <v>118</v>
      </c>
      <c r="F679" s="4">
        <v>1920206590</v>
      </c>
      <c r="G679" s="2"/>
      <c r="H679" s="1">
        <f>SUM(H680:H682)</f>
        <v>11292.2</v>
      </c>
      <c r="I679" s="1">
        <f>SUM(I680:I682)</f>
        <v>11292.2</v>
      </c>
    </row>
    <row r="680" spans="2:9" ht="34.5" customHeight="1" thickBot="1" x14ac:dyDescent="0.25">
      <c r="B680" s="5" t="s">
        <v>56</v>
      </c>
      <c r="C680" s="28" t="s">
        <v>162</v>
      </c>
      <c r="D680" s="7" t="s">
        <v>76</v>
      </c>
      <c r="E680" s="7" t="s">
        <v>118</v>
      </c>
      <c r="F680" s="3">
        <v>1920206590</v>
      </c>
      <c r="G680" s="3">
        <v>111</v>
      </c>
      <c r="H680" s="3">
        <v>8558</v>
      </c>
      <c r="I680" s="3">
        <v>8558</v>
      </c>
    </row>
    <row r="681" spans="2:9" ht="48" customHeight="1" thickBot="1" x14ac:dyDescent="0.25">
      <c r="B681" s="39" t="s">
        <v>10</v>
      </c>
      <c r="C681" s="28" t="s">
        <v>162</v>
      </c>
      <c r="D681" s="7" t="s">
        <v>76</v>
      </c>
      <c r="E681" s="7" t="s">
        <v>118</v>
      </c>
      <c r="F681" s="3">
        <v>1920206590</v>
      </c>
      <c r="G681" s="3">
        <v>119</v>
      </c>
      <c r="H681" s="3">
        <v>2585</v>
      </c>
      <c r="I681" s="3">
        <v>2585</v>
      </c>
    </row>
    <row r="682" spans="2:9" ht="32.25" thickBot="1" x14ac:dyDescent="0.25">
      <c r="B682" s="39" t="s">
        <v>13</v>
      </c>
      <c r="C682" s="28" t="s">
        <v>162</v>
      </c>
      <c r="D682" s="7" t="s">
        <v>76</v>
      </c>
      <c r="E682" s="7" t="s">
        <v>118</v>
      </c>
      <c r="F682" s="3">
        <v>1920206590</v>
      </c>
      <c r="G682" s="3">
        <v>244</v>
      </c>
      <c r="H682" s="3">
        <v>149.19999999999999</v>
      </c>
      <c r="I682" s="3">
        <v>149.19999999999999</v>
      </c>
    </row>
    <row r="683" spans="2:9" ht="36" customHeight="1" thickBot="1" x14ac:dyDescent="0.25">
      <c r="B683" s="168" t="s">
        <v>67</v>
      </c>
      <c r="C683" s="26" t="s">
        <v>162</v>
      </c>
      <c r="D683" s="8" t="s">
        <v>76</v>
      </c>
      <c r="E683" s="8" t="s">
        <v>118</v>
      </c>
      <c r="F683" s="1">
        <v>1920207591</v>
      </c>
      <c r="G683" s="3"/>
      <c r="H683" s="1">
        <v>153</v>
      </c>
      <c r="I683" s="1">
        <v>153</v>
      </c>
    </row>
    <row r="684" spans="2:9" ht="32.25" thickBot="1" x14ac:dyDescent="0.25">
      <c r="B684" s="39" t="s">
        <v>13</v>
      </c>
      <c r="C684" s="28" t="s">
        <v>162</v>
      </c>
      <c r="D684" s="7" t="s">
        <v>76</v>
      </c>
      <c r="E684" s="7" t="s">
        <v>118</v>
      </c>
      <c r="F684" s="3">
        <v>1920207591</v>
      </c>
      <c r="G684" s="3">
        <v>244</v>
      </c>
      <c r="H684" s="3">
        <v>153</v>
      </c>
      <c r="I684" s="3">
        <v>153</v>
      </c>
    </row>
    <row r="685" spans="2:9" ht="16.5" thickBot="1" x14ac:dyDescent="0.25">
      <c r="B685" s="142" t="s">
        <v>163</v>
      </c>
      <c r="C685" s="140" t="s">
        <v>165</v>
      </c>
      <c r="D685" s="140" t="s">
        <v>76</v>
      </c>
      <c r="E685" s="140" t="s">
        <v>118</v>
      </c>
      <c r="F685" s="140"/>
      <c r="G685" s="140"/>
      <c r="H685" s="141">
        <f>SUM(H693+H689+H686)</f>
        <v>11507.2</v>
      </c>
      <c r="I685" s="141">
        <f>SUM(I693+I689+I686)</f>
        <v>11507.2</v>
      </c>
    </row>
    <row r="686" spans="2:9" ht="16.5" thickBot="1" x14ac:dyDescent="0.25">
      <c r="B686" s="31"/>
      <c r="C686" s="26" t="s">
        <v>165</v>
      </c>
      <c r="D686" s="15" t="s">
        <v>76</v>
      </c>
      <c r="E686" s="15" t="s">
        <v>118</v>
      </c>
      <c r="F686" s="32">
        <v>1920202590</v>
      </c>
      <c r="G686" s="27"/>
      <c r="H686" s="55">
        <f>SUM(H687:H688)</f>
        <v>143</v>
      </c>
      <c r="I686" s="55">
        <f>SUM(I687:I688)</f>
        <v>143</v>
      </c>
    </row>
    <row r="687" spans="2:9" ht="32.25" thickBot="1" x14ac:dyDescent="0.25">
      <c r="B687" s="39" t="s">
        <v>13</v>
      </c>
      <c r="C687" s="28" t="s">
        <v>165</v>
      </c>
      <c r="D687" s="7" t="s">
        <v>76</v>
      </c>
      <c r="E687" s="7" t="s">
        <v>118</v>
      </c>
      <c r="F687" s="37">
        <v>1920202590</v>
      </c>
      <c r="G687" s="7" t="s">
        <v>122</v>
      </c>
      <c r="H687" s="3">
        <v>102</v>
      </c>
      <c r="I687" s="3">
        <v>102</v>
      </c>
    </row>
    <row r="688" spans="2:9" ht="16.5" thickBot="1" x14ac:dyDescent="0.25">
      <c r="B688" s="282" t="s">
        <v>48</v>
      </c>
      <c r="C688" s="28" t="s">
        <v>165</v>
      </c>
      <c r="D688" s="7" t="s">
        <v>76</v>
      </c>
      <c r="E688" s="7" t="s">
        <v>118</v>
      </c>
      <c r="F688" s="37">
        <v>1920202590</v>
      </c>
      <c r="G688" s="7" t="s">
        <v>121</v>
      </c>
      <c r="H688" s="3">
        <v>41</v>
      </c>
      <c r="I688" s="3">
        <v>41</v>
      </c>
    </row>
    <row r="689" spans="2:9" ht="79.5" customHeight="1" thickBot="1" x14ac:dyDescent="0.25">
      <c r="B689" s="168" t="s">
        <v>64</v>
      </c>
      <c r="C689" s="26" t="s">
        <v>165</v>
      </c>
      <c r="D689" s="8" t="s">
        <v>76</v>
      </c>
      <c r="E689" s="8" t="s">
        <v>118</v>
      </c>
      <c r="F689" s="4">
        <v>1920206590</v>
      </c>
      <c r="G689" s="2"/>
      <c r="H689" s="1">
        <f>SUM(H690:H692)</f>
        <v>11216.2</v>
      </c>
      <c r="I689" s="1">
        <f>SUM(I690:I692)</f>
        <v>11216.2</v>
      </c>
    </row>
    <row r="690" spans="2:9" ht="32.25" customHeight="1" thickBot="1" x14ac:dyDescent="0.25">
      <c r="B690" s="5" t="s">
        <v>56</v>
      </c>
      <c r="C690" s="28" t="s">
        <v>165</v>
      </c>
      <c r="D690" s="7" t="s">
        <v>76</v>
      </c>
      <c r="E690" s="7" t="s">
        <v>118</v>
      </c>
      <c r="F690" s="3">
        <v>1920206590</v>
      </c>
      <c r="G690" s="3">
        <v>111</v>
      </c>
      <c r="H690" s="3">
        <v>8492</v>
      </c>
      <c r="I690" s="3">
        <v>8492</v>
      </c>
    </row>
    <row r="691" spans="2:9" ht="49.5" customHeight="1" thickBot="1" x14ac:dyDescent="0.25">
      <c r="B691" s="39" t="s">
        <v>10</v>
      </c>
      <c r="C691" s="28" t="s">
        <v>165</v>
      </c>
      <c r="D691" s="7" t="s">
        <v>76</v>
      </c>
      <c r="E691" s="7" t="s">
        <v>118</v>
      </c>
      <c r="F691" s="3">
        <v>1920206590</v>
      </c>
      <c r="G691" s="3">
        <v>119</v>
      </c>
      <c r="H691" s="3">
        <v>2565</v>
      </c>
      <c r="I691" s="3">
        <v>2565</v>
      </c>
    </row>
    <row r="692" spans="2:9" ht="32.25" thickBot="1" x14ac:dyDescent="0.25">
      <c r="B692" s="39" t="s">
        <v>13</v>
      </c>
      <c r="C692" s="28" t="s">
        <v>165</v>
      </c>
      <c r="D692" s="7" t="s">
        <v>76</v>
      </c>
      <c r="E692" s="7" t="s">
        <v>118</v>
      </c>
      <c r="F692" s="3">
        <v>1920206590</v>
      </c>
      <c r="G692" s="3">
        <v>244</v>
      </c>
      <c r="H692" s="3">
        <v>159.19999999999999</v>
      </c>
      <c r="I692" s="3">
        <v>159.19999999999999</v>
      </c>
    </row>
    <row r="693" spans="2:9" ht="30" customHeight="1" thickBot="1" x14ac:dyDescent="0.25">
      <c r="B693" s="168" t="s">
        <v>67</v>
      </c>
      <c r="C693" s="26" t="s">
        <v>165</v>
      </c>
      <c r="D693" s="8" t="s">
        <v>76</v>
      </c>
      <c r="E693" s="8" t="s">
        <v>118</v>
      </c>
      <c r="F693" s="1">
        <v>1920207591</v>
      </c>
      <c r="G693" s="3"/>
      <c r="H693" s="1">
        <v>148</v>
      </c>
      <c r="I693" s="1">
        <v>148</v>
      </c>
    </row>
    <row r="694" spans="2:9" ht="32.25" thickBot="1" x14ac:dyDescent="0.25">
      <c r="B694" s="39" t="s">
        <v>13</v>
      </c>
      <c r="C694" s="28" t="s">
        <v>165</v>
      </c>
      <c r="D694" s="7" t="s">
        <v>76</v>
      </c>
      <c r="E694" s="7" t="s">
        <v>118</v>
      </c>
      <c r="F694" s="3">
        <v>1920207591</v>
      </c>
      <c r="G694" s="3">
        <v>244</v>
      </c>
      <c r="H694" s="3">
        <v>148</v>
      </c>
      <c r="I694" s="3">
        <v>148</v>
      </c>
    </row>
    <row r="695" spans="2:9" ht="17.25" customHeight="1" thickBot="1" x14ac:dyDescent="0.25">
      <c r="B695" s="23" t="s">
        <v>66</v>
      </c>
      <c r="C695" s="29" t="s">
        <v>181</v>
      </c>
      <c r="D695" s="24" t="s">
        <v>76</v>
      </c>
      <c r="E695" s="24" t="s">
        <v>112</v>
      </c>
      <c r="F695" s="30">
        <v>1930606590</v>
      </c>
      <c r="G695" s="30"/>
      <c r="H695" s="25">
        <f>SUM(H713+H707+H702+H696)</f>
        <v>30925.599999999999</v>
      </c>
      <c r="I695" s="25">
        <f>SUM(I713+I707+I702+I696)</f>
        <v>30925.599999999999</v>
      </c>
    </row>
    <row r="696" spans="2:9" ht="32.25" thickBot="1" x14ac:dyDescent="0.25">
      <c r="B696" s="219" t="s">
        <v>164</v>
      </c>
      <c r="C696" s="220" t="s">
        <v>166</v>
      </c>
      <c r="D696" s="220" t="s">
        <v>76</v>
      </c>
      <c r="E696" s="220" t="s">
        <v>112</v>
      </c>
      <c r="F696" s="221"/>
      <c r="G696" s="221"/>
      <c r="H696" s="222">
        <f>SUM(H697:H701)</f>
        <v>11653</v>
      </c>
      <c r="I696" s="222">
        <f>SUM(I697:I701)</f>
        <v>11653</v>
      </c>
    </row>
    <row r="697" spans="2:9" ht="35.25" customHeight="1" thickBot="1" x14ac:dyDescent="0.25">
      <c r="B697" s="5" t="s">
        <v>56</v>
      </c>
      <c r="C697" s="28" t="s">
        <v>166</v>
      </c>
      <c r="D697" s="7" t="s">
        <v>76</v>
      </c>
      <c r="E697" s="7" t="s">
        <v>112</v>
      </c>
      <c r="F697" s="3">
        <v>1930606590</v>
      </c>
      <c r="G697" s="3">
        <v>111</v>
      </c>
      <c r="H697" s="3">
        <v>8450</v>
      </c>
      <c r="I697" s="3">
        <v>8450</v>
      </c>
    </row>
    <row r="698" spans="2:9" ht="32.25" thickBot="1" x14ac:dyDescent="0.25">
      <c r="B698" s="5" t="s">
        <v>47</v>
      </c>
      <c r="C698" s="28" t="s">
        <v>166</v>
      </c>
      <c r="D698" s="7" t="s">
        <v>76</v>
      </c>
      <c r="E698" s="7" t="s">
        <v>112</v>
      </c>
      <c r="F698" s="3">
        <v>1930606590</v>
      </c>
      <c r="G698" s="3">
        <v>112</v>
      </c>
      <c r="H698" s="3">
        <v>123</v>
      </c>
      <c r="I698" s="3">
        <v>123</v>
      </c>
    </row>
    <row r="699" spans="2:9" ht="51" customHeight="1" thickBot="1" x14ac:dyDescent="0.25">
      <c r="B699" s="39" t="s">
        <v>10</v>
      </c>
      <c r="C699" s="28" t="s">
        <v>166</v>
      </c>
      <c r="D699" s="7" t="s">
        <v>76</v>
      </c>
      <c r="E699" s="7" t="s">
        <v>112</v>
      </c>
      <c r="F699" s="3">
        <v>1930606590</v>
      </c>
      <c r="G699" s="3">
        <v>119</v>
      </c>
      <c r="H699" s="3">
        <v>2552</v>
      </c>
      <c r="I699" s="3">
        <v>2552</v>
      </c>
    </row>
    <row r="700" spans="2:9" ht="32.25" thickBot="1" x14ac:dyDescent="0.25">
      <c r="B700" s="39" t="s">
        <v>13</v>
      </c>
      <c r="C700" s="28" t="s">
        <v>166</v>
      </c>
      <c r="D700" s="7" t="s">
        <v>76</v>
      </c>
      <c r="E700" s="7" t="s">
        <v>112</v>
      </c>
      <c r="F700" s="3">
        <v>1930606590</v>
      </c>
      <c r="G700" s="3">
        <v>244</v>
      </c>
      <c r="H700" s="3">
        <v>388</v>
      </c>
      <c r="I700" s="3">
        <v>388</v>
      </c>
    </row>
    <row r="701" spans="2:9" ht="16.5" thickBot="1" x14ac:dyDescent="0.25">
      <c r="B701" s="282" t="s">
        <v>48</v>
      </c>
      <c r="C701" s="28" t="s">
        <v>166</v>
      </c>
      <c r="D701" s="7" t="s">
        <v>76</v>
      </c>
      <c r="E701" s="7" t="s">
        <v>112</v>
      </c>
      <c r="F701" s="3">
        <v>1930606590</v>
      </c>
      <c r="G701" s="3">
        <v>850</v>
      </c>
      <c r="H701" s="3">
        <v>140</v>
      </c>
      <c r="I701" s="3">
        <v>140</v>
      </c>
    </row>
    <row r="702" spans="2:9" ht="16.5" thickBot="1" x14ac:dyDescent="0.25">
      <c r="B702" s="219" t="s">
        <v>168</v>
      </c>
      <c r="C702" s="220" t="s">
        <v>167</v>
      </c>
      <c r="D702" s="220" t="s">
        <v>76</v>
      </c>
      <c r="E702" s="220" t="s">
        <v>112</v>
      </c>
      <c r="F702" s="221"/>
      <c r="G702" s="221"/>
      <c r="H702" s="223">
        <f>SUM(H703:H706)</f>
        <v>6814</v>
      </c>
      <c r="I702" s="223">
        <f>SUM(I703:I706)</f>
        <v>6814</v>
      </c>
    </row>
    <row r="703" spans="2:9" ht="33" customHeight="1" thickBot="1" x14ac:dyDescent="0.25">
      <c r="B703" s="5" t="s">
        <v>56</v>
      </c>
      <c r="C703" s="28" t="s">
        <v>167</v>
      </c>
      <c r="D703" s="7" t="s">
        <v>76</v>
      </c>
      <c r="E703" s="7" t="s">
        <v>112</v>
      </c>
      <c r="F703" s="3">
        <v>1930606590</v>
      </c>
      <c r="G703" s="3">
        <v>111</v>
      </c>
      <c r="H703" s="3">
        <v>4343</v>
      </c>
      <c r="I703" s="3">
        <v>4343</v>
      </c>
    </row>
    <row r="704" spans="2:9" ht="50.25" customHeight="1" thickBot="1" x14ac:dyDescent="0.25">
      <c r="B704" s="39" t="s">
        <v>10</v>
      </c>
      <c r="C704" s="28" t="s">
        <v>167</v>
      </c>
      <c r="D704" s="7" t="s">
        <v>76</v>
      </c>
      <c r="E704" s="7" t="s">
        <v>112</v>
      </c>
      <c r="F704" s="3">
        <v>1930606590</v>
      </c>
      <c r="G704" s="3">
        <v>119</v>
      </c>
      <c r="H704" s="3">
        <v>1312</v>
      </c>
      <c r="I704" s="3">
        <v>1312</v>
      </c>
    </row>
    <row r="705" spans="2:9" ht="32.25" thickBot="1" x14ac:dyDescent="0.25">
      <c r="B705" s="39" t="s">
        <v>13</v>
      </c>
      <c r="C705" s="28" t="s">
        <v>167</v>
      </c>
      <c r="D705" s="7" t="s">
        <v>76</v>
      </c>
      <c r="E705" s="7" t="s">
        <v>112</v>
      </c>
      <c r="F705" s="3">
        <v>1930606590</v>
      </c>
      <c r="G705" s="3">
        <v>244</v>
      </c>
      <c r="H705" s="3">
        <v>328</v>
      </c>
      <c r="I705" s="3">
        <v>328</v>
      </c>
    </row>
    <row r="706" spans="2:9" ht="16.5" thickBot="1" x14ac:dyDescent="0.25">
      <c r="B706" s="282" t="s">
        <v>48</v>
      </c>
      <c r="C706" s="28" t="s">
        <v>167</v>
      </c>
      <c r="D706" s="7" t="s">
        <v>76</v>
      </c>
      <c r="E706" s="7" t="s">
        <v>112</v>
      </c>
      <c r="F706" s="3">
        <v>1930606590</v>
      </c>
      <c r="G706" s="3">
        <v>850</v>
      </c>
      <c r="H706" s="3">
        <v>831</v>
      </c>
      <c r="I706" s="3">
        <v>831</v>
      </c>
    </row>
    <row r="707" spans="2:9" ht="16.5" thickBot="1" x14ac:dyDescent="0.25">
      <c r="B707" s="219" t="s">
        <v>170</v>
      </c>
      <c r="C707" s="220" t="s">
        <v>169</v>
      </c>
      <c r="D707" s="220" t="s">
        <v>76</v>
      </c>
      <c r="E707" s="220" t="s">
        <v>112</v>
      </c>
      <c r="F707" s="221"/>
      <c r="G707" s="221"/>
      <c r="H707" s="222">
        <f>SUM(H708:H712)</f>
        <v>7429</v>
      </c>
      <c r="I707" s="222">
        <f>SUM(I708:I712)</f>
        <v>7429</v>
      </c>
    </row>
    <row r="708" spans="2:9" ht="39" customHeight="1" thickBot="1" x14ac:dyDescent="0.25">
      <c r="B708" s="5" t="s">
        <v>56</v>
      </c>
      <c r="C708" s="28" t="s">
        <v>169</v>
      </c>
      <c r="D708" s="7" t="s">
        <v>76</v>
      </c>
      <c r="E708" s="7" t="s">
        <v>112</v>
      </c>
      <c r="F708" s="3">
        <v>1930606590</v>
      </c>
      <c r="G708" s="3">
        <v>111</v>
      </c>
      <c r="H708" s="3">
        <v>5510</v>
      </c>
      <c r="I708" s="3">
        <v>5510</v>
      </c>
    </row>
    <row r="709" spans="2:9" ht="16.5" thickBot="1" x14ac:dyDescent="0.25">
      <c r="B709" s="39" t="s">
        <v>401</v>
      </c>
      <c r="C709" s="28" t="s">
        <v>169</v>
      </c>
      <c r="D709" s="7" t="s">
        <v>76</v>
      </c>
      <c r="E709" s="7" t="s">
        <v>112</v>
      </c>
      <c r="F709" s="3">
        <v>1930606590</v>
      </c>
      <c r="G709" s="3">
        <v>112</v>
      </c>
      <c r="H709" s="3">
        <v>30</v>
      </c>
      <c r="I709" s="3">
        <v>30</v>
      </c>
    </row>
    <row r="710" spans="2:9" ht="51.75" customHeight="1" thickBot="1" x14ac:dyDescent="0.25">
      <c r="B710" s="39" t="s">
        <v>10</v>
      </c>
      <c r="C710" s="28" t="s">
        <v>169</v>
      </c>
      <c r="D710" s="7" t="s">
        <v>76</v>
      </c>
      <c r="E710" s="7" t="s">
        <v>112</v>
      </c>
      <c r="F710" s="3">
        <v>1930606590</v>
      </c>
      <c r="G710" s="3">
        <v>119</v>
      </c>
      <c r="H710" s="3">
        <v>1664</v>
      </c>
      <c r="I710" s="3">
        <v>1664</v>
      </c>
    </row>
    <row r="711" spans="2:9" ht="32.25" thickBot="1" x14ac:dyDescent="0.25">
      <c r="B711" s="39" t="s">
        <v>13</v>
      </c>
      <c r="C711" s="28" t="s">
        <v>169</v>
      </c>
      <c r="D711" s="7" t="s">
        <v>76</v>
      </c>
      <c r="E711" s="7" t="s">
        <v>112</v>
      </c>
      <c r="F711" s="3">
        <v>1930606590</v>
      </c>
      <c r="G711" s="3">
        <v>244</v>
      </c>
      <c r="H711" s="3">
        <v>220</v>
      </c>
      <c r="I711" s="3">
        <v>220</v>
      </c>
    </row>
    <row r="712" spans="2:9" ht="16.5" thickBot="1" x14ac:dyDescent="0.25">
      <c r="B712" s="282" t="s">
        <v>48</v>
      </c>
      <c r="C712" s="28" t="s">
        <v>169</v>
      </c>
      <c r="D712" s="7" t="s">
        <v>76</v>
      </c>
      <c r="E712" s="7" t="s">
        <v>112</v>
      </c>
      <c r="F712" s="3">
        <v>1930606590</v>
      </c>
      <c r="G712" s="3">
        <v>850</v>
      </c>
      <c r="H712" s="3">
        <v>5</v>
      </c>
      <c r="I712" s="3">
        <v>5</v>
      </c>
    </row>
    <row r="713" spans="2:9" ht="16.5" thickBot="1" x14ac:dyDescent="0.25">
      <c r="B713" s="219" t="s">
        <v>171</v>
      </c>
      <c r="C713" s="220" t="s">
        <v>172</v>
      </c>
      <c r="D713" s="220" t="s">
        <v>76</v>
      </c>
      <c r="E713" s="220" t="s">
        <v>112</v>
      </c>
      <c r="F713" s="221"/>
      <c r="G713" s="221"/>
      <c r="H713" s="222">
        <f>SUM(H714:H717)</f>
        <v>5029.6000000000004</v>
      </c>
      <c r="I713" s="222">
        <f>SUM(I714:I717)</f>
        <v>5029.6000000000004</v>
      </c>
    </row>
    <row r="714" spans="2:9" ht="37.5" customHeight="1" thickBot="1" x14ac:dyDescent="0.25">
      <c r="B714" s="5" t="s">
        <v>56</v>
      </c>
      <c r="C714" s="28" t="s">
        <v>172</v>
      </c>
      <c r="D714" s="7" t="s">
        <v>76</v>
      </c>
      <c r="E714" s="7" t="s">
        <v>112</v>
      </c>
      <c r="F714" s="3">
        <v>1930606590</v>
      </c>
      <c r="G714" s="3">
        <v>111</v>
      </c>
      <c r="H714" s="3">
        <v>3833</v>
      </c>
      <c r="I714" s="3">
        <v>3833</v>
      </c>
    </row>
    <row r="715" spans="2:9" ht="53.25" customHeight="1" thickBot="1" x14ac:dyDescent="0.25">
      <c r="B715" s="39" t="s">
        <v>10</v>
      </c>
      <c r="C715" s="28" t="s">
        <v>172</v>
      </c>
      <c r="D715" s="7" t="s">
        <v>76</v>
      </c>
      <c r="E715" s="7" t="s">
        <v>112</v>
      </c>
      <c r="F715" s="3">
        <v>1930606590</v>
      </c>
      <c r="G715" s="3">
        <v>119</v>
      </c>
      <c r="H715" s="3">
        <v>1158</v>
      </c>
      <c r="I715" s="3">
        <v>1158</v>
      </c>
    </row>
    <row r="716" spans="2:9" ht="32.25" thickBot="1" x14ac:dyDescent="0.25">
      <c r="B716" s="39" t="s">
        <v>13</v>
      </c>
      <c r="C716" s="28" t="s">
        <v>172</v>
      </c>
      <c r="D716" s="7" t="s">
        <v>76</v>
      </c>
      <c r="E716" s="7" t="s">
        <v>112</v>
      </c>
      <c r="F716" s="3">
        <v>1930606590</v>
      </c>
      <c r="G716" s="3">
        <v>244</v>
      </c>
      <c r="H716" s="3">
        <v>28.6</v>
      </c>
      <c r="I716" s="3">
        <v>28.6</v>
      </c>
    </row>
    <row r="717" spans="2:9" ht="16.5" thickBot="1" x14ac:dyDescent="0.25">
      <c r="B717" s="282" t="s">
        <v>48</v>
      </c>
      <c r="C717" s="28" t="s">
        <v>172</v>
      </c>
      <c r="D717" s="7" t="s">
        <v>76</v>
      </c>
      <c r="E717" s="7" t="s">
        <v>112</v>
      </c>
      <c r="F717" s="3">
        <v>1930606590</v>
      </c>
      <c r="G717" s="3">
        <v>850</v>
      </c>
      <c r="H717" s="3">
        <v>10</v>
      </c>
      <c r="I717" s="3">
        <v>10</v>
      </c>
    </row>
    <row r="718" spans="2:9" ht="16.5" thickBot="1" x14ac:dyDescent="0.25">
      <c r="B718" s="134" t="s">
        <v>28</v>
      </c>
      <c r="C718" s="137">
        <v>101</v>
      </c>
      <c r="D718" s="135" t="s">
        <v>76</v>
      </c>
      <c r="E718" s="135" t="s">
        <v>113</v>
      </c>
      <c r="F718" s="144"/>
      <c r="G718" s="144"/>
      <c r="H718" s="137">
        <f>SUM(H720+H721+H722+H723)</f>
        <v>7515</v>
      </c>
      <c r="I718" s="137">
        <f>SUM(I720+I721+I722+I723)</f>
        <v>7515</v>
      </c>
    </row>
    <row r="719" spans="2:9" ht="16.5" thickBot="1" x14ac:dyDescent="0.25">
      <c r="B719" s="134" t="s">
        <v>174</v>
      </c>
      <c r="C719" s="137">
        <v>101</v>
      </c>
      <c r="D719" s="135" t="s">
        <v>76</v>
      </c>
      <c r="E719" s="135" t="s">
        <v>113</v>
      </c>
      <c r="F719" s="137">
        <v>1921110590</v>
      </c>
      <c r="G719" s="144"/>
      <c r="H719" s="137">
        <f>SUM(H720:H723)</f>
        <v>7515</v>
      </c>
      <c r="I719" s="137">
        <f>SUM(I720:I723)</f>
        <v>7515</v>
      </c>
    </row>
    <row r="720" spans="2:9" ht="32.25" customHeight="1" thickBot="1" x14ac:dyDescent="0.25">
      <c r="B720" s="5" t="s">
        <v>56</v>
      </c>
      <c r="C720" s="3">
        <v>101</v>
      </c>
      <c r="D720" s="7" t="s">
        <v>76</v>
      </c>
      <c r="E720" s="7" t="s">
        <v>113</v>
      </c>
      <c r="F720" s="3">
        <v>1921110590</v>
      </c>
      <c r="G720" s="3">
        <v>111</v>
      </c>
      <c r="H720" s="3">
        <v>4594</v>
      </c>
      <c r="I720" s="3">
        <v>4594</v>
      </c>
    </row>
    <row r="721" spans="2:9" ht="51" customHeight="1" thickBot="1" x14ac:dyDescent="0.25">
      <c r="B721" s="39" t="s">
        <v>10</v>
      </c>
      <c r="C721" s="3">
        <v>101</v>
      </c>
      <c r="D721" s="7" t="s">
        <v>76</v>
      </c>
      <c r="E721" s="7" t="s">
        <v>113</v>
      </c>
      <c r="F721" s="3">
        <v>1921110590</v>
      </c>
      <c r="G721" s="3">
        <v>119</v>
      </c>
      <c r="H721" s="3">
        <v>1388</v>
      </c>
      <c r="I721" s="3">
        <v>1388</v>
      </c>
    </row>
    <row r="722" spans="2:9" ht="32.25" thickBot="1" x14ac:dyDescent="0.25">
      <c r="B722" s="39" t="s">
        <v>13</v>
      </c>
      <c r="C722" s="3">
        <v>101</v>
      </c>
      <c r="D722" s="7" t="s">
        <v>76</v>
      </c>
      <c r="E722" s="7" t="s">
        <v>113</v>
      </c>
      <c r="F722" s="3">
        <v>1921110590</v>
      </c>
      <c r="G722" s="3">
        <v>244</v>
      </c>
      <c r="H722" s="3">
        <v>1523</v>
      </c>
      <c r="I722" s="3">
        <v>1523</v>
      </c>
    </row>
    <row r="723" spans="2:9" ht="16.5" thickBot="1" x14ac:dyDescent="0.25">
      <c r="B723" s="282" t="s">
        <v>48</v>
      </c>
      <c r="C723" s="28" t="s">
        <v>173</v>
      </c>
      <c r="D723" s="7" t="s">
        <v>76</v>
      </c>
      <c r="E723" s="7" t="s">
        <v>113</v>
      </c>
      <c r="F723" s="3">
        <v>1921110590</v>
      </c>
      <c r="G723" s="3">
        <v>850</v>
      </c>
      <c r="H723" s="3">
        <v>10</v>
      </c>
      <c r="I723" s="3">
        <v>10</v>
      </c>
    </row>
    <row r="724" spans="2:9" ht="16.5" thickBot="1" x14ac:dyDescent="0.25">
      <c r="B724" s="134" t="s">
        <v>61</v>
      </c>
      <c r="C724" s="139" t="s">
        <v>181</v>
      </c>
      <c r="D724" s="135" t="s">
        <v>175</v>
      </c>
      <c r="E724" s="135"/>
      <c r="F724" s="136"/>
      <c r="G724" s="136"/>
      <c r="H724" s="137">
        <f>SUM(H725+H730+H739)</f>
        <v>30621.599999999999</v>
      </c>
      <c r="I724" s="137">
        <f>SUM(I725+I730+I739)</f>
        <v>30621.599999999999</v>
      </c>
    </row>
    <row r="725" spans="2:9" ht="16.5" thickBot="1" x14ac:dyDescent="0.25">
      <c r="B725" s="134" t="s">
        <v>266</v>
      </c>
      <c r="C725" s="139" t="s">
        <v>176</v>
      </c>
      <c r="D725" s="135" t="s">
        <v>175</v>
      </c>
      <c r="E725" s="135" t="s">
        <v>77</v>
      </c>
      <c r="F725" s="136"/>
      <c r="G725" s="136"/>
      <c r="H725" s="137">
        <f>SUM(H726:H729)</f>
        <v>15566</v>
      </c>
      <c r="I725" s="137">
        <f>SUM(I726:I729)</f>
        <v>15566</v>
      </c>
    </row>
    <row r="726" spans="2:9" ht="34.5" customHeight="1" thickBot="1" x14ac:dyDescent="0.25">
      <c r="B726" s="5" t="s">
        <v>30</v>
      </c>
      <c r="C726" s="28" t="s">
        <v>176</v>
      </c>
      <c r="D726" s="7" t="s">
        <v>175</v>
      </c>
      <c r="E726" s="7" t="s">
        <v>77</v>
      </c>
      <c r="F726" s="3">
        <v>2020100590</v>
      </c>
      <c r="G726" s="3">
        <v>111</v>
      </c>
      <c r="H726" s="3">
        <v>11489</v>
      </c>
      <c r="I726" s="3">
        <v>11489</v>
      </c>
    </row>
    <row r="727" spans="2:9" ht="47.25" customHeight="1" thickBot="1" x14ac:dyDescent="0.25">
      <c r="B727" s="39" t="s">
        <v>10</v>
      </c>
      <c r="C727" s="28" t="s">
        <v>176</v>
      </c>
      <c r="D727" s="7" t="s">
        <v>175</v>
      </c>
      <c r="E727" s="7" t="s">
        <v>77</v>
      </c>
      <c r="F727" s="3">
        <v>2020100590</v>
      </c>
      <c r="G727" s="3">
        <v>119</v>
      </c>
      <c r="H727" s="3">
        <v>3470</v>
      </c>
      <c r="I727" s="3">
        <v>3470</v>
      </c>
    </row>
    <row r="728" spans="2:9" ht="32.25" thickBot="1" x14ac:dyDescent="0.25">
      <c r="B728" s="39" t="s">
        <v>13</v>
      </c>
      <c r="C728" s="28" t="s">
        <v>176</v>
      </c>
      <c r="D728" s="7" t="s">
        <v>175</v>
      </c>
      <c r="E728" s="7" t="s">
        <v>77</v>
      </c>
      <c r="F728" s="3">
        <v>2020100590</v>
      </c>
      <c r="G728" s="3">
        <v>244</v>
      </c>
      <c r="H728" s="3">
        <v>382</v>
      </c>
      <c r="I728" s="3">
        <v>382</v>
      </c>
    </row>
    <row r="729" spans="2:9" ht="16.5" thickBot="1" x14ac:dyDescent="0.25">
      <c r="B729" s="282" t="s">
        <v>48</v>
      </c>
      <c r="C729" s="28" t="s">
        <v>176</v>
      </c>
      <c r="D729" s="7" t="s">
        <v>175</v>
      </c>
      <c r="E729" s="7" t="s">
        <v>77</v>
      </c>
      <c r="F729" s="3">
        <v>2020100590</v>
      </c>
      <c r="G729" s="3">
        <v>850</v>
      </c>
      <c r="H729" s="3">
        <v>225</v>
      </c>
      <c r="I729" s="3">
        <v>225</v>
      </c>
    </row>
    <row r="730" spans="2:9" ht="16.5" thickBot="1" x14ac:dyDescent="0.25">
      <c r="B730" s="134" t="s">
        <v>177</v>
      </c>
      <c r="C730" s="139" t="s">
        <v>178</v>
      </c>
      <c r="D730" s="135" t="s">
        <v>175</v>
      </c>
      <c r="E730" s="135" t="s">
        <v>77</v>
      </c>
      <c r="F730" s="136"/>
      <c r="G730" s="136"/>
      <c r="H730" s="137">
        <f>SUM(H731+H732+H733+H734+H735+H737)</f>
        <v>9999</v>
      </c>
      <c r="I730" s="137">
        <f>SUM(I731+I732+I733+I734+I735+I737)</f>
        <v>9999</v>
      </c>
    </row>
    <row r="731" spans="2:9" ht="38.25" customHeight="1" thickBot="1" x14ac:dyDescent="0.25">
      <c r="B731" s="5" t="s">
        <v>30</v>
      </c>
      <c r="C731" s="28" t="s">
        <v>178</v>
      </c>
      <c r="D731" s="7" t="s">
        <v>175</v>
      </c>
      <c r="E731" s="7" t="s">
        <v>77</v>
      </c>
      <c r="F731" s="3">
        <v>2020500590</v>
      </c>
      <c r="G731" s="3">
        <v>111</v>
      </c>
      <c r="H731" s="3">
        <v>7465</v>
      </c>
      <c r="I731" s="3">
        <v>7465</v>
      </c>
    </row>
    <row r="732" spans="2:9" ht="50.25" customHeight="1" thickBot="1" x14ac:dyDescent="0.25">
      <c r="B732" s="39" t="s">
        <v>10</v>
      </c>
      <c r="C732" s="28" t="s">
        <v>178</v>
      </c>
      <c r="D732" s="7" t="s">
        <v>175</v>
      </c>
      <c r="E732" s="7" t="s">
        <v>77</v>
      </c>
      <c r="F732" s="3">
        <v>2020500590</v>
      </c>
      <c r="G732" s="3">
        <v>119</v>
      </c>
      <c r="H732" s="3">
        <v>2255</v>
      </c>
      <c r="I732" s="3">
        <v>2255</v>
      </c>
    </row>
    <row r="733" spans="2:9" ht="32.25" thickBot="1" x14ac:dyDescent="0.25">
      <c r="B733" s="39" t="s">
        <v>13</v>
      </c>
      <c r="C733" s="28" t="s">
        <v>178</v>
      </c>
      <c r="D733" s="7" t="s">
        <v>175</v>
      </c>
      <c r="E733" s="7" t="s">
        <v>77</v>
      </c>
      <c r="F733" s="3">
        <v>2020500590</v>
      </c>
      <c r="G733" s="3">
        <v>244</v>
      </c>
      <c r="H733" s="3">
        <v>239</v>
      </c>
      <c r="I733" s="3">
        <v>239</v>
      </c>
    </row>
    <row r="734" spans="2:9" ht="16.5" thickBot="1" x14ac:dyDescent="0.25">
      <c r="B734" s="282" t="s">
        <v>48</v>
      </c>
      <c r="C734" s="28" t="s">
        <v>178</v>
      </c>
      <c r="D734" s="7" t="s">
        <v>175</v>
      </c>
      <c r="E734" s="7" t="s">
        <v>77</v>
      </c>
      <c r="F734" s="3">
        <v>2020500590</v>
      </c>
      <c r="G734" s="3">
        <v>850</v>
      </c>
      <c r="H734" s="3">
        <v>10</v>
      </c>
      <c r="I734" s="3">
        <v>10</v>
      </c>
    </row>
    <row r="735" spans="2:9" ht="66.75" customHeight="1" thickBot="1" x14ac:dyDescent="0.25">
      <c r="B735" s="224" t="s">
        <v>583</v>
      </c>
      <c r="C735" s="225" t="s">
        <v>178</v>
      </c>
      <c r="D735" s="226" t="s">
        <v>175</v>
      </c>
      <c r="E735" s="226" t="s">
        <v>77</v>
      </c>
      <c r="F735" s="227" t="s">
        <v>584</v>
      </c>
      <c r="G735" s="200"/>
      <c r="H735" s="227">
        <v>15</v>
      </c>
      <c r="I735" s="227">
        <v>15</v>
      </c>
    </row>
    <row r="736" spans="2:9" ht="32.25" thickBot="1" x14ac:dyDescent="0.25">
      <c r="B736" s="39" t="s">
        <v>13</v>
      </c>
      <c r="C736" s="28" t="s">
        <v>178</v>
      </c>
      <c r="D736" s="7" t="s">
        <v>175</v>
      </c>
      <c r="E736" s="7" t="s">
        <v>77</v>
      </c>
      <c r="F736" s="20" t="s">
        <v>584</v>
      </c>
      <c r="G736" s="20">
        <v>244</v>
      </c>
      <c r="H736" s="20">
        <v>15</v>
      </c>
      <c r="I736" s="20">
        <v>15</v>
      </c>
    </row>
    <row r="737" spans="2:9" ht="32.25" thickBot="1" x14ac:dyDescent="0.25">
      <c r="B737" s="228" t="s">
        <v>585</v>
      </c>
      <c r="C737" s="225" t="s">
        <v>178</v>
      </c>
      <c r="D737" s="226" t="s">
        <v>175</v>
      </c>
      <c r="E737" s="226" t="s">
        <v>77</v>
      </c>
      <c r="F737" s="227" t="s">
        <v>586</v>
      </c>
      <c r="G737" s="200"/>
      <c r="H737" s="227">
        <v>15</v>
      </c>
      <c r="I737" s="227">
        <v>15</v>
      </c>
    </row>
    <row r="738" spans="2:9" ht="32.25" thickBot="1" x14ac:dyDescent="0.25">
      <c r="B738" s="39" t="s">
        <v>13</v>
      </c>
      <c r="C738" s="28" t="s">
        <v>178</v>
      </c>
      <c r="D738" s="7" t="s">
        <v>175</v>
      </c>
      <c r="E738" s="7" t="s">
        <v>77</v>
      </c>
      <c r="F738" s="20" t="s">
        <v>586</v>
      </c>
      <c r="G738" s="20">
        <v>244</v>
      </c>
      <c r="H738" s="20">
        <v>15</v>
      </c>
      <c r="I738" s="20">
        <v>15</v>
      </c>
    </row>
    <row r="739" spans="2:9" ht="16.5" thickBot="1" x14ac:dyDescent="0.25">
      <c r="B739" s="145" t="s">
        <v>179</v>
      </c>
      <c r="C739" s="139" t="s">
        <v>180</v>
      </c>
      <c r="D739" s="135" t="s">
        <v>175</v>
      </c>
      <c r="E739" s="135" t="s">
        <v>74</v>
      </c>
      <c r="F739" s="136"/>
      <c r="G739" s="136"/>
      <c r="H739" s="137">
        <f>SUM(H740:H744)</f>
        <v>5056.6000000000004</v>
      </c>
      <c r="I739" s="137">
        <f>SUM(I740:I744)</f>
        <v>5056.6000000000004</v>
      </c>
    </row>
    <row r="740" spans="2:9" ht="37.5" customHeight="1" thickBot="1" x14ac:dyDescent="0.25">
      <c r="B740" s="5" t="s">
        <v>30</v>
      </c>
      <c r="C740" s="28" t="s">
        <v>180</v>
      </c>
      <c r="D740" s="7" t="s">
        <v>175</v>
      </c>
      <c r="E740" s="7" t="s">
        <v>74</v>
      </c>
      <c r="F740" s="3">
        <v>2030120000</v>
      </c>
      <c r="G740" s="3">
        <v>111</v>
      </c>
      <c r="H740" s="3">
        <v>3675</v>
      </c>
      <c r="I740" s="3">
        <v>3675</v>
      </c>
    </row>
    <row r="741" spans="2:9" ht="32.25" thickBot="1" x14ac:dyDescent="0.25">
      <c r="B741" s="5" t="s">
        <v>47</v>
      </c>
      <c r="C741" s="28" t="s">
        <v>180</v>
      </c>
      <c r="D741" s="7" t="s">
        <v>175</v>
      </c>
      <c r="E741" s="7" t="s">
        <v>74</v>
      </c>
      <c r="F741" s="3">
        <v>2030120000</v>
      </c>
      <c r="G741" s="3">
        <v>112</v>
      </c>
      <c r="H741" s="3">
        <v>29</v>
      </c>
      <c r="I741" s="3">
        <v>29</v>
      </c>
    </row>
    <row r="742" spans="2:9" ht="53.25" customHeight="1" thickBot="1" x14ac:dyDescent="0.25">
      <c r="B742" s="39" t="s">
        <v>10</v>
      </c>
      <c r="C742" s="28" t="s">
        <v>180</v>
      </c>
      <c r="D742" s="7" t="s">
        <v>175</v>
      </c>
      <c r="E742" s="7" t="s">
        <v>74</v>
      </c>
      <c r="F742" s="3">
        <v>2030120000</v>
      </c>
      <c r="G742" s="3">
        <v>119</v>
      </c>
      <c r="H742" s="3">
        <v>1110</v>
      </c>
      <c r="I742" s="3">
        <v>1110</v>
      </c>
    </row>
    <row r="743" spans="2:9" ht="32.25" thickBot="1" x14ac:dyDescent="0.25">
      <c r="B743" s="39" t="s">
        <v>13</v>
      </c>
      <c r="C743" s="28" t="s">
        <v>180</v>
      </c>
      <c r="D743" s="7" t="s">
        <v>175</v>
      </c>
      <c r="E743" s="7" t="s">
        <v>74</v>
      </c>
      <c r="F743" s="3">
        <v>2030120000</v>
      </c>
      <c r="G743" s="3">
        <v>244</v>
      </c>
      <c r="H743" s="3">
        <v>232.6</v>
      </c>
      <c r="I743" s="3">
        <v>232.6</v>
      </c>
    </row>
    <row r="744" spans="2:9" ht="16.5" thickBot="1" x14ac:dyDescent="0.25">
      <c r="B744" s="282" t="s">
        <v>48</v>
      </c>
      <c r="C744" s="28" t="s">
        <v>180</v>
      </c>
      <c r="D744" s="7" t="s">
        <v>175</v>
      </c>
      <c r="E744" s="7" t="s">
        <v>74</v>
      </c>
      <c r="F744" s="3">
        <v>2030120000</v>
      </c>
      <c r="G744" s="3">
        <v>850</v>
      </c>
      <c r="H744" s="3">
        <v>10</v>
      </c>
      <c r="I744" s="3">
        <v>10</v>
      </c>
    </row>
    <row r="745" spans="2:9" ht="16.5" thickBot="1" x14ac:dyDescent="0.25">
      <c r="B745" s="170" t="s">
        <v>68</v>
      </c>
      <c r="C745" s="172"/>
      <c r="D745" s="172"/>
      <c r="E745" s="172"/>
      <c r="F745" s="176"/>
      <c r="G745" s="172"/>
      <c r="H745" s="173">
        <f>SUM(H12+H111+H117+H124+H131+H724)</f>
        <v>575005.66200000001</v>
      </c>
      <c r="I745" s="173">
        <f>SUM(I12+I111+I117+I124+I131+I724)</f>
        <v>575436.46600000001</v>
      </c>
    </row>
    <row r="746" spans="2:9" ht="16.5" thickBot="1" x14ac:dyDescent="0.25">
      <c r="B746" s="168" t="s">
        <v>69</v>
      </c>
      <c r="C746" s="8" t="s">
        <v>117</v>
      </c>
      <c r="D746" s="8">
        <v>14</v>
      </c>
      <c r="E746" s="8" t="s">
        <v>77</v>
      </c>
      <c r="F746" s="1">
        <v>2610160020</v>
      </c>
      <c r="G746" s="1">
        <v>511</v>
      </c>
      <c r="H746" s="1">
        <v>34343</v>
      </c>
      <c r="I746" s="1">
        <v>34343</v>
      </c>
    </row>
    <row r="747" spans="2:9" ht="16.5" thickBot="1" x14ac:dyDescent="0.25">
      <c r="B747" s="168" t="s">
        <v>516</v>
      </c>
      <c r="C747" s="8" t="s">
        <v>117</v>
      </c>
      <c r="D747" s="8" t="s">
        <v>405</v>
      </c>
      <c r="E747" s="8" t="s">
        <v>118</v>
      </c>
      <c r="F747" s="1">
        <v>2610160062</v>
      </c>
      <c r="G747" s="1">
        <v>512</v>
      </c>
      <c r="H747" s="1">
        <v>0</v>
      </c>
      <c r="I747" s="1">
        <v>0</v>
      </c>
    </row>
    <row r="748" spans="2:9" ht="16.5" thickBot="1" x14ac:dyDescent="0.25">
      <c r="B748" s="170" t="s">
        <v>71</v>
      </c>
      <c r="C748" s="172"/>
      <c r="D748" s="172"/>
      <c r="E748" s="172"/>
      <c r="F748" s="172"/>
      <c r="G748" s="172"/>
      <c r="H748" s="173">
        <f>SUM(H745+H746+H747)</f>
        <v>609348.66200000001</v>
      </c>
      <c r="I748" s="173">
        <f>SUM(I745+I746+I747)</f>
        <v>609779.46600000001</v>
      </c>
    </row>
  </sheetData>
  <mergeCells count="14">
    <mergeCell ref="B7:I7"/>
    <mergeCell ref="C1:I1"/>
    <mergeCell ref="C2:I2"/>
    <mergeCell ref="C3:I3"/>
    <mergeCell ref="C4:I4"/>
    <mergeCell ref="B6:I6"/>
    <mergeCell ref="H9:H10"/>
    <mergeCell ref="I9:I10"/>
    <mergeCell ref="B9:B10"/>
    <mergeCell ref="C9:C10"/>
    <mergeCell ref="D9:D10"/>
    <mergeCell ref="E9:E10"/>
    <mergeCell ref="F9:F10"/>
    <mergeCell ref="G9:G10"/>
  </mergeCells>
  <printOptions horizontalCentered="1"/>
  <pageMargins left="0.25" right="0.25" top="0.75" bottom="0.75" header="0.3" footer="0.3"/>
  <pageSetup paperSize="9" scale="81" fitToHeight="0" orientation="portrait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08"/>
  <sheetViews>
    <sheetView workbookViewId="0">
      <selection activeCell="B205" sqref="B205"/>
    </sheetView>
  </sheetViews>
  <sheetFormatPr defaultRowHeight="12.75" x14ac:dyDescent="0.2"/>
  <cols>
    <col min="2" max="2" width="59" customWidth="1"/>
    <col min="3" max="3" width="7" customWidth="1"/>
    <col min="4" max="4" width="6" customWidth="1"/>
    <col min="5" max="5" width="15.42578125" customWidth="1"/>
    <col min="6" max="6" width="7.85546875" customWidth="1"/>
    <col min="7" max="7" width="15.140625" customWidth="1"/>
    <col min="9" max="9" width="10.42578125" bestFit="1" customWidth="1"/>
  </cols>
  <sheetData>
    <row r="2" spans="2:7" ht="18.75" x14ac:dyDescent="0.2">
      <c r="B2" s="374" t="s">
        <v>475</v>
      </c>
      <c r="C2" s="374"/>
      <c r="D2" s="374"/>
      <c r="E2" s="374"/>
      <c r="F2" s="374"/>
      <c r="G2" s="374"/>
    </row>
    <row r="3" spans="2:7" ht="15.75" x14ac:dyDescent="0.2">
      <c r="B3" s="375" t="s">
        <v>182</v>
      </c>
      <c r="C3" s="375"/>
      <c r="D3" s="375"/>
      <c r="E3" s="375"/>
      <c r="F3" s="375"/>
      <c r="G3" s="375"/>
    </row>
    <row r="4" spans="2:7" ht="15.75" x14ac:dyDescent="0.2">
      <c r="B4" s="375" t="s">
        <v>183</v>
      </c>
      <c r="C4" s="375"/>
      <c r="D4" s="375"/>
      <c r="E4" s="375"/>
      <c r="F4" s="375"/>
      <c r="G4" s="375"/>
    </row>
    <row r="5" spans="2:7" ht="15.75" x14ac:dyDescent="0.2">
      <c r="B5" s="375" t="s">
        <v>665</v>
      </c>
      <c r="C5" s="375"/>
      <c r="D5" s="375"/>
      <c r="E5" s="375"/>
      <c r="F5" s="375"/>
      <c r="G5" s="375"/>
    </row>
    <row r="6" spans="2:7" ht="15.75" x14ac:dyDescent="0.2">
      <c r="B6" s="36"/>
    </row>
    <row r="7" spans="2:7" ht="18" x14ac:dyDescent="0.2">
      <c r="B7" s="376" t="s">
        <v>184</v>
      </c>
      <c r="C7" s="376"/>
      <c r="D7" s="376"/>
      <c r="E7" s="376"/>
      <c r="F7" s="376"/>
      <c r="G7" s="376"/>
    </row>
    <row r="8" spans="2:7" ht="55.5" customHeight="1" x14ac:dyDescent="0.2">
      <c r="B8" s="400" t="s">
        <v>599</v>
      </c>
      <c r="C8" s="400"/>
      <c r="D8" s="400"/>
      <c r="E8" s="400"/>
      <c r="F8" s="400"/>
      <c r="G8" s="400"/>
    </row>
    <row r="10" spans="2:7" ht="16.5" thickBot="1" x14ac:dyDescent="0.25">
      <c r="B10" s="391" t="s">
        <v>185</v>
      </c>
      <c r="C10" s="391"/>
      <c r="D10" s="391"/>
      <c r="E10" s="391"/>
      <c r="F10" s="391"/>
      <c r="G10" s="391"/>
    </row>
    <row r="11" spans="2:7" ht="15.75" x14ac:dyDescent="0.2">
      <c r="B11" s="161" t="s">
        <v>186</v>
      </c>
      <c r="C11" s="382" t="s">
        <v>1</v>
      </c>
      <c r="D11" s="382" t="s">
        <v>2</v>
      </c>
      <c r="E11" s="382" t="s">
        <v>3</v>
      </c>
      <c r="F11" s="382" t="s">
        <v>4</v>
      </c>
      <c r="G11" s="382" t="s">
        <v>267</v>
      </c>
    </row>
    <row r="12" spans="2:7" ht="16.5" thickBot="1" x14ac:dyDescent="0.25">
      <c r="B12" s="162" t="s">
        <v>187</v>
      </c>
      <c r="C12" s="383"/>
      <c r="D12" s="383"/>
      <c r="E12" s="383"/>
      <c r="F12" s="383"/>
      <c r="G12" s="383"/>
    </row>
    <row r="13" spans="2:7" ht="16.5" thickBot="1" x14ac:dyDescent="0.25">
      <c r="B13" s="162">
        <v>1</v>
      </c>
      <c r="C13" s="1">
        <v>2</v>
      </c>
      <c r="D13" s="1">
        <v>3</v>
      </c>
      <c r="E13" s="1">
        <v>4</v>
      </c>
      <c r="F13" s="1">
        <v>5</v>
      </c>
      <c r="G13" s="1">
        <v>8</v>
      </c>
    </row>
    <row r="14" spans="2:7" ht="21.75" customHeight="1" thickBot="1" x14ac:dyDescent="0.25">
      <c r="B14" s="232" t="s">
        <v>6</v>
      </c>
      <c r="C14" s="233" t="s">
        <v>77</v>
      </c>
      <c r="D14" s="234"/>
      <c r="E14" s="235"/>
      <c r="F14" s="235"/>
      <c r="G14" s="236">
        <f>SUM(G15+G21+G43+G57+G59+G39)</f>
        <v>24822</v>
      </c>
    </row>
    <row r="15" spans="2:7" ht="26.25" thickBot="1" x14ac:dyDescent="0.25">
      <c r="B15" s="237" t="s">
        <v>188</v>
      </c>
      <c r="C15" s="233" t="s">
        <v>77</v>
      </c>
      <c r="D15" s="238" t="s">
        <v>118</v>
      </c>
      <c r="E15" s="235"/>
      <c r="F15" s="235"/>
      <c r="G15" s="176">
        <v>1490</v>
      </c>
    </row>
    <row r="16" spans="2:7" ht="36" customHeight="1" thickBot="1" x14ac:dyDescent="0.25">
      <c r="B16" s="39" t="s">
        <v>189</v>
      </c>
      <c r="C16" s="45" t="s">
        <v>77</v>
      </c>
      <c r="D16" s="45" t="s">
        <v>118</v>
      </c>
      <c r="E16" s="160">
        <v>88</v>
      </c>
      <c r="F16" s="47"/>
      <c r="G16" s="3">
        <v>1490</v>
      </c>
    </row>
    <row r="17" spans="2:7" ht="16.5" thickBot="1" x14ac:dyDescent="0.25">
      <c r="B17" s="239" t="s">
        <v>8</v>
      </c>
      <c r="C17" s="233" t="s">
        <v>77</v>
      </c>
      <c r="D17" s="238" t="s">
        <v>118</v>
      </c>
      <c r="E17" s="199" t="s">
        <v>190</v>
      </c>
      <c r="F17" s="235"/>
      <c r="G17" s="185">
        <v>1490</v>
      </c>
    </row>
    <row r="18" spans="2:7" ht="30.75" thickBot="1" x14ac:dyDescent="0.25">
      <c r="B18" s="183" t="s">
        <v>191</v>
      </c>
      <c r="C18" s="45" t="s">
        <v>77</v>
      </c>
      <c r="D18" s="45" t="s">
        <v>118</v>
      </c>
      <c r="E18" s="160" t="s">
        <v>192</v>
      </c>
      <c r="F18" s="47"/>
      <c r="G18" s="3">
        <v>1490</v>
      </c>
    </row>
    <row r="19" spans="2:7" ht="30.75" thickBot="1" x14ac:dyDescent="0.25">
      <c r="B19" s="240" t="s">
        <v>600</v>
      </c>
      <c r="C19" s="45" t="s">
        <v>77</v>
      </c>
      <c r="D19" s="45" t="s">
        <v>118</v>
      </c>
      <c r="E19" s="160" t="s">
        <v>192</v>
      </c>
      <c r="F19" s="160">
        <v>121</v>
      </c>
      <c r="G19" s="3">
        <v>1144</v>
      </c>
    </row>
    <row r="20" spans="2:7" ht="37.5" customHeight="1" thickBot="1" x14ac:dyDescent="0.25">
      <c r="B20" s="183" t="s">
        <v>601</v>
      </c>
      <c r="C20" s="45" t="s">
        <v>77</v>
      </c>
      <c r="D20" s="45" t="s">
        <v>118</v>
      </c>
      <c r="E20" s="160" t="s">
        <v>192</v>
      </c>
      <c r="F20" s="160">
        <v>129</v>
      </c>
      <c r="G20" s="3">
        <v>346</v>
      </c>
    </row>
    <row r="21" spans="2:7" ht="16.5" thickBot="1" x14ac:dyDescent="0.25">
      <c r="B21" s="237" t="s">
        <v>11</v>
      </c>
      <c r="C21" s="233" t="s">
        <v>77</v>
      </c>
      <c r="D21" s="233" t="s">
        <v>74</v>
      </c>
      <c r="E21" s="235"/>
      <c r="F21" s="235"/>
      <c r="G21" s="257">
        <f>SUM(G22+G31)</f>
        <v>16076</v>
      </c>
    </row>
    <row r="22" spans="2:7" ht="21.75" customHeight="1" thickBot="1" x14ac:dyDescent="0.25">
      <c r="B22" s="241" t="s">
        <v>193</v>
      </c>
      <c r="C22" s="233" t="s">
        <v>77</v>
      </c>
      <c r="D22" s="233" t="s">
        <v>74</v>
      </c>
      <c r="E22" s="242" t="s">
        <v>194</v>
      </c>
      <c r="F22" s="243"/>
      <c r="G22" s="257">
        <f>SUM(G24:G30)</f>
        <v>15362</v>
      </c>
    </row>
    <row r="23" spans="2:7" ht="30.75" thickBot="1" x14ac:dyDescent="0.25">
      <c r="B23" s="183" t="s">
        <v>191</v>
      </c>
      <c r="C23" s="45" t="s">
        <v>77</v>
      </c>
      <c r="D23" s="45" t="s">
        <v>74</v>
      </c>
      <c r="E23" s="160" t="s">
        <v>195</v>
      </c>
      <c r="F23" s="47"/>
      <c r="G23" s="65">
        <v>15362</v>
      </c>
    </row>
    <row r="24" spans="2:7" ht="30" customHeight="1" thickBot="1" x14ac:dyDescent="0.25">
      <c r="B24" s="183" t="s">
        <v>196</v>
      </c>
      <c r="C24" s="45" t="s">
        <v>77</v>
      </c>
      <c r="D24" s="45" t="s">
        <v>74</v>
      </c>
      <c r="E24" s="160" t="s">
        <v>195</v>
      </c>
      <c r="F24" s="160">
        <v>121</v>
      </c>
      <c r="G24" s="65">
        <v>9100</v>
      </c>
    </row>
    <row r="25" spans="2:7" ht="22.5" customHeight="1" thickBot="1" x14ac:dyDescent="0.25">
      <c r="B25" s="181" t="s">
        <v>209</v>
      </c>
      <c r="C25" s="45" t="s">
        <v>77</v>
      </c>
      <c r="D25" s="45" t="s">
        <v>74</v>
      </c>
      <c r="E25" s="160" t="s">
        <v>195</v>
      </c>
      <c r="F25" s="160">
        <v>122</v>
      </c>
      <c r="G25" s="65">
        <v>360</v>
      </c>
    </row>
    <row r="26" spans="2:7" ht="38.25" customHeight="1" thickBot="1" x14ac:dyDescent="0.25">
      <c r="B26" s="183" t="s">
        <v>602</v>
      </c>
      <c r="C26" s="45" t="s">
        <v>77</v>
      </c>
      <c r="D26" s="45" t="s">
        <v>74</v>
      </c>
      <c r="E26" s="160" t="s">
        <v>195</v>
      </c>
      <c r="F26" s="160">
        <v>129</v>
      </c>
      <c r="G26" s="65">
        <v>2748</v>
      </c>
    </row>
    <row r="27" spans="2:7" ht="30.75" thickBot="1" x14ac:dyDescent="0.25">
      <c r="B27" s="183" t="s">
        <v>13</v>
      </c>
      <c r="C27" s="45" t="s">
        <v>77</v>
      </c>
      <c r="D27" s="45" t="s">
        <v>74</v>
      </c>
      <c r="E27" s="160" t="s">
        <v>195</v>
      </c>
      <c r="F27" s="160">
        <v>244</v>
      </c>
      <c r="G27" s="65">
        <v>2423</v>
      </c>
    </row>
    <row r="28" spans="2:7" ht="16.5" thickBot="1" x14ac:dyDescent="0.25">
      <c r="B28" s="183" t="s">
        <v>563</v>
      </c>
      <c r="C28" s="45" t="s">
        <v>77</v>
      </c>
      <c r="D28" s="45" t="s">
        <v>74</v>
      </c>
      <c r="E28" s="160" t="s">
        <v>195</v>
      </c>
      <c r="F28" s="160">
        <v>350</v>
      </c>
      <c r="G28" s="65">
        <v>20</v>
      </c>
    </row>
    <row r="29" spans="2:7" ht="16.5" thickBot="1" x14ac:dyDescent="0.25">
      <c r="B29" s="183" t="s">
        <v>508</v>
      </c>
      <c r="C29" s="45" t="s">
        <v>77</v>
      </c>
      <c r="D29" s="45" t="s">
        <v>74</v>
      </c>
      <c r="E29" s="160" t="s">
        <v>195</v>
      </c>
      <c r="F29" s="160">
        <v>360</v>
      </c>
      <c r="G29" s="65">
        <v>50</v>
      </c>
    </row>
    <row r="30" spans="2:7" ht="21" customHeight="1" thickBot="1" x14ac:dyDescent="0.25">
      <c r="B30" s="167" t="s">
        <v>48</v>
      </c>
      <c r="C30" s="45" t="s">
        <v>77</v>
      </c>
      <c r="D30" s="45" t="s">
        <v>74</v>
      </c>
      <c r="E30" s="160" t="s">
        <v>195</v>
      </c>
      <c r="F30" s="160">
        <v>850</v>
      </c>
      <c r="G30" s="65">
        <v>661</v>
      </c>
    </row>
    <row r="31" spans="2:7" ht="36.75" customHeight="1" thickBot="1" x14ac:dyDescent="0.25">
      <c r="B31" s="174" t="s">
        <v>197</v>
      </c>
      <c r="C31" s="233" t="s">
        <v>77</v>
      </c>
      <c r="D31" s="233" t="s">
        <v>74</v>
      </c>
      <c r="E31" s="199">
        <v>99</v>
      </c>
      <c r="F31" s="235"/>
      <c r="G31" s="271">
        <f>SUM(G32+G35)</f>
        <v>714</v>
      </c>
    </row>
    <row r="32" spans="2:7" ht="66" customHeight="1" thickBot="1" x14ac:dyDescent="0.25">
      <c r="B32" s="174" t="s">
        <v>198</v>
      </c>
      <c r="C32" s="233" t="s">
        <v>77</v>
      </c>
      <c r="D32" s="233" t="s">
        <v>74</v>
      </c>
      <c r="E32" s="242" t="s">
        <v>199</v>
      </c>
      <c r="F32" s="235"/>
      <c r="G32" s="257">
        <f>SUM(G33:G34)</f>
        <v>357</v>
      </c>
    </row>
    <row r="33" spans="2:7" ht="37.5" customHeight="1" thickBot="1" x14ac:dyDescent="0.25">
      <c r="B33" s="39" t="s">
        <v>15</v>
      </c>
      <c r="C33" s="45" t="s">
        <v>77</v>
      </c>
      <c r="D33" s="45" t="s">
        <v>74</v>
      </c>
      <c r="E33" s="160" t="s">
        <v>199</v>
      </c>
      <c r="F33" s="160">
        <v>121</v>
      </c>
      <c r="G33" s="65">
        <v>274</v>
      </c>
    </row>
    <row r="34" spans="2:7" ht="50.25" customHeight="1" thickBot="1" x14ac:dyDescent="0.25">
      <c r="B34" s="39" t="s">
        <v>10</v>
      </c>
      <c r="C34" s="45" t="s">
        <v>77</v>
      </c>
      <c r="D34" s="45" t="s">
        <v>74</v>
      </c>
      <c r="E34" s="160" t="s">
        <v>199</v>
      </c>
      <c r="F34" s="160">
        <v>129</v>
      </c>
      <c r="G34" s="65">
        <v>83</v>
      </c>
    </row>
    <row r="35" spans="2:7" ht="66.75" customHeight="1" x14ac:dyDescent="0.2">
      <c r="B35" s="245" t="s">
        <v>268</v>
      </c>
      <c r="C35" s="392" t="s">
        <v>77</v>
      </c>
      <c r="D35" s="392" t="s">
        <v>74</v>
      </c>
      <c r="E35" s="394" t="s">
        <v>200</v>
      </c>
      <c r="F35" s="396"/>
      <c r="G35" s="398">
        <f>SUM(G37:G38)</f>
        <v>357</v>
      </c>
    </row>
    <row r="36" spans="2:7" ht="14.25" customHeight="1" thickBot="1" x14ac:dyDescent="0.25">
      <c r="B36" s="174" t="s">
        <v>269</v>
      </c>
      <c r="C36" s="393"/>
      <c r="D36" s="393"/>
      <c r="E36" s="395"/>
      <c r="F36" s="397"/>
      <c r="G36" s="399"/>
    </row>
    <row r="37" spans="2:7" ht="36" customHeight="1" thickBot="1" x14ac:dyDescent="0.25">
      <c r="B37" s="39" t="s">
        <v>15</v>
      </c>
      <c r="C37" s="45" t="s">
        <v>77</v>
      </c>
      <c r="D37" s="45" t="s">
        <v>74</v>
      </c>
      <c r="E37" s="160" t="s">
        <v>200</v>
      </c>
      <c r="F37" s="160">
        <v>121</v>
      </c>
      <c r="G37" s="272">
        <v>274</v>
      </c>
    </row>
    <row r="38" spans="2:7" ht="55.5" customHeight="1" thickBot="1" x14ac:dyDescent="0.25">
      <c r="B38" s="39" t="s">
        <v>10</v>
      </c>
      <c r="C38" s="45" t="s">
        <v>77</v>
      </c>
      <c r="D38" s="45" t="s">
        <v>74</v>
      </c>
      <c r="E38" s="160" t="s">
        <v>200</v>
      </c>
      <c r="F38" s="160">
        <v>129</v>
      </c>
      <c r="G38" s="272">
        <v>83</v>
      </c>
    </row>
    <row r="39" spans="2:7" ht="16.5" thickBot="1" x14ac:dyDescent="0.3">
      <c r="B39" s="184" t="s">
        <v>402</v>
      </c>
      <c r="C39" s="233" t="s">
        <v>77</v>
      </c>
      <c r="D39" s="233" t="s">
        <v>75</v>
      </c>
      <c r="E39" s="199"/>
      <c r="F39" s="199"/>
      <c r="G39" s="273">
        <v>1.4</v>
      </c>
    </row>
    <row r="40" spans="2:7" ht="33" customHeight="1" thickBot="1" x14ac:dyDescent="0.3">
      <c r="B40" s="50" t="s">
        <v>197</v>
      </c>
      <c r="C40" s="45" t="s">
        <v>77</v>
      </c>
      <c r="D40" s="45" t="s">
        <v>75</v>
      </c>
      <c r="E40" s="160">
        <v>99</v>
      </c>
      <c r="F40" s="160"/>
      <c r="G40" s="272">
        <v>1.4</v>
      </c>
    </row>
    <row r="41" spans="2:7" ht="64.5" customHeight="1" thickBot="1" x14ac:dyDescent="0.3">
      <c r="B41" s="87" t="s">
        <v>403</v>
      </c>
      <c r="C41" s="45" t="s">
        <v>77</v>
      </c>
      <c r="D41" s="45" t="s">
        <v>75</v>
      </c>
      <c r="E41" s="160" t="s">
        <v>404</v>
      </c>
      <c r="F41" s="160"/>
      <c r="G41" s="272">
        <v>1.4</v>
      </c>
    </row>
    <row r="42" spans="2:7" ht="32.25" thickBot="1" x14ac:dyDescent="0.3">
      <c r="B42" s="50" t="s">
        <v>13</v>
      </c>
      <c r="C42" s="45" t="s">
        <v>77</v>
      </c>
      <c r="D42" s="45" t="s">
        <v>75</v>
      </c>
      <c r="E42" s="160" t="s">
        <v>404</v>
      </c>
      <c r="F42" s="160">
        <v>244</v>
      </c>
      <c r="G42" s="272">
        <v>1.4</v>
      </c>
    </row>
    <row r="43" spans="2:7" ht="36.75" customHeight="1" thickBot="1" x14ac:dyDescent="0.25">
      <c r="B43" s="174" t="s">
        <v>201</v>
      </c>
      <c r="C43" s="233" t="s">
        <v>77</v>
      </c>
      <c r="D43" s="233" t="s">
        <v>115</v>
      </c>
      <c r="E43" s="235"/>
      <c r="F43" s="235"/>
      <c r="G43" s="187">
        <f>SUM(G44+G50)</f>
        <v>5482</v>
      </c>
    </row>
    <row r="44" spans="2:7" ht="32.25" thickBot="1" x14ac:dyDescent="0.25">
      <c r="B44" s="174" t="s">
        <v>18</v>
      </c>
      <c r="C44" s="233" t="s">
        <v>77</v>
      </c>
      <c r="D44" s="233" t="s">
        <v>115</v>
      </c>
      <c r="E44" s="242">
        <v>93</v>
      </c>
      <c r="F44" s="243"/>
      <c r="G44" s="176">
        <f>SUM(G47:G49)</f>
        <v>664</v>
      </c>
    </row>
    <row r="45" spans="2:7" ht="19.5" customHeight="1" thickBot="1" x14ac:dyDescent="0.25">
      <c r="B45" s="167" t="s">
        <v>202</v>
      </c>
      <c r="C45" s="45" t="s">
        <v>77</v>
      </c>
      <c r="D45" s="45" t="s">
        <v>115</v>
      </c>
      <c r="E45" s="160" t="s">
        <v>203</v>
      </c>
      <c r="F45" s="47"/>
      <c r="G45" s="3">
        <v>664</v>
      </c>
    </row>
    <row r="46" spans="2:7" ht="36.75" customHeight="1" thickBot="1" x14ac:dyDescent="0.25">
      <c r="B46" s="39" t="s">
        <v>191</v>
      </c>
      <c r="C46" s="45" t="s">
        <v>77</v>
      </c>
      <c r="D46" s="45" t="s">
        <v>115</v>
      </c>
      <c r="E46" s="160" t="s">
        <v>204</v>
      </c>
      <c r="F46" s="47"/>
      <c r="G46" s="3">
        <v>664</v>
      </c>
    </row>
    <row r="47" spans="2:7" ht="33" customHeight="1" thickBot="1" x14ac:dyDescent="0.25">
      <c r="B47" s="39" t="s">
        <v>9</v>
      </c>
      <c r="C47" s="45" t="s">
        <v>77</v>
      </c>
      <c r="D47" s="45" t="s">
        <v>115</v>
      </c>
      <c r="E47" s="160" t="s">
        <v>204</v>
      </c>
      <c r="F47" s="160">
        <v>121</v>
      </c>
      <c r="G47" s="3">
        <v>468</v>
      </c>
    </row>
    <row r="48" spans="2:7" ht="58.5" customHeight="1" thickBot="1" x14ac:dyDescent="0.25">
      <c r="B48" s="39" t="s">
        <v>10</v>
      </c>
      <c r="C48" s="45" t="s">
        <v>77</v>
      </c>
      <c r="D48" s="45" t="s">
        <v>115</v>
      </c>
      <c r="E48" s="160" t="s">
        <v>204</v>
      </c>
      <c r="F48" s="160">
        <v>129</v>
      </c>
      <c r="G48" s="3">
        <v>141</v>
      </c>
    </row>
    <row r="49" spans="2:7" ht="32.25" thickBot="1" x14ac:dyDescent="0.3">
      <c r="B49" s="50" t="s">
        <v>13</v>
      </c>
      <c r="C49" s="45" t="s">
        <v>77</v>
      </c>
      <c r="D49" s="45" t="s">
        <v>115</v>
      </c>
      <c r="E49" s="160" t="s">
        <v>204</v>
      </c>
      <c r="F49" s="160">
        <v>244</v>
      </c>
      <c r="G49" s="3">
        <v>55</v>
      </c>
    </row>
    <row r="50" spans="2:7" ht="21.75" customHeight="1" thickBot="1" x14ac:dyDescent="0.25">
      <c r="B50" s="174" t="s">
        <v>205</v>
      </c>
      <c r="C50" s="233" t="s">
        <v>77</v>
      </c>
      <c r="D50" s="233" t="s">
        <v>115</v>
      </c>
      <c r="E50" s="242">
        <v>99</v>
      </c>
      <c r="F50" s="235"/>
      <c r="G50" s="176">
        <f>SUM(G52:G56)</f>
        <v>4818</v>
      </c>
    </row>
    <row r="51" spans="2:7" ht="18.75" customHeight="1" thickBot="1" x14ac:dyDescent="0.25">
      <c r="B51" s="39" t="s">
        <v>206</v>
      </c>
      <c r="C51" s="45" t="s">
        <v>77</v>
      </c>
      <c r="D51" s="45" t="s">
        <v>115</v>
      </c>
      <c r="E51" s="160" t="s">
        <v>207</v>
      </c>
      <c r="F51" s="47"/>
      <c r="G51" s="3">
        <v>4818</v>
      </c>
    </row>
    <row r="52" spans="2:7" ht="40.5" customHeight="1" thickBot="1" x14ac:dyDescent="0.25">
      <c r="B52" s="39" t="s">
        <v>9</v>
      </c>
      <c r="C52" s="45" t="s">
        <v>77</v>
      </c>
      <c r="D52" s="45" t="s">
        <v>115</v>
      </c>
      <c r="E52" s="160" t="s">
        <v>208</v>
      </c>
      <c r="F52" s="160">
        <v>121</v>
      </c>
      <c r="G52" s="3">
        <v>3200</v>
      </c>
    </row>
    <row r="53" spans="2:7" ht="19.5" customHeight="1" thickBot="1" x14ac:dyDescent="0.25">
      <c r="B53" s="5" t="s">
        <v>209</v>
      </c>
      <c r="C53" s="45" t="s">
        <v>77</v>
      </c>
      <c r="D53" s="45" t="s">
        <v>115</v>
      </c>
      <c r="E53" s="160" t="s">
        <v>208</v>
      </c>
      <c r="F53" s="160">
        <v>122</v>
      </c>
      <c r="G53" s="3">
        <v>30</v>
      </c>
    </row>
    <row r="54" spans="2:7" ht="58.5" customHeight="1" thickBot="1" x14ac:dyDescent="0.25">
      <c r="B54" s="39" t="s">
        <v>10</v>
      </c>
      <c r="C54" s="45" t="s">
        <v>77</v>
      </c>
      <c r="D54" s="45" t="s">
        <v>115</v>
      </c>
      <c r="E54" s="160" t="s">
        <v>208</v>
      </c>
      <c r="F54" s="160">
        <v>129</v>
      </c>
      <c r="G54" s="3">
        <v>966</v>
      </c>
    </row>
    <row r="55" spans="2:7" ht="32.25" thickBot="1" x14ac:dyDescent="0.25">
      <c r="B55" s="39" t="s">
        <v>210</v>
      </c>
      <c r="C55" s="45" t="s">
        <v>77</v>
      </c>
      <c r="D55" s="45" t="s">
        <v>115</v>
      </c>
      <c r="E55" s="160" t="s">
        <v>208</v>
      </c>
      <c r="F55" s="160">
        <v>244</v>
      </c>
      <c r="G55" s="3">
        <v>604</v>
      </c>
    </row>
    <row r="56" spans="2:7" ht="20.25" customHeight="1" thickBot="1" x14ac:dyDescent="0.25">
      <c r="B56" s="167" t="s">
        <v>48</v>
      </c>
      <c r="C56" s="45" t="s">
        <v>77</v>
      </c>
      <c r="D56" s="45" t="s">
        <v>115</v>
      </c>
      <c r="E56" s="160" t="s">
        <v>208</v>
      </c>
      <c r="F56" s="160">
        <v>850</v>
      </c>
      <c r="G56" s="3">
        <v>18</v>
      </c>
    </row>
    <row r="57" spans="2:7" ht="16.5" thickBot="1" x14ac:dyDescent="0.25">
      <c r="B57" s="167" t="s">
        <v>374</v>
      </c>
      <c r="C57" s="49" t="s">
        <v>77</v>
      </c>
      <c r="D57" s="49" t="s">
        <v>477</v>
      </c>
      <c r="E57" s="160"/>
      <c r="F57" s="160"/>
      <c r="G57" s="3">
        <v>150</v>
      </c>
    </row>
    <row r="58" spans="2:7" ht="16.5" thickBot="1" x14ac:dyDescent="0.25">
      <c r="B58" s="167" t="s">
        <v>479</v>
      </c>
      <c r="C58" s="49" t="s">
        <v>77</v>
      </c>
      <c r="D58" s="49" t="s">
        <v>477</v>
      </c>
      <c r="E58" s="160" t="s">
        <v>478</v>
      </c>
      <c r="F58" s="160">
        <v>870</v>
      </c>
      <c r="G58" s="3">
        <v>150</v>
      </c>
    </row>
    <row r="59" spans="2:7" ht="15.75" customHeight="1" thickBot="1" x14ac:dyDescent="0.25">
      <c r="B59" s="174" t="s">
        <v>19</v>
      </c>
      <c r="C59" s="233" t="s">
        <v>77</v>
      </c>
      <c r="D59" s="233">
        <v>13</v>
      </c>
      <c r="E59" s="235"/>
      <c r="F59" s="235"/>
      <c r="G59" s="187">
        <f>SUM(G62+G70+G68+G66+G60)</f>
        <v>1622.6</v>
      </c>
    </row>
    <row r="60" spans="2:7" ht="16.5" thickBot="1" x14ac:dyDescent="0.25">
      <c r="B60" s="14" t="s">
        <v>658</v>
      </c>
      <c r="C60" s="313" t="s">
        <v>77</v>
      </c>
      <c r="D60" s="313" t="s">
        <v>483</v>
      </c>
      <c r="E60" s="310" t="s">
        <v>656</v>
      </c>
      <c r="F60" s="314"/>
      <c r="G60" s="32">
        <v>1000</v>
      </c>
    </row>
    <row r="61" spans="2:7" ht="21.75" customHeight="1" thickBot="1" x14ac:dyDescent="0.25">
      <c r="B61" s="18" t="s">
        <v>43</v>
      </c>
      <c r="C61" s="313" t="s">
        <v>77</v>
      </c>
      <c r="D61" s="313" t="s">
        <v>483</v>
      </c>
      <c r="E61" s="310" t="s">
        <v>656</v>
      </c>
      <c r="F61" s="314">
        <v>611</v>
      </c>
      <c r="G61" s="32">
        <v>1000</v>
      </c>
    </row>
    <row r="62" spans="2:7" ht="52.5" customHeight="1" thickBot="1" x14ac:dyDescent="0.25">
      <c r="B62" s="174" t="s">
        <v>588</v>
      </c>
      <c r="C62" s="233" t="s">
        <v>77</v>
      </c>
      <c r="D62" s="233">
        <v>13</v>
      </c>
      <c r="E62" s="185">
        <v>42</v>
      </c>
      <c r="F62" s="235"/>
      <c r="G62" s="187">
        <v>25</v>
      </c>
    </row>
    <row r="63" spans="2:7" ht="33" customHeight="1" thickBot="1" x14ac:dyDescent="0.25">
      <c r="B63" s="52" t="s">
        <v>481</v>
      </c>
      <c r="C63" s="45" t="s">
        <v>77</v>
      </c>
      <c r="D63" s="45">
        <v>13</v>
      </c>
      <c r="E63" s="3" t="s">
        <v>485</v>
      </c>
      <c r="F63" s="47"/>
      <c r="G63" s="3">
        <v>25</v>
      </c>
    </row>
    <row r="64" spans="2:7" ht="40.5" customHeight="1" thickBot="1" x14ac:dyDescent="0.25">
      <c r="B64" s="52" t="s">
        <v>482</v>
      </c>
      <c r="C64" s="45" t="s">
        <v>77</v>
      </c>
      <c r="D64" s="45">
        <v>13</v>
      </c>
      <c r="E64" s="3" t="s">
        <v>484</v>
      </c>
      <c r="F64" s="47"/>
      <c r="G64" s="3">
        <v>25</v>
      </c>
    </row>
    <row r="65" spans="2:7" ht="32.25" thickBot="1" x14ac:dyDescent="0.25">
      <c r="B65" s="52" t="s">
        <v>13</v>
      </c>
      <c r="C65" s="45" t="s">
        <v>77</v>
      </c>
      <c r="D65" s="45">
        <v>13</v>
      </c>
      <c r="E65" s="3" t="s">
        <v>484</v>
      </c>
      <c r="F65" s="3">
        <v>244</v>
      </c>
      <c r="G65" s="3">
        <v>25</v>
      </c>
    </row>
    <row r="66" spans="2:7" ht="22.5" customHeight="1" thickBot="1" x14ac:dyDescent="0.25">
      <c r="B66" s="22" t="s">
        <v>652</v>
      </c>
      <c r="C66" s="11" t="s">
        <v>77</v>
      </c>
      <c r="D66" s="11" t="s">
        <v>483</v>
      </c>
      <c r="E66" s="1" t="s">
        <v>655</v>
      </c>
      <c r="F66" s="1"/>
      <c r="G66" s="1">
        <v>368.6</v>
      </c>
    </row>
    <row r="67" spans="2:7" ht="32.25" thickBot="1" x14ac:dyDescent="0.25">
      <c r="B67" s="52" t="s">
        <v>13</v>
      </c>
      <c r="C67" s="45" t="s">
        <v>77</v>
      </c>
      <c r="D67" s="45" t="s">
        <v>483</v>
      </c>
      <c r="E67" s="3" t="s">
        <v>655</v>
      </c>
      <c r="F67" s="3">
        <v>244</v>
      </c>
      <c r="G67" s="3">
        <v>368.6</v>
      </c>
    </row>
    <row r="68" spans="2:7" ht="21" customHeight="1" thickBot="1" x14ac:dyDescent="0.25">
      <c r="B68" s="22" t="s">
        <v>565</v>
      </c>
      <c r="C68" s="11" t="s">
        <v>77</v>
      </c>
      <c r="D68" s="11" t="s">
        <v>483</v>
      </c>
      <c r="E68" s="1" t="s">
        <v>195</v>
      </c>
      <c r="F68" s="1"/>
      <c r="G68" s="1">
        <v>30</v>
      </c>
    </row>
    <row r="69" spans="2:7" ht="32.25" thickBot="1" x14ac:dyDescent="0.25">
      <c r="B69" s="39" t="s">
        <v>210</v>
      </c>
      <c r="C69" s="45" t="s">
        <v>77</v>
      </c>
      <c r="D69" s="45" t="s">
        <v>483</v>
      </c>
      <c r="E69" s="3" t="s">
        <v>195</v>
      </c>
      <c r="F69" s="3">
        <v>244</v>
      </c>
      <c r="G69" s="3">
        <v>30</v>
      </c>
    </row>
    <row r="70" spans="2:7" ht="16.5" thickBot="1" x14ac:dyDescent="0.25">
      <c r="B70" s="189" t="s">
        <v>20</v>
      </c>
      <c r="C70" s="233" t="s">
        <v>77</v>
      </c>
      <c r="D70" s="248">
        <v>13</v>
      </c>
      <c r="E70" s="199">
        <v>99</v>
      </c>
      <c r="F70" s="235"/>
      <c r="G70" s="187">
        <v>199</v>
      </c>
    </row>
    <row r="71" spans="2:7" ht="98.25" customHeight="1" thickBot="1" x14ac:dyDescent="0.25">
      <c r="B71" s="168" t="s">
        <v>21</v>
      </c>
      <c r="C71" s="45" t="s">
        <v>77</v>
      </c>
      <c r="D71" s="45">
        <v>13</v>
      </c>
      <c r="E71" s="160" t="s">
        <v>211</v>
      </c>
      <c r="F71" s="47"/>
      <c r="G71" s="3">
        <v>199</v>
      </c>
    </row>
    <row r="72" spans="2:7" ht="32.25" thickBot="1" x14ac:dyDescent="0.25">
      <c r="B72" s="39" t="s">
        <v>210</v>
      </c>
      <c r="C72" s="45" t="s">
        <v>77</v>
      </c>
      <c r="D72" s="45">
        <v>13</v>
      </c>
      <c r="E72" s="160" t="s">
        <v>211</v>
      </c>
      <c r="F72" s="160">
        <v>244</v>
      </c>
      <c r="G72" s="3">
        <v>199</v>
      </c>
    </row>
    <row r="73" spans="2:7" ht="16.5" thickBot="1" x14ac:dyDescent="0.25">
      <c r="B73" s="174" t="s">
        <v>395</v>
      </c>
      <c r="C73" s="233" t="s">
        <v>118</v>
      </c>
      <c r="D73" s="248"/>
      <c r="E73" s="199"/>
      <c r="F73" s="199"/>
      <c r="G73" s="187">
        <v>1404</v>
      </c>
    </row>
    <row r="74" spans="2:7" ht="21" customHeight="1" thickBot="1" x14ac:dyDescent="0.25">
      <c r="B74" s="39" t="s">
        <v>396</v>
      </c>
      <c r="C74" s="45" t="s">
        <v>118</v>
      </c>
      <c r="D74" s="45" t="s">
        <v>112</v>
      </c>
      <c r="E74" s="160"/>
      <c r="F74" s="160"/>
      <c r="G74" s="3">
        <v>1404</v>
      </c>
    </row>
    <row r="75" spans="2:7" ht="38.25" customHeight="1" thickBot="1" x14ac:dyDescent="0.25">
      <c r="B75" s="39" t="s">
        <v>70</v>
      </c>
      <c r="C75" s="45" t="s">
        <v>118</v>
      </c>
      <c r="D75" s="45" t="s">
        <v>112</v>
      </c>
      <c r="E75" s="160" t="s">
        <v>263</v>
      </c>
      <c r="F75" s="160"/>
      <c r="G75" s="3">
        <v>1404</v>
      </c>
    </row>
    <row r="76" spans="2:7" ht="16.5" thickBot="1" x14ac:dyDescent="0.25">
      <c r="B76" s="39" t="s">
        <v>393</v>
      </c>
      <c r="C76" s="45" t="s">
        <v>118</v>
      </c>
      <c r="D76" s="45" t="s">
        <v>112</v>
      </c>
      <c r="E76" s="160" t="s">
        <v>263</v>
      </c>
      <c r="F76" s="160">
        <v>530</v>
      </c>
      <c r="G76" s="3">
        <v>1404</v>
      </c>
    </row>
    <row r="77" spans="2:7" ht="37.5" customHeight="1" thickBot="1" x14ac:dyDescent="0.25">
      <c r="B77" s="174" t="s">
        <v>22</v>
      </c>
      <c r="C77" s="188" t="s">
        <v>112</v>
      </c>
      <c r="D77" s="234"/>
      <c r="E77" s="235"/>
      <c r="F77" s="235"/>
      <c r="G77" s="187">
        <f>SUM(G78+G84)</f>
        <v>4590</v>
      </c>
    </row>
    <row r="78" spans="2:7" ht="48.75" customHeight="1" thickBot="1" x14ac:dyDescent="0.25">
      <c r="B78" s="174" t="s">
        <v>49</v>
      </c>
      <c r="C78" s="233" t="s">
        <v>112</v>
      </c>
      <c r="D78" s="233" t="s">
        <v>113</v>
      </c>
      <c r="E78" s="235"/>
      <c r="F78" s="235"/>
      <c r="G78" s="187">
        <f>SUM(G79:G83)</f>
        <v>4550</v>
      </c>
    </row>
    <row r="79" spans="2:7" ht="34.5" customHeight="1" thickBot="1" x14ac:dyDescent="0.25">
      <c r="B79" s="39" t="s">
        <v>30</v>
      </c>
      <c r="C79" s="133" t="s">
        <v>112</v>
      </c>
      <c r="D79" s="133" t="s">
        <v>113</v>
      </c>
      <c r="E79" s="160" t="s">
        <v>212</v>
      </c>
      <c r="F79" s="160">
        <v>111</v>
      </c>
      <c r="G79" s="3">
        <v>3063</v>
      </c>
    </row>
    <row r="80" spans="2:7" ht="16.5" thickBot="1" x14ac:dyDescent="0.25">
      <c r="B80" s="39" t="s">
        <v>401</v>
      </c>
      <c r="C80" s="133" t="s">
        <v>112</v>
      </c>
      <c r="D80" s="133" t="s">
        <v>113</v>
      </c>
      <c r="E80" s="160" t="s">
        <v>212</v>
      </c>
      <c r="F80" s="160">
        <v>112</v>
      </c>
      <c r="G80" s="3">
        <v>30</v>
      </c>
    </row>
    <row r="81" spans="2:7" ht="52.5" customHeight="1" thickBot="1" x14ac:dyDescent="0.25">
      <c r="B81" s="39" t="s">
        <v>10</v>
      </c>
      <c r="C81" s="133" t="s">
        <v>112</v>
      </c>
      <c r="D81" s="133" t="s">
        <v>113</v>
      </c>
      <c r="E81" s="160" t="s">
        <v>212</v>
      </c>
      <c r="F81" s="160">
        <v>119</v>
      </c>
      <c r="G81" s="3">
        <v>925</v>
      </c>
    </row>
    <row r="82" spans="2:7" ht="32.25" thickBot="1" x14ac:dyDescent="0.25">
      <c r="B82" s="39" t="s">
        <v>210</v>
      </c>
      <c r="C82" s="133" t="s">
        <v>112</v>
      </c>
      <c r="D82" s="133" t="s">
        <v>113</v>
      </c>
      <c r="E82" s="160" t="s">
        <v>212</v>
      </c>
      <c r="F82" s="160">
        <v>244</v>
      </c>
      <c r="G82" s="3">
        <v>522</v>
      </c>
    </row>
    <row r="83" spans="2:7" ht="19.5" customHeight="1" thickBot="1" x14ac:dyDescent="0.25">
      <c r="B83" s="167" t="s">
        <v>48</v>
      </c>
      <c r="C83" s="133" t="s">
        <v>112</v>
      </c>
      <c r="D83" s="133" t="s">
        <v>113</v>
      </c>
      <c r="E83" s="160" t="s">
        <v>212</v>
      </c>
      <c r="F83" s="160">
        <v>850</v>
      </c>
      <c r="G83" s="3">
        <v>10</v>
      </c>
    </row>
    <row r="84" spans="2:7" ht="25.5" customHeight="1" thickBot="1" x14ac:dyDescent="0.25">
      <c r="B84" s="249" t="s">
        <v>566</v>
      </c>
      <c r="C84" s="49" t="s">
        <v>112</v>
      </c>
      <c r="D84" s="49" t="s">
        <v>405</v>
      </c>
      <c r="E84" s="48"/>
      <c r="F84" s="48"/>
      <c r="G84" s="1">
        <v>40</v>
      </c>
    </row>
    <row r="85" spans="2:7" ht="30" customHeight="1" thickBot="1" x14ac:dyDescent="0.25">
      <c r="B85" s="194" t="s">
        <v>567</v>
      </c>
      <c r="C85" s="133" t="s">
        <v>112</v>
      </c>
      <c r="D85" s="133" t="s">
        <v>405</v>
      </c>
      <c r="E85" s="45" t="s">
        <v>499</v>
      </c>
      <c r="F85" s="160"/>
      <c r="G85" s="3">
        <v>40</v>
      </c>
    </row>
    <row r="86" spans="2:7" ht="32.25" thickBot="1" x14ac:dyDescent="0.25">
      <c r="B86" s="38" t="s">
        <v>210</v>
      </c>
      <c r="C86" s="133" t="s">
        <v>112</v>
      </c>
      <c r="D86" s="133" t="s">
        <v>405</v>
      </c>
      <c r="E86" s="45" t="s">
        <v>499</v>
      </c>
      <c r="F86" s="160">
        <v>244</v>
      </c>
      <c r="G86" s="3">
        <v>40</v>
      </c>
    </row>
    <row r="87" spans="2:7" ht="16.5" thickBot="1" x14ac:dyDescent="0.25">
      <c r="B87" s="174" t="s">
        <v>23</v>
      </c>
      <c r="C87" s="233" t="s">
        <v>74</v>
      </c>
      <c r="D87" s="234"/>
      <c r="E87" s="235"/>
      <c r="F87" s="235"/>
      <c r="G87" s="187">
        <f>SUM(G88+G94+G97)</f>
        <v>16849</v>
      </c>
    </row>
    <row r="88" spans="2:7" ht="18" customHeight="1" thickBot="1" x14ac:dyDescent="0.25">
      <c r="B88" s="170" t="s">
        <v>50</v>
      </c>
      <c r="C88" s="238" t="s">
        <v>74</v>
      </c>
      <c r="D88" s="238" t="s">
        <v>75</v>
      </c>
      <c r="E88" s="235"/>
      <c r="F88" s="235"/>
      <c r="G88" s="176">
        <v>1724</v>
      </c>
    </row>
    <row r="89" spans="2:7" ht="41.25" customHeight="1" thickBot="1" x14ac:dyDescent="0.25">
      <c r="B89" s="39" t="s">
        <v>213</v>
      </c>
      <c r="C89" s="45" t="s">
        <v>74</v>
      </c>
      <c r="D89" s="45" t="s">
        <v>75</v>
      </c>
      <c r="E89" s="160" t="s">
        <v>214</v>
      </c>
      <c r="F89" s="47"/>
      <c r="G89" s="3">
        <f>SUM(G90:G93)</f>
        <v>1724</v>
      </c>
    </row>
    <row r="90" spans="2:7" ht="38.25" customHeight="1" thickBot="1" x14ac:dyDescent="0.25">
      <c r="B90" s="39" t="s">
        <v>196</v>
      </c>
      <c r="C90" s="45" t="s">
        <v>74</v>
      </c>
      <c r="D90" s="45" t="s">
        <v>75</v>
      </c>
      <c r="E90" s="160" t="s">
        <v>214</v>
      </c>
      <c r="F90" s="160">
        <v>121</v>
      </c>
      <c r="G90" s="3">
        <v>1063</v>
      </c>
    </row>
    <row r="91" spans="2:7" ht="54.75" customHeight="1" thickBot="1" x14ac:dyDescent="0.25">
      <c r="B91" s="39" t="s">
        <v>10</v>
      </c>
      <c r="C91" s="45" t="s">
        <v>74</v>
      </c>
      <c r="D91" s="45" t="s">
        <v>75</v>
      </c>
      <c r="E91" s="160" t="s">
        <v>214</v>
      </c>
      <c r="F91" s="160">
        <v>129</v>
      </c>
      <c r="G91" s="3">
        <v>321</v>
      </c>
    </row>
    <row r="92" spans="2:7" ht="32.25" thickBot="1" x14ac:dyDescent="0.25">
      <c r="B92" s="38" t="s">
        <v>210</v>
      </c>
      <c r="C92" s="165" t="s">
        <v>74</v>
      </c>
      <c r="D92" s="165" t="s">
        <v>75</v>
      </c>
      <c r="E92" s="163" t="s">
        <v>214</v>
      </c>
      <c r="F92" s="163">
        <v>244</v>
      </c>
      <c r="G92" s="166">
        <v>337</v>
      </c>
    </row>
    <row r="93" spans="2:7" ht="18" customHeight="1" thickBot="1" x14ac:dyDescent="0.25">
      <c r="B93" s="42" t="s">
        <v>48</v>
      </c>
      <c r="C93" s="43" t="s">
        <v>74</v>
      </c>
      <c r="D93" s="43" t="s">
        <v>75</v>
      </c>
      <c r="E93" s="40" t="s">
        <v>214</v>
      </c>
      <c r="F93" s="40">
        <v>850</v>
      </c>
      <c r="G93" s="42">
        <v>3</v>
      </c>
    </row>
    <row r="94" spans="2:7" ht="16.5" thickBot="1" x14ac:dyDescent="0.25">
      <c r="B94" s="174" t="s">
        <v>392</v>
      </c>
      <c r="C94" s="233" t="s">
        <v>74</v>
      </c>
      <c r="D94" s="233" t="s">
        <v>113</v>
      </c>
      <c r="E94" s="250"/>
      <c r="F94" s="250"/>
      <c r="G94" s="187">
        <v>15065</v>
      </c>
    </row>
    <row r="95" spans="2:7" ht="16.5" thickBot="1" x14ac:dyDescent="0.25">
      <c r="B95" s="170" t="s">
        <v>393</v>
      </c>
      <c r="C95" s="238" t="s">
        <v>74</v>
      </c>
      <c r="D95" s="238" t="s">
        <v>113</v>
      </c>
      <c r="E95" s="242" t="s">
        <v>398</v>
      </c>
      <c r="F95" s="242"/>
      <c r="G95" s="176">
        <v>15065</v>
      </c>
    </row>
    <row r="96" spans="2:7" ht="16.5" thickBot="1" x14ac:dyDescent="0.25">
      <c r="B96" s="167" t="s">
        <v>394</v>
      </c>
      <c r="C96" s="45" t="s">
        <v>74</v>
      </c>
      <c r="D96" s="45" t="s">
        <v>113</v>
      </c>
      <c r="E96" s="160" t="s">
        <v>398</v>
      </c>
      <c r="F96" s="160">
        <v>540</v>
      </c>
      <c r="G96" s="3">
        <v>15065</v>
      </c>
    </row>
    <row r="97" spans="2:7" ht="21" customHeight="1" thickBot="1" x14ac:dyDescent="0.25">
      <c r="B97" s="170" t="s">
        <v>569</v>
      </c>
      <c r="C97" s="248" t="s">
        <v>74</v>
      </c>
      <c r="D97" s="248" t="s">
        <v>570</v>
      </c>
      <c r="E97" s="199"/>
      <c r="F97" s="199"/>
      <c r="G97" s="176">
        <v>60</v>
      </c>
    </row>
    <row r="98" spans="2:7" ht="62.25" customHeight="1" thickBot="1" x14ac:dyDescent="0.25">
      <c r="B98" s="167" t="s">
        <v>571</v>
      </c>
      <c r="C98" s="45" t="s">
        <v>74</v>
      </c>
      <c r="D98" s="45" t="s">
        <v>570</v>
      </c>
      <c r="E98" s="160" t="s">
        <v>606</v>
      </c>
      <c r="F98" s="160">
        <v>245</v>
      </c>
      <c r="G98" s="3">
        <v>60</v>
      </c>
    </row>
    <row r="99" spans="2:7" ht="21" customHeight="1" thickBot="1" x14ac:dyDescent="0.25">
      <c r="B99" s="174" t="s">
        <v>24</v>
      </c>
      <c r="C99" s="233" t="s">
        <v>75</v>
      </c>
      <c r="D99" s="234"/>
      <c r="E99" s="235"/>
      <c r="F99" s="235"/>
      <c r="G99" s="187">
        <f>SUM(G100+G102)</f>
        <v>14727.746999999999</v>
      </c>
    </row>
    <row r="100" spans="2:7" ht="21" customHeight="1" thickBot="1" x14ac:dyDescent="0.25">
      <c r="B100" s="196" t="s">
        <v>573</v>
      </c>
      <c r="C100" s="252" t="s">
        <v>75</v>
      </c>
      <c r="D100" s="191" t="s">
        <v>112</v>
      </c>
      <c r="E100" s="193" t="s">
        <v>607</v>
      </c>
      <c r="F100" s="253"/>
      <c r="G100" s="193">
        <v>9717.7469999999994</v>
      </c>
    </row>
    <row r="101" spans="2:7" ht="37.5" customHeight="1" thickBot="1" x14ac:dyDescent="0.25">
      <c r="B101" s="167" t="s">
        <v>510</v>
      </c>
      <c r="C101" s="254" t="s">
        <v>75</v>
      </c>
      <c r="D101" s="255" t="s">
        <v>112</v>
      </c>
      <c r="E101" s="20" t="s">
        <v>607</v>
      </c>
      <c r="F101" s="20">
        <v>244</v>
      </c>
      <c r="G101" s="20">
        <v>9717.7469999999994</v>
      </c>
    </row>
    <row r="102" spans="2:7" ht="16.5" thickBot="1" x14ac:dyDescent="0.25">
      <c r="B102" s="189" t="s">
        <v>397</v>
      </c>
      <c r="C102" s="238" t="s">
        <v>75</v>
      </c>
      <c r="D102" s="238" t="s">
        <v>112</v>
      </c>
      <c r="E102" s="176"/>
      <c r="F102" s="176"/>
      <c r="G102" s="185">
        <v>5010</v>
      </c>
    </row>
    <row r="103" spans="2:7" ht="16.5" thickBot="1" x14ac:dyDescent="0.25">
      <c r="B103" s="167" t="s">
        <v>393</v>
      </c>
      <c r="C103" s="45" t="s">
        <v>75</v>
      </c>
      <c r="D103" s="45" t="s">
        <v>112</v>
      </c>
      <c r="E103" s="3" t="s">
        <v>215</v>
      </c>
      <c r="F103" s="3"/>
      <c r="G103" s="3">
        <v>5010</v>
      </c>
    </row>
    <row r="104" spans="2:7" ht="16.5" thickBot="1" x14ac:dyDescent="0.25">
      <c r="B104" s="167" t="s">
        <v>509</v>
      </c>
      <c r="C104" s="45" t="s">
        <v>75</v>
      </c>
      <c r="D104" s="45" t="s">
        <v>112</v>
      </c>
      <c r="E104" s="3" t="s">
        <v>215</v>
      </c>
      <c r="F104" s="3">
        <v>540</v>
      </c>
      <c r="G104" s="3">
        <v>5010</v>
      </c>
    </row>
    <row r="105" spans="2:7" ht="16.5" thickBot="1" x14ac:dyDescent="0.25">
      <c r="B105" s="174" t="s">
        <v>25</v>
      </c>
      <c r="C105" s="233" t="s">
        <v>76</v>
      </c>
      <c r="D105" s="234"/>
      <c r="E105" s="235"/>
      <c r="F105" s="235"/>
      <c r="G105" s="275">
        <f>SUM(G106+G118+G136+G143+G146)</f>
        <v>494831</v>
      </c>
    </row>
    <row r="106" spans="2:7" ht="16.5" thickBot="1" x14ac:dyDescent="0.25">
      <c r="B106" s="189" t="s">
        <v>52</v>
      </c>
      <c r="C106" s="233" t="s">
        <v>76</v>
      </c>
      <c r="D106" s="233" t="s">
        <v>77</v>
      </c>
      <c r="E106" s="235"/>
      <c r="F106" s="235"/>
      <c r="G106" s="176">
        <f>SUM(G109+G113)</f>
        <v>111962</v>
      </c>
    </row>
    <row r="107" spans="2:7" ht="44.25" customHeight="1" thickBot="1" x14ac:dyDescent="0.25">
      <c r="B107" s="256" t="s">
        <v>216</v>
      </c>
      <c r="C107" s="238" t="s">
        <v>76</v>
      </c>
      <c r="D107" s="238" t="s">
        <v>77</v>
      </c>
      <c r="E107" s="242">
        <v>19</v>
      </c>
      <c r="F107" s="235"/>
      <c r="G107" s="176">
        <v>61415</v>
      </c>
    </row>
    <row r="108" spans="2:7" ht="19.5" customHeight="1" thickBot="1" x14ac:dyDescent="0.25">
      <c r="B108" s="164" t="s">
        <v>217</v>
      </c>
      <c r="C108" s="45" t="s">
        <v>76</v>
      </c>
      <c r="D108" s="45" t="s">
        <v>77</v>
      </c>
      <c r="E108" s="160" t="s">
        <v>218</v>
      </c>
      <c r="F108" s="47"/>
      <c r="G108" s="3">
        <v>61415</v>
      </c>
    </row>
    <row r="109" spans="2:7" ht="120" customHeight="1" thickBot="1" x14ac:dyDescent="0.25">
      <c r="B109" s="164" t="s">
        <v>219</v>
      </c>
      <c r="C109" s="45" t="s">
        <v>76</v>
      </c>
      <c r="D109" s="45" t="s">
        <v>77</v>
      </c>
      <c r="E109" s="160" t="s">
        <v>220</v>
      </c>
      <c r="F109" s="47"/>
      <c r="G109" s="3">
        <f>SUM(G110:G112)</f>
        <v>61415</v>
      </c>
    </row>
    <row r="110" spans="2:7" ht="36" customHeight="1" thickBot="1" x14ac:dyDescent="0.25">
      <c r="B110" s="39" t="s">
        <v>30</v>
      </c>
      <c r="C110" s="45" t="s">
        <v>76</v>
      </c>
      <c r="D110" s="45" t="s">
        <v>77</v>
      </c>
      <c r="E110" s="160" t="s">
        <v>220</v>
      </c>
      <c r="F110" s="160">
        <v>111</v>
      </c>
      <c r="G110" s="3">
        <v>46036</v>
      </c>
    </row>
    <row r="111" spans="2:7" ht="51.75" customHeight="1" thickBot="1" x14ac:dyDescent="0.25">
      <c r="B111" s="39" t="s">
        <v>10</v>
      </c>
      <c r="C111" s="45" t="s">
        <v>76</v>
      </c>
      <c r="D111" s="45" t="s">
        <v>77</v>
      </c>
      <c r="E111" s="160" t="s">
        <v>220</v>
      </c>
      <c r="F111" s="160">
        <v>119</v>
      </c>
      <c r="G111" s="3">
        <v>13904</v>
      </c>
    </row>
    <row r="112" spans="2:7" ht="32.25" thickBot="1" x14ac:dyDescent="0.25">
      <c r="B112" s="39" t="s">
        <v>13</v>
      </c>
      <c r="C112" s="45" t="s">
        <v>76</v>
      </c>
      <c r="D112" s="45" t="s">
        <v>77</v>
      </c>
      <c r="E112" s="160" t="s">
        <v>220</v>
      </c>
      <c r="F112" s="160">
        <v>244</v>
      </c>
      <c r="G112" s="3">
        <v>1475</v>
      </c>
    </row>
    <row r="113" spans="2:7" ht="33" customHeight="1" thickBot="1" x14ac:dyDescent="0.25">
      <c r="B113" s="174" t="s">
        <v>221</v>
      </c>
      <c r="C113" s="238" t="s">
        <v>76</v>
      </c>
      <c r="D113" s="238" t="s">
        <v>77</v>
      </c>
      <c r="E113" s="242" t="s">
        <v>222</v>
      </c>
      <c r="F113" s="235"/>
      <c r="G113" s="176">
        <f>SUM(G114:G117)</f>
        <v>50547</v>
      </c>
    </row>
    <row r="114" spans="2:7" ht="32.25" customHeight="1" thickBot="1" x14ac:dyDescent="0.25">
      <c r="B114" s="39" t="s">
        <v>30</v>
      </c>
      <c r="C114" s="45" t="s">
        <v>76</v>
      </c>
      <c r="D114" s="45" t="s">
        <v>77</v>
      </c>
      <c r="E114" s="160" t="s">
        <v>222</v>
      </c>
      <c r="F114" s="160">
        <v>111</v>
      </c>
      <c r="G114" s="3">
        <v>18822</v>
      </c>
    </row>
    <row r="115" spans="2:7" ht="51.75" customHeight="1" thickBot="1" x14ac:dyDescent="0.25">
      <c r="B115" s="39" t="s">
        <v>10</v>
      </c>
      <c r="C115" s="45" t="s">
        <v>76</v>
      </c>
      <c r="D115" s="45" t="s">
        <v>77</v>
      </c>
      <c r="E115" s="160" t="s">
        <v>222</v>
      </c>
      <c r="F115" s="160">
        <v>119</v>
      </c>
      <c r="G115" s="3">
        <v>5684</v>
      </c>
    </row>
    <row r="116" spans="2:7" ht="32.25" thickBot="1" x14ac:dyDescent="0.25">
      <c r="B116" s="39" t="s">
        <v>13</v>
      </c>
      <c r="C116" s="45" t="s">
        <v>76</v>
      </c>
      <c r="D116" s="45" t="s">
        <v>77</v>
      </c>
      <c r="E116" s="160" t="s">
        <v>222</v>
      </c>
      <c r="F116" s="160">
        <v>244</v>
      </c>
      <c r="G116" s="3">
        <v>23789</v>
      </c>
    </row>
    <row r="117" spans="2:7" ht="18.75" customHeight="1" thickBot="1" x14ac:dyDescent="0.25">
      <c r="B117" s="58" t="s">
        <v>48</v>
      </c>
      <c r="C117" s="45" t="s">
        <v>76</v>
      </c>
      <c r="D117" s="45" t="s">
        <v>77</v>
      </c>
      <c r="E117" s="160" t="s">
        <v>222</v>
      </c>
      <c r="F117" s="160">
        <v>850</v>
      </c>
      <c r="G117" s="3">
        <v>2252</v>
      </c>
    </row>
    <row r="118" spans="2:7" ht="16.5" thickBot="1" x14ac:dyDescent="0.25">
      <c r="B118" s="170" t="s">
        <v>63</v>
      </c>
      <c r="C118" s="238" t="s">
        <v>76</v>
      </c>
      <c r="D118" s="238" t="s">
        <v>118</v>
      </c>
      <c r="E118" s="235"/>
      <c r="F118" s="235"/>
      <c r="G118" s="257">
        <f>SUM(G120+G126+G131+G134)</f>
        <v>343794</v>
      </c>
    </row>
    <row r="119" spans="2:7" ht="51.75" customHeight="1" thickBot="1" x14ac:dyDescent="0.25">
      <c r="B119" s="189" t="s">
        <v>216</v>
      </c>
      <c r="C119" s="238" t="s">
        <v>76</v>
      </c>
      <c r="D119" s="238" t="s">
        <v>118</v>
      </c>
      <c r="E119" s="176">
        <v>19</v>
      </c>
      <c r="F119" s="243"/>
      <c r="G119" s="176">
        <v>316693</v>
      </c>
    </row>
    <row r="120" spans="2:7" ht="21.75" customHeight="1" thickBot="1" x14ac:dyDescent="0.25">
      <c r="B120" s="164" t="s">
        <v>223</v>
      </c>
      <c r="C120" s="45" t="s">
        <v>76</v>
      </c>
      <c r="D120" s="45" t="s">
        <v>118</v>
      </c>
      <c r="E120" s="3" t="s">
        <v>224</v>
      </c>
      <c r="F120" s="47"/>
      <c r="G120" s="3">
        <v>316693</v>
      </c>
    </row>
    <row r="121" spans="2:7" ht="33" customHeight="1" thickBot="1" x14ac:dyDescent="0.25">
      <c r="B121" s="164" t="s">
        <v>225</v>
      </c>
      <c r="C121" s="45" t="s">
        <v>76</v>
      </c>
      <c r="D121" s="45" t="s">
        <v>118</v>
      </c>
      <c r="E121" s="3" t="s">
        <v>226</v>
      </c>
      <c r="F121" s="47"/>
      <c r="G121" s="3">
        <v>316693</v>
      </c>
    </row>
    <row r="122" spans="2:7" ht="195.75" customHeight="1" thickBot="1" x14ac:dyDescent="0.25">
      <c r="B122" s="164" t="s">
        <v>227</v>
      </c>
      <c r="C122" s="45" t="s">
        <v>76</v>
      </c>
      <c r="D122" s="45" t="s">
        <v>118</v>
      </c>
      <c r="E122" s="160" t="s">
        <v>228</v>
      </c>
      <c r="F122" s="47"/>
      <c r="G122" s="160">
        <f>SUM(G123:G125)</f>
        <v>316693</v>
      </c>
    </row>
    <row r="123" spans="2:7" ht="33" customHeight="1" thickBot="1" x14ac:dyDescent="0.25">
      <c r="B123" s="57" t="s">
        <v>30</v>
      </c>
      <c r="C123" s="45" t="s">
        <v>76</v>
      </c>
      <c r="D123" s="45" t="s">
        <v>118</v>
      </c>
      <c r="E123" s="160" t="s">
        <v>228</v>
      </c>
      <c r="F123" s="160">
        <v>111</v>
      </c>
      <c r="G123" s="160">
        <v>239181</v>
      </c>
    </row>
    <row r="124" spans="2:7" ht="49.5" customHeight="1" thickBot="1" x14ac:dyDescent="0.25">
      <c r="B124" s="39" t="s">
        <v>10</v>
      </c>
      <c r="C124" s="45" t="s">
        <v>76</v>
      </c>
      <c r="D124" s="45" t="s">
        <v>118</v>
      </c>
      <c r="E124" s="160" t="s">
        <v>228</v>
      </c>
      <c r="F124" s="160">
        <v>119</v>
      </c>
      <c r="G124" s="160">
        <v>72233</v>
      </c>
    </row>
    <row r="125" spans="2:7" ht="32.25" thickBot="1" x14ac:dyDescent="0.25">
      <c r="B125" s="39" t="s">
        <v>13</v>
      </c>
      <c r="C125" s="45" t="s">
        <v>76</v>
      </c>
      <c r="D125" s="45" t="s">
        <v>118</v>
      </c>
      <c r="E125" s="160" t="s">
        <v>228</v>
      </c>
      <c r="F125" s="160">
        <v>244</v>
      </c>
      <c r="G125" s="160">
        <v>5279</v>
      </c>
    </row>
    <row r="126" spans="2:7" ht="32.25" thickBot="1" x14ac:dyDescent="0.25">
      <c r="B126" s="174" t="s">
        <v>65</v>
      </c>
      <c r="C126" s="238" t="s">
        <v>76</v>
      </c>
      <c r="D126" s="238" t="s">
        <v>118</v>
      </c>
      <c r="E126" s="242" t="s">
        <v>229</v>
      </c>
      <c r="F126" s="235"/>
      <c r="G126" s="257">
        <f>SUM(G127:G130)</f>
        <v>21622</v>
      </c>
    </row>
    <row r="127" spans="2:7" ht="32.25" thickBot="1" x14ac:dyDescent="0.25">
      <c r="B127" s="57" t="s">
        <v>30</v>
      </c>
      <c r="C127" s="45" t="s">
        <v>76</v>
      </c>
      <c r="D127" s="45" t="s">
        <v>118</v>
      </c>
      <c r="E127" s="304" t="s">
        <v>229</v>
      </c>
      <c r="F127" s="20">
        <v>111</v>
      </c>
      <c r="G127" s="308">
        <v>5107</v>
      </c>
    </row>
    <row r="128" spans="2:7" ht="48" thickBot="1" x14ac:dyDescent="0.25">
      <c r="B128" s="39" t="s">
        <v>10</v>
      </c>
      <c r="C128" s="45" t="s">
        <v>76</v>
      </c>
      <c r="D128" s="45" t="s">
        <v>118</v>
      </c>
      <c r="E128" s="160" t="s">
        <v>229</v>
      </c>
      <c r="F128" s="3">
        <v>119</v>
      </c>
      <c r="G128" s="3">
        <v>1540</v>
      </c>
    </row>
    <row r="129" spans="2:7" ht="32.25" thickBot="1" x14ac:dyDescent="0.25">
      <c r="B129" s="39" t="s">
        <v>230</v>
      </c>
      <c r="C129" s="45" t="s">
        <v>76</v>
      </c>
      <c r="D129" s="45" t="s">
        <v>118</v>
      </c>
      <c r="E129" s="160" t="s">
        <v>229</v>
      </c>
      <c r="F129" s="160">
        <v>244</v>
      </c>
      <c r="G129" s="3">
        <v>10605</v>
      </c>
    </row>
    <row r="130" spans="2:7" ht="16.5" thickBot="1" x14ac:dyDescent="0.25">
      <c r="B130" s="58" t="s">
        <v>48</v>
      </c>
      <c r="C130" s="45" t="s">
        <v>76</v>
      </c>
      <c r="D130" s="45" t="s">
        <v>118</v>
      </c>
      <c r="E130" s="160" t="s">
        <v>229</v>
      </c>
      <c r="F130" s="160">
        <v>850</v>
      </c>
      <c r="G130" s="3">
        <v>4370</v>
      </c>
    </row>
    <row r="131" spans="2:7" ht="16.5" thickBot="1" x14ac:dyDescent="0.25">
      <c r="B131" s="174" t="s">
        <v>234</v>
      </c>
      <c r="C131" s="238" t="s">
        <v>76</v>
      </c>
      <c r="D131" s="238" t="s">
        <v>118</v>
      </c>
      <c r="E131" s="176" t="s">
        <v>235</v>
      </c>
      <c r="F131" s="235"/>
      <c r="G131" s="187">
        <v>4679</v>
      </c>
    </row>
    <row r="132" spans="2:7" ht="32.25" thickBot="1" x14ac:dyDescent="0.25">
      <c r="B132" s="168" t="s">
        <v>67</v>
      </c>
      <c r="C132" s="45" t="s">
        <v>76</v>
      </c>
      <c r="D132" s="45" t="s">
        <v>118</v>
      </c>
      <c r="E132" s="1" t="s">
        <v>235</v>
      </c>
      <c r="F132" s="47"/>
      <c r="G132" s="3">
        <v>4679</v>
      </c>
    </row>
    <row r="133" spans="2:7" ht="32.25" thickBot="1" x14ac:dyDescent="0.25">
      <c r="B133" s="39" t="s">
        <v>13</v>
      </c>
      <c r="C133" s="45" t="s">
        <v>76</v>
      </c>
      <c r="D133" s="45" t="s">
        <v>118</v>
      </c>
      <c r="E133" s="160" t="s">
        <v>235</v>
      </c>
      <c r="F133" s="160">
        <v>244</v>
      </c>
      <c r="G133" s="3">
        <v>4679</v>
      </c>
    </row>
    <row r="134" spans="2:7" ht="18" thickBot="1" x14ac:dyDescent="0.25">
      <c r="B134" s="217" t="s">
        <v>582</v>
      </c>
      <c r="C134" s="238" t="s">
        <v>76</v>
      </c>
      <c r="D134" s="238" t="s">
        <v>118</v>
      </c>
      <c r="E134" s="242">
        <v>9990041120</v>
      </c>
      <c r="F134" s="242"/>
      <c r="G134" s="176">
        <v>800</v>
      </c>
    </row>
    <row r="135" spans="2:7" ht="32.25" thickBot="1" x14ac:dyDescent="0.25">
      <c r="B135" s="167" t="s">
        <v>510</v>
      </c>
      <c r="C135" s="45" t="s">
        <v>76</v>
      </c>
      <c r="D135" s="45" t="s">
        <v>118</v>
      </c>
      <c r="E135" s="160">
        <v>9990041120</v>
      </c>
      <c r="F135" s="160">
        <v>243</v>
      </c>
      <c r="G135" s="3">
        <v>800</v>
      </c>
    </row>
    <row r="136" spans="2:7" ht="16.5" thickBot="1" x14ac:dyDescent="0.25">
      <c r="B136" s="174" t="s">
        <v>66</v>
      </c>
      <c r="C136" s="238" t="s">
        <v>76</v>
      </c>
      <c r="D136" s="238" t="s">
        <v>112</v>
      </c>
      <c r="E136" s="242" t="s">
        <v>231</v>
      </c>
      <c r="F136" s="235"/>
      <c r="G136" s="173">
        <f>SUM(G138:G142)</f>
        <v>31494</v>
      </c>
    </row>
    <row r="137" spans="2:7" ht="32.25" thickBot="1" x14ac:dyDescent="0.25">
      <c r="B137" s="164" t="s">
        <v>232</v>
      </c>
      <c r="C137" s="45" t="s">
        <v>76</v>
      </c>
      <c r="D137" s="45" t="s">
        <v>112</v>
      </c>
      <c r="E137" s="160" t="s">
        <v>231</v>
      </c>
      <c r="F137" s="47"/>
      <c r="G137" s="3">
        <v>31494</v>
      </c>
    </row>
    <row r="138" spans="2:7" ht="32.25" thickBot="1" x14ac:dyDescent="0.25">
      <c r="B138" s="39" t="s">
        <v>233</v>
      </c>
      <c r="C138" s="45" t="s">
        <v>76</v>
      </c>
      <c r="D138" s="45" t="s">
        <v>112</v>
      </c>
      <c r="E138" s="160" t="s">
        <v>231</v>
      </c>
      <c r="F138" s="160">
        <v>111</v>
      </c>
      <c r="G138" s="3">
        <v>22317</v>
      </c>
    </row>
    <row r="139" spans="2:7" ht="16.5" thickBot="1" x14ac:dyDescent="0.25">
      <c r="B139" s="39" t="s">
        <v>401</v>
      </c>
      <c r="C139" s="45" t="s">
        <v>76</v>
      </c>
      <c r="D139" s="45" t="s">
        <v>112</v>
      </c>
      <c r="E139" s="160" t="s">
        <v>231</v>
      </c>
      <c r="F139" s="160">
        <v>112</v>
      </c>
      <c r="G139" s="3">
        <v>123</v>
      </c>
    </row>
    <row r="140" spans="2:7" ht="48" thickBot="1" x14ac:dyDescent="0.25">
      <c r="B140" s="39" t="s">
        <v>10</v>
      </c>
      <c r="C140" s="45" t="s">
        <v>76</v>
      </c>
      <c r="D140" s="45" t="s">
        <v>112</v>
      </c>
      <c r="E140" s="160" t="s">
        <v>231</v>
      </c>
      <c r="F140" s="160">
        <v>119</v>
      </c>
      <c r="G140" s="3">
        <v>6739</v>
      </c>
    </row>
    <row r="141" spans="2:7" ht="32.25" thickBot="1" x14ac:dyDescent="0.25">
      <c r="B141" s="39" t="s">
        <v>13</v>
      </c>
      <c r="C141" s="45" t="s">
        <v>76</v>
      </c>
      <c r="D141" s="45" t="s">
        <v>112</v>
      </c>
      <c r="E141" s="160" t="s">
        <v>231</v>
      </c>
      <c r="F141" s="160">
        <v>244</v>
      </c>
      <c r="G141" s="3">
        <v>1384</v>
      </c>
    </row>
    <row r="142" spans="2:7" ht="16.5" thickBot="1" x14ac:dyDescent="0.25">
      <c r="B142" s="42" t="s">
        <v>48</v>
      </c>
      <c r="C142" s="45" t="s">
        <v>76</v>
      </c>
      <c r="D142" s="45" t="s">
        <v>112</v>
      </c>
      <c r="E142" s="160" t="s">
        <v>231</v>
      </c>
      <c r="F142" s="160">
        <v>850</v>
      </c>
      <c r="G142" s="3">
        <v>931</v>
      </c>
    </row>
    <row r="143" spans="2:7" ht="16.5" thickBot="1" x14ac:dyDescent="0.25">
      <c r="B143" s="174" t="s">
        <v>26</v>
      </c>
      <c r="C143" s="233" t="s">
        <v>76</v>
      </c>
      <c r="D143" s="233" t="s">
        <v>76</v>
      </c>
      <c r="E143" s="235"/>
      <c r="F143" s="235"/>
      <c r="G143" s="187">
        <v>50</v>
      </c>
    </row>
    <row r="144" spans="2:7" ht="16.5" thickBot="1" x14ac:dyDescent="0.25">
      <c r="B144" s="39" t="s">
        <v>236</v>
      </c>
      <c r="C144" s="45" t="s">
        <v>76</v>
      </c>
      <c r="D144" s="45" t="s">
        <v>76</v>
      </c>
      <c r="E144" s="160" t="s">
        <v>237</v>
      </c>
      <c r="F144" s="47"/>
      <c r="G144" s="3">
        <v>50</v>
      </c>
    </row>
    <row r="145" spans="2:7" ht="32.25" thickBot="1" x14ac:dyDescent="0.25">
      <c r="B145" s="39" t="s">
        <v>13</v>
      </c>
      <c r="C145" s="45" t="s">
        <v>76</v>
      </c>
      <c r="D145" s="45" t="s">
        <v>76</v>
      </c>
      <c r="E145" s="160" t="s">
        <v>237</v>
      </c>
      <c r="F145" s="160">
        <v>244</v>
      </c>
      <c r="G145" s="3">
        <v>50</v>
      </c>
    </row>
    <row r="146" spans="2:7" ht="16.5" thickBot="1" x14ac:dyDescent="0.25">
      <c r="B146" s="174" t="s">
        <v>28</v>
      </c>
      <c r="C146" s="233" t="s">
        <v>76</v>
      </c>
      <c r="D146" s="233" t="s">
        <v>113</v>
      </c>
      <c r="E146" s="235"/>
      <c r="F146" s="235"/>
      <c r="G146" s="187">
        <f>SUM(G147+G150)</f>
        <v>7531</v>
      </c>
    </row>
    <row r="147" spans="2:7" ht="63.75" thickBot="1" x14ac:dyDescent="0.25">
      <c r="B147" s="174" t="s">
        <v>238</v>
      </c>
      <c r="C147" s="238" t="s">
        <v>76</v>
      </c>
      <c r="D147" s="238" t="s">
        <v>113</v>
      </c>
      <c r="E147" s="242" t="s">
        <v>239</v>
      </c>
      <c r="F147" s="235"/>
      <c r="G147" s="187">
        <f>SUM(G148:G149)</f>
        <v>684</v>
      </c>
    </row>
    <row r="148" spans="2:7" ht="32.25" thickBot="1" x14ac:dyDescent="0.25">
      <c r="B148" s="39" t="s">
        <v>196</v>
      </c>
      <c r="C148" s="45" t="s">
        <v>76</v>
      </c>
      <c r="D148" s="45" t="s">
        <v>113</v>
      </c>
      <c r="E148" s="160" t="s">
        <v>239</v>
      </c>
      <c r="F148" s="160">
        <v>121</v>
      </c>
      <c r="G148" s="3">
        <v>525</v>
      </c>
    </row>
    <row r="149" spans="2:7" ht="48" thickBot="1" x14ac:dyDescent="0.25">
      <c r="B149" s="39" t="s">
        <v>10</v>
      </c>
      <c r="C149" s="45" t="s">
        <v>76</v>
      </c>
      <c r="D149" s="45" t="s">
        <v>113</v>
      </c>
      <c r="E149" s="160" t="s">
        <v>239</v>
      </c>
      <c r="F149" s="160">
        <v>129</v>
      </c>
      <c r="G149" s="3">
        <v>159</v>
      </c>
    </row>
    <row r="150" spans="2:7" ht="16.5" thickBot="1" x14ac:dyDescent="0.25">
      <c r="B150" s="174" t="s">
        <v>240</v>
      </c>
      <c r="C150" s="248" t="s">
        <v>76</v>
      </c>
      <c r="D150" s="248" t="s">
        <v>113</v>
      </c>
      <c r="E150" s="176" t="s">
        <v>241</v>
      </c>
      <c r="F150" s="235"/>
      <c r="G150" s="187">
        <v>6847</v>
      </c>
    </row>
    <row r="151" spans="2:7" ht="32.25" thickBot="1" x14ac:dyDescent="0.25">
      <c r="B151" s="164" t="s">
        <v>242</v>
      </c>
      <c r="C151" s="45" t="s">
        <v>76</v>
      </c>
      <c r="D151" s="45" t="s">
        <v>113</v>
      </c>
      <c r="E151" s="160" t="s">
        <v>241</v>
      </c>
      <c r="F151" s="47"/>
      <c r="G151" s="3">
        <f>SUM(G152:G155)</f>
        <v>6847</v>
      </c>
    </row>
    <row r="152" spans="2:7" ht="32.25" thickBot="1" x14ac:dyDescent="0.25">
      <c r="B152" s="39" t="s">
        <v>233</v>
      </c>
      <c r="C152" s="45" t="s">
        <v>76</v>
      </c>
      <c r="D152" s="45" t="s">
        <v>113</v>
      </c>
      <c r="E152" s="160" t="s">
        <v>241</v>
      </c>
      <c r="F152" s="160">
        <v>111</v>
      </c>
      <c r="G152" s="3">
        <v>4375</v>
      </c>
    </row>
    <row r="153" spans="2:7" ht="48" thickBot="1" x14ac:dyDescent="0.25">
      <c r="B153" s="39" t="s">
        <v>10</v>
      </c>
      <c r="C153" s="45" t="s">
        <v>76</v>
      </c>
      <c r="D153" s="45" t="s">
        <v>113</v>
      </c>
      <c r="E153" s="160" t="s">
        <v>241</v>
      </c>
      <c r="F153" s="160">
        <v>119</v>
      </c>
      <c r="G153" s="3">
        <v>1321</v>
      </c>
    </row>
    <row r="154" spans="2:7" ht="32.25" thickBot="1" x14ac:dyDescent="0.25">
      <c r="B154" s="39" t="s">
        <v>13</v>
      </c>
      <c r="C154" s="45" t="s">
        <v>76</v>
      </c>
      <c r="D154" s="45" t="s">
        <v>113</v>
      </c>
      <c r="E154" s="160" t="s">
        <v>241</v>
      </c>
      <c r="F154" s="160">
        <v>244</v>
      </c>
      <c r="G154" s="3">
        <v>1141</v>
      </c>
    </row>
    <row r="155" spans="2:7" ht="16.5" thickBot="1" x14ac:dyDescent="0.25">
      <c r="B155" s="167" t="s">
        <v>48</v>
      </c>
      <c r="C155" s="45" t="s">
        <v>76</v>
      </c>
      <c r="D155" s="45" t="s">
        <v>113</v>
      </c>
      <c r="E155" s="160" t="s">
        <v>241</v>
      </c>
      <c r="F155" s="160">
        <v>850</v>
      </c>
      <c r="G155" s="3">
        <v>10</v>
      </c>
    </row>
    <row r="156" spans="2:7" ht="16.5" thickBot="1" x14ac:dyDescent="0.25">
      <c r="B156" s="174" t="s">
        <v>243</v>
      </c>
      <c r="C156" s="233" t="s">
        <v>175</v>
      </c>
      <c r="D156" s="234"/>
      <c r="E156" s="235"/>
      <c r="F156" s="235"/>
      <c r="G156" s="187">
        <f>SUM(G157+G169)</f>
        <v>32669.200000000001</v>
      </c>
    </row>
    <row r="157" spans="2:7" ht="16.5" thickBot="1" x14ac:dyDescent="0.25">
      <c r="B157" s="174" t="s">
        <v>61</v>
      </c>
      <c r="C157" s="188" t="s">
        <v>175</v>
      </c>
      <c r="D157" s="188" t="s">
        <v>77</v>
      </c>
      <c r="E157" s="235"/>
      <c r="F157" s="235"/>
      <c r="G157" s="187">
        <f>SUM(G158+G163)</f>
        <v>27646</v>
      </c>
    </row>
    <row r="158" spans="2:7" ht="32.25" thickBot="1" x14ac:dyDescent="0.25">
      <c r="B158" s="174" t="s">
        <v>62</v>
      </c>
      <c r="C158" s="188" t="s">
        <v>175</v>
      </c>
      <c r="D158" s="188" t="s">
        <v>77</v>
      </c>
      <c r="E158" s="187" t="s">
        <v>244</v>
      </c>
      <c r="F158" s="235"/>
      <c r="G158" s="187">
        <f>SUM(G159:G162)</f>
        <v>17208</v>
      </c>
    </row>
    <row r="159" spans="2:7" ht="32.25" thickBot="1" x14ac:dyDescent="0.25">
      <c r="B159" s="39" t="s">
        <v>233</v>
      </c>
      <c r="C159" s="45" t="s">
        <v>175</v>
      </c>
      <c r="D159" s="45" t="s">
        <v>77</v>
      </c>
      <c r="E159" s="160" t="s">
        <v>244</v>
      </c>
      <c r="F159" s="160">
        <v>111</v>
      </c>
      <c r="G159" s="3">
        <v>12100</v>
      </c>
    </row>
    <row r="160" spans="2:7" ht="48" thickBot="1" x14ac:dyDescent="0.25">
      <c r="B160" s="39" t="s">
        <v>10</v>
      </c>
      <c r="C160" s="45" t="s">
        <v>175</v>
      </c>
      <c r="D160" s="45" t="s">
        <v>77</v>
      </c>
      <c r="E160" s="160" t="s">
        <v>244</v>
      </c>
      <c r="F160" s="160">
        <v>119</v>
      </c>
      <c r="G160" s="3">
        <v>3654</v>
      </c>
    </row>
    <row r="161" spans="2:7" ht="32.25" thickBot="1" x14ac:dyDescent="0.25">
      <c r="B161" s="39" t="s">
        <v>13</v>
      </c>
      <c r="C161" s="45" t="s">
        <v>175</v>
      </c>
      <c r="D161" s="45" t="s">
        <v>77</v>
      </c>
      <c r="E161" s="160" t="s">
        <v>244</v>
      </c>
      <c r="F161" s="160">
        <v>244</v>
      </c>
      <c r="G161" s="3">
        <v>1188</v>
      </c>
    </row>
    <row r="162" spans="2:7" ht="16.5" thickBot="1" x14ac:dyDescent="0.25">
      <c r="B162" s="167" t="s">
        <v>48</v>
      </c>
      <c r="C162" s="45" t="s">
        <v>175</v>
      </c>
      <c r="D162" s="45" t="s">
        <v>77</v>
      </c>
      <c r="E162" s="160"/>
      <c r="F162" s="160">
        <v>850</v>
      </c>
      <c r="G162" s="3">
        <v>266</v>
      </c>
    </row>
    <row r="163" spans="2:7" ht="16.5" thickBot="1" x14ac:dyDescent="0.25">
      <c r="B163" s="174" t="s">
        <v>245</v>
      </c>
      <c r="C163" s="248" t="s">
        <v>175</v>
      </c>
      <c r="D163" s="248" t="s">
        <v>77</v>
      </c>
      <c r="E163" s="187" t="s">
        <v>246</v>
      </c>
      <c r="F163" s="235"/>
      <c r="G163" s="187">
        <v>10438</v>
      </c>
    </row>
    <row r="164" spans="2:7" ht="32.25" thickBot="1" x14ac:dyDescent="0.25">
      <c r="B164" s="164" t="s">
        <v>242</v>
      </c>
      <c r="C164" s="45" t="s">
        <v>175</v>
      </c>
      <c r="D164" s="45" t="s">
        <v>77</v>
      </c>
      <c r="E164" s="160" t="s">
        <v>246</v>
      </c>
      <c r="F164" s="47"/>
      <c r="G164" s="3">
        <f>SUM(G165:G168)</f>
        <v>10438</v>
      </c>
    </row>
    <row r="165" spans="2:7" ht="32.25" thickBot="1" x14ac:dyDescent="0.25">
      <c r="B165" s="39" t="s">
        <v>233</v>
      </c>
      <c r="C165" s="45" t="s">
        <v>175</v>
      </c>
      <c r="D165" s="45" t="s">
        <v>77</v>
      </c>
      <c r="E165" s="160" t="s">
        <v>246</v>
      </c>
      <c r="F165" s="160">
        <v>111</v>
      </c>
      <c r="G165" s="3">
        <v>7639</v>
      </c>
    </row>
    <row r="166" spans="2:7" ht="48" thickBot="1" x14ac:dyDescent="0.25">
      <c r="B166" s="39" t="s">
        <v>10</v>
      </c>
      <c r="C166" s="45" t="s">
        <v>175</v>
      </c>
      <c r="D166" s="45" t="s">
        <v>77</v>
      </c>
      <c r="E166" s="160" t="s">
        <v>246</v>
      </c>
      <c r="F166" s="160">
        <v>119</v>
      </c>
      <c r="G166" s="3">
        <v>2307</v>
      </c>
    </row>
    <row r="167" spans="2:7" ht="32.25" thickBot="1" x14ac:dyDescent="0.25">
      <c r="B167" s="39" t="s">
        <v>13</v>
      </c>
      <c r="C167" s="45" t="s">
        <v>175</v>
      </c>
      <c r="D167" s="45" t="s">
        <v>77</v>
      </c>
      <c r="E167" s="160" t="s">
        <v>246</v>
      </c>
      <c r="F167" s="160">
        <v>244</v>
      </c>
      <c r="G167" s="3">
        <v>485</v>
      </c>
    </row>
    <row r="168" spans="2:7" ht="16.5" thickBot="1" x14ac:dyDescent="0.25">
      <c r="B168" s="167" t="s">
        <v>48</v>
      </c>
      <c r="C168" s="45" t="s">
        <v>175</v>
      </c>
      <c r="D168" s="45" t="s">
        <v>77</v>
      </c>
      <c r="E168" s="160" t="s">
        <v>246</v>
      </c>
      <c r="F168" s="160">
        <v>850</v>
      </c>
      <c r="G168" s="3">
        <v>7</v>
      </c>
    </row>
    <row r="169" spans="2:7" ht="32.25" thickBot="1" x14ac:dyDescent="0.25">
      <c r="B169" s="174" t="s">
        <v>247</v>
      </c>
      <c r="C169" s="188" t="s">
        <v>175</v>
      </c>
      <c r="D169" s="188" t="s">
        <v>74</v>
      </c>
      <c r="E169" s="235"/>
      <c r="F169" s="235"/>
      <c r="G169" s="187">
        <f>SUM(G172:G176)</f>
        <v>5023.2</v>
      </c>
    </row>
    <row r="170" spans="2:7" ht="16.5" thickBot="1" x14ac:dyDescent="0.25">
      <c r="B170" s="168" t="s">
        <v>248</v>
      </c>
      <c r="C170" s="56" t="s">
        <v>175</v>
      </c>
      <c r="D170" s="56" t="s">
        <v>74</v>
      </c>
      <c r="E170" s="4" t="s">
        <v>249</v>
      </c>
      <c r="F170" s="47"/>
      <c r="G170" s="4">
        <f>SUM(G172:G176)</f>
        <v>5023.2</v>
      </c>
    </row>
    <row r="171" spans="2:7" ht="16.5" thickBot="1" x14ac:dyDescent="0.25">
      <c r="B171" s="168" t="s">
        <v>250</v>
      </c>
      <c r="C171" s="45" t="s">
        <v>175</v>
      </c>
      <c r="D171" s="45" t="s">
        <v>74</v>
      </c>
      <c r="E171" s="160" t="s">
        <v>249</v>
      </c>
      <c r="F171" s="47"/>
      <c r="G171" s="3">
        <f>SUM(G172:G176)</f>
        <v>5023.2</v>
      </c>
    </row>
    <row r="172" spans="2:7" ht="32.25" thickBot="1" x14ac:dyDescent="0.25">
      <c r="B172" s="39" t="s">
        <v>233</v>
      </c>
      <c r="C172" s="45" t="s">
        <v>175</v>
      </c>
      <c r="D172" s="45" t="s">
        <v>74</v>
      </c>
      <c r="E172" s="160" t="s">
        <v>249</v>
      </c>
      <c r="F172" s="160">
        <v>111</v>
      </c>
      <c r="G172" s="3">
        <v>3600</v>
      </c>
    </row>
    <row r="173" spans="2:7" ht="16.5" thickBot="1" x14ac:dyDescent="0.25">
      <c r="B173" s="39" t="s">
        <v>401</v>
      </c>
      <c r="C173" s="45" t="s">
        <v>175</v>
      </c>
      <c r="D173" s="45" t="s">
        <v>74</v>
      </c>
      <c r="E173" s="160" t="s">
        <v>249</v>
      </c>
      <c r="F173" s="160">
        <v>112</v>
      </c>
      <c r="G173" s="3">
        <v>29</v>
      </c>
    </row>
    <row r="174" spans="2:7" ht="48" thickBot="1" x14ac:dyDescent="0.25">
      <c r="B174" s="39" t="s">
        <v>10</v>
      </c>
      <c r="C174" s="45" t="s">
        <v>175</v>
      </c>
      <c r="D174" s="45" t="s">
        <v>74</v>
      </c>
      <c r="E174" s="160" t="s">
        <v>249</v>
      </c>
      <c r="F174" s="160">
        <v>119</v>
      </c>
      <c r="G174" s="3">
        <v>1087</v>
      </c>
    </row>
    <row r="175" spans="2:7" ht="32.25" thickBot="1" x14ac:dyDescent="0.25">
      <c r="B175" s="39" t="s">
        <v>13</v>
      </c>
      <c r="C175" s="45" t="s">
        <v>175</v>
      </c>
      <c r="D175" s="45" t="s">
        <v>74</v>
      </c>
      <c r="E175" s="160" t="s">
        <v>249</v>
      </c>
      <c r="F175" s="160">
        <v>244</v>
      </c>
      <c r="G175" s="3">
        <v>297.2</v>
      </c>
    </row>
    <row r="176" spans="2:7" ht="16.5" thickBot="1" x14ac:dyDescent="0.25">
      <c r="B176" s="167" t="s">
        <v>48</v>
      </c>
      <c r="C176" s="45" t="s">
        <v>175</v>
      </c>
      <c r="D176" s="45" t="s">
        <v>74</v>
      </c>
      <c r="E176" s="160" t="s">
        <v>249</v>
      </c>
      <c r="F176" s="160">
        <v>850</v>
      </c>
      <c r="G176" s="3">
        <v>10</v>
      </c>
    </row>
    <row r="177" spans="2:7" ht="16.5" thickBot="1" x14ac:dyDescent="0.25">
      <c r="B177" s="174" t="s">
        <v>31</v>
      </c>
      <c r="C177" s="233">
        <v>10</v>
      </c>
      <c r="D177" s="234"/>
      <c r="E177" s="235"/>
      <c r="F177" s="235"/>
      <c r="G177" s="187">
        <f>SUM(G178+G181)</f>
        <v>11339.951999999999</v>
      </c>
    </row>
    <row r="178" spans="2:7" ht="16.5" thickBot="1" x14ac:dyDescent="0.25">
      <c r="B178" s="174" t="s">
        <v>32</v>
      </c>
      <c r="C178" s="238">
        <v>10</v>
      </c>
      <c r="D178" s="238" t="s">
        <v>77</v>
      </c>
      <c r="E178" s="235"/>
      <c r="F178" s="235"/>
      <c r="G178" s="176">
        <v>700</v>
      </c>
    </row>
    <row r="179" spans="2:7" ht="32.25" thickBot="1" x14ac:dyDescent="0.25">
      <c r="B179" s="164" t="s">
        <v>251</v>
      </c>
      <c r="C179" s="45">
        <v>10</v>
      </c>
      <c r="D179" s="45" t="s">
        <v>77</v>
      </c>
      <c r="E179" s="160" t="s">
        <v>252</v>
      </c>
      <c r="F179" s="47"/>
      <c r="G179" s="3">
        <v>700</v>
      </c>
    </row>
    <row r="180" spans="2:7" ht="16.5" thickBot="1" x14ac:dyDescent="0.25">
      <c r="B180" s="164" t="s">
        <v>34</v>
      </c>
      <c r="C180" s="45">
        <v>10</v>
      </c>
      <c r="D180" s="45" t="s">
        <v>77</v>
      </c>
      <c r="E180" s="160" t="s">
        <v>252</v>
      </c>
      <c r="F180" s="160">
        <v>312</v>
      </c>
      <c r="G180" s="3">
        <v>700</v>
      </c>
    </row>
    <row r="181" spans="2:7" ht="16.5" thickBot="1" x14ac:dyDescent="0.25">
      <c r="B181" s="174" t="s">
        <v>35</v>
      </c>
      <c r="C181" s="233">
        <v>10</v>
      </c>
      <c r="D181" s="233" t="s">
        <v>74</v>
      </c>
      <c r="E181" s="235"/>
      <c r="F181" s="235"/>
      <c r="G181" s="173">
        <f>SUM(G183+G185+G187+G189)</f>
        <v>10639.951999999999</v>
      </c>
    </row>
    <row r="182" spans="2:7" ht="32.25" thickBot="1" x14ac:dyDescent="0.3">
      <c r="B182" s="264" t="s">
        <v>270</v>
      </c>
      <c r="C182" s="238">
        <v>10</v>
      </c>
      <c r="D182" s="238" t="s">
        <v>74</v>
      </c>
      <c r="E182" s="235"/>
      <c r="F182" s="235"/>
      <c r="G182" s="176">
        <v>122.4</v>
      </c>
    </row>
    <row r="183" spans="2:7" ht="16.5" thickBot="1" x14ac:dyDescent="0.25">
      <c r="B183" s="164" t="s">
        <v>34</v>
      </c>
      <c r="C183" s="45">
        <v>10</v>
      </c>
      <c r="D183" s="45" t="s">
        <v>74</v>
      </c>
      <c r="E183" s="3" t="s">
        <v>389</v>
      </c>
      <c r="F183" s="160">
        <v>313</v>
      </c>
      <c r="G183" s="3">
        <v>122.4</v>
      </c>
    </row>
    <row r="184" spans="2:7" ht="48" thickBot="1" x14ac:dyDescent="0.25">
      <c r="B184" s="265" t="s">
        <v>271</v>
      </c>
      <c r="C184" s="238">
        <v>10</v>
      </c>
      <c r="D184" s="238" t="s">
        <v>74</v>
      </c>
      <c r="E184" s="235"/>
      <c r="F184" s="235"/>
      <c r="G184" s="176">
        <v>6293</v>
      </c>
    </row>
    <row r="185" spans="2:7" ht="16.5" thickBot="1" x14ac:dyDescent="0.25">
      <c r="B185" s="164" t="s">
        <v>34</v>
      </c>
      <c r="C185" s="45">
        <v>10</v>
      </c>
      <c r="D185" s="45" t="s">
        <v>74</v>
      </c>
      <c r="E185" s="3" t="s">
        <v>522</v>
      </c>
      <c r="F185" s="160">
        <v>313</v>
      </c>
      <c r="G185" s="3">
        <v>6293</v>
      </c>
    </row>
    <row r="186" spans="2:7" ht="63.75" thickBot="1" x14ac:dyDescent="0.25">
      <c r="B186" s="174" t="s">
        <v>37</v>
      </c>
      <c r="C186" s="238">
        <v>10</v>
      </c>
      <c r="D186" s="238" t="s">
        <v>74</v>
      </c>
      <c r="E186" s="242" t="s">
        <v>390</v>
      </c>
      <c r="F186" s="235"/>
      <c r="G186" s="173">
        <v>2245.4520000000002</v>
      </c>
    </row>
    <row r="187" spans="2:7" ht="16.5" thickBot="1" x14ac:dyDescent="0.25">
      <c r="B187" s="164" t="s">
        <v>34</v>
      </c>
      <c r="C187" s="45">
        <v>10</v>
      </c>
      <c r="D187" s="45" t="s">
        <v>74</v>
      </c>
      <c r="E187" s="160" t="s">
        <v>390</v>
      </c>
      <c r="F187" s="160">
        <v>412</v>
      </c>
      <c r="G187" s="83">
        <v>2245.4520000000002</v>
      </c>
    </row>
    <row r="188" spans="2:7" ht="111" thickBot="1" x14ac:dyDescent="0.25">
      <c r="B188" s="174" t="s">
        <v>253</v>
      </c>
      <c r="C188" s="238">
        <v>10</v>
      </c>
      <c r="D188" s="238" t="s">
        <v>74</v>
      </c>
      <c r="E188" s="242" t="s">
        <v>254</v>
      </c>
      <c r="F188" s="235"/>
      <c r="G188" s="176">
        <v>1979.1</v>
      </c>
    </row>
    <row r="189" spans="2:7" ht="16.5" thickBot="1" x14ac:dyDescent="0.25">
      <c r="B189" s="39" t="s">
        <v>34</v>
      </c>
      <c r="C189" s="45">
        <v>10</v>
      </c>
      <c r="D189" s="45" t="s">
        <v>74</v>
      </c>
      <c r="E189" s="160" t="s">
        <v>254</v>
      </c>
      <c r="F189" s="160">
        <v>313</v>
      </c>
      <c r="G189" s="3">
        <v>1979.1</v>
      </c>
    </row>
    <row r="190" spans="2:7" ht="16.5" thickBot="1" x14ac:dyDescent="0.25">
      <c r="B190" s="174" t="s">
        <v>38</v>
      </c>
      <c r="C190" s="233">
        <v>11</v>
      </c>
      <c r="D190" s="234"/>
      <c r="E190" s="235"/>
      <c r="F190" s="235"/>
      <c r="G190" s="187">
        <f>SUM(G193:G195)</f>
        <v>1339</v>
      </c>
    </row>
    <row r="191" spans="2:7" ht="16.5" thickBot="1" x14ac:dyDescent="0.25">
      <c r="B191" s="168" t="s">
        <v>39</v>
      </c>
      <c r="C191" s="45">
        <v>11</v>
      </c>
      <c r="D191" s="45" t="s">
        <v>75</v>
      </c>
      <c r="E191" s="47"/>
      <c r="F191" s="47"/>
      <c r="G191" s="37">
        <v>1339</v>
      </c>
    </row>
    <row r="192" spans="2:7" ht="16.5" thickBot="1" x14ac:dyDescent="0.25">
      <c r="B192" s="167" t="s">
        <v>40</v>
      </c>
      <c r="C192" s="45">
        <v>11</v>
      </c>
      <c r="D192" s="45" t="s">
        <v>75</v>
      </c>
      <c r="E192" s="160" t="s">
        <v>255</v>
      </c>
      <c r="F192" s="47"/>
      <c r="G192" s="37">
        <v>1339</v>
      </c>
    </row>
    <row r="193" spans="2:9" ht="48" thickBot="1" x14ac:dyDescent="0.25">
      <c r="B193" s="5" t="s">
        <v>562</v>
      </c>
      <c r="C193" s="45">
        <v>11</v>
      </c>
      <c r="D193" s="45" t="s">
        <v>75</v>
      </c>
      <c r="E193" s="160" t="s">
        <v>255</v>
      </c>
      <c r="F193" s="160">
        <v>123</v>
      </c>
      <c r="G193" s="37">
        <v>20</v>
      </c>
    </row>
    <row r="194" spans="2:9" ht="32.25" thickBot="1" x14ac:dyDescent="0.25">
      <c r="B194" s="39" t="s">
        <v>13</v>
      </c>
      <c r="C194" s="45">
        <v>11</v>
      </c>
      <c r="D194" s="45" t="s">
        <v>75</v>
      </c>
      <c r="E194" s="160" t="s">
        <v>255</v>
      </c>
      <c r="F194" s="160">
        <v>244</v>
      </c>
      <c r="G194" s="37">
        <v>180</v>
      </c>
    </row>
    <row r="195" spans="2:9" ht="16.5" thickBot="1" x14ac:dyDescent="0.25">
      <c r="B195" s="39" t="s">
        <v>563</v>
      </c>
      <c r="C195" s="45">
        <v>11</v>
      </c>
      <c r="D195" s="45" t="s">
        <v>75</v>
      </c>
      <c r="E195" s="160" t="s">
        <v>255</v>
      </c>
      <c r="F195" s="160">
        <v>350</v>
      </c>
      <c r="G195" s="37">
        <v>1139</v>
      </c>
    </row>
    <row r="196" spans="2:9" ht="16.5" thickBot="1" x14ac:dyDescent="0.25">
      <c r="B196" s="174" t="s">
        <v>41</v>
      </c>
      <c r="C196" s="233">
        <v>12</v>
      </c>
      <c r="D196" s="234"/>
      <c r="E196" s="235"/>
      <c r="F196" s="235"/>
      <c r="G196" s="187">
        <v>3090</v>
      </c>
    </row>
    <row r="197" spans="2:9" ht="16.5" thickBot="1" x14ac:dyDescent="0.25">
      <c r="B197" s="168" t="s">
        <v>42</v>
      </c>
      <c r="C197" s="45">
        <v>12</v>
      </c>
      <c r="D197" s="45" t="s">
        <v>118</v>
      </c>
      <c r="E197" s="160" t="s">
        <v>256</v>
      </c>
      <c r="F197" s="47"/>
      <c r="G197" s="3">
        <v>3090</v>
      </c>
    </row>
    <row r="198" spans="2:9" x14ac:dyDescent="0.2">
      <c r="B198" s="387" t="s">
        <v>257</v>
      </c>
      <c r="C198" s="389">
        <v>12</v>
      </c>
      <c r="D198" s="389" t="s">
        <v>118</v>
      </c>
      <c r="E198" s="387" t="s">
        <v>256</v>
      </c>
      <c r="F198" s="387">
        <v>611</v>
      </c>
      <c r="G198" s="385">
        <v>3090</v>
      </c>
    </row>
    <row r="199" spans="2:9" ht="13.5" thickBot="1" x14ac:dyDescent="0.25">
      <c r="B199" s="388"/>
      <c r="C199" s="390"/>
      <c r="D199" s="390"/>
      <c r="E199" s="388"/>
      <c r="F199" s="388"/>
      <c r="G199" s="386"/>
    </row>
    <row r="200" spans="2:9" ht="32.25" thickBot="1" x14ac:dyDescent="0.25">
      <c r="B200" s="174" t="s">
        <v>44</v>
      </c>
      <c r="C200" s="233">
        <v>13</v>
      </c>
      <c r="D200" s="188" t="s">
        <v>77</v>
      </c>
      <c r="E200" s="235"/>
      <c r="F200" s="235"/>
      <c r="G200" s="187">
        <v>60.8</v>
      </c>
    </row>
    <row r="201" spans="2:9" ht="32.25" thickBot="1" x14ac:dyDescent="0.25">
      <c r="B201" s="39" t="s">
        <v>258</v>
      </c>
      <c r="C201" s="45">
        <v>13</v>
      </c>
      <c r="D201" s="45" t="s">
        <v>77</v>
      </c>
      <c r="E201" s="47"/>
      <c r="F201" s="47"/>
      <c r="G201" s="37">
        <v>60.8</v>
      </c>
    </row>
    <row r="202" spans="2:9" ht="32.25" thickBot="1" x14ac:dyDescent="0.25">
      <c r="B202" s="39" t="s">
        <v>259</v>
      </c>
      <c r="C202" s="45">
        <v>13</v>
      </c>
      <c r="D202" s="45" t="s">
        <v>77</v>
      </c>
      <c r="E202" s="160" t="s">
        <v>260</v>
      </c>
      <c r="F202" s="47"/>
      <c r="G202" s="37">
        <v>60.8</v>
      </c>
    </row>
    <row r="203" spans="2:9" ht="16.5" thickBot="1" x14ac:dyDescent="0.25">
      <c r="B203" s="39" t="s">
        <v>46</v>
      </c>
      <c r="C203" s="45">
        <v>13</v>
      </c>
      <c r="D203" s="45" t="s">
        <v>77</v>
      </c>
      <c r="E203" s="160" t="s">
        <v>261</v>
      </c>
      <c r="F203" s="47"/>
      <c r="G203" s="37">
        <v>60.8</v>
      </c>
    </row>
    <row r="204" spans="2:9" ht="25.5" customHeight="1" thickBot="1" x14ac:dyDescent="0.25">
      <c r="B204" s="39" t="s">
        <v>262</v>
      </c>
      <c r="C204" s="45">
        <v>13</v>
      </c>
      <c r="D204" s="45" t="s">
        <v>77</v>
      </c>
      <c r="E204" s="160" t="s">
        <v>261</v>
      </c>
      <c r="F204" s="160">
        <v>730</v>
      </c>
      <c r="G204" s="37">
        <v>60.8</v>
      </c>
    </row>
    <row r="205" spans="2:9" ht="16.5" thickBot="1" x14ac:dyDescent="0.25">
      <c r="B205" s="266" t="s">
        <v>68</v>
      </c>
      <c r="C205" s="267"/>
      <c r="D205" s="267"/>
      <c r="E205" s="268"/>
      <c r="F205" s="268"/>
      <c r="G205" s="309">
        <f>SUM(G14+G73+G77+G87+G99+G105+G156+G177+G190+G196+G200)</f>
        <v>605722.69900000002</v>
      </c>
    </row>
    <row r="206" spans="2:9" ht="16.5" thickBot="1" x14ac:dyDescent="0.25">
      <c r="B206" s="174" t="s">
        <v>69</v>
      </c>
      <c r="C206" s="238">
        <v>14</v>
      </c>
      <c r="D206" s="238" t="s">
        <v>77</v>
      </c>
      <c r="E206" s="242" t="s">
        <v>517</v>
      </c>
      <c r="F206" s="176">
        <v>511</v>
      </c>
      <c r="G206" s="176">
        <v>42929</v>
      </c>
    </row>
    <row r="207" spans="2:9" ht="16.5" thickBot="1" x14ac:dyDescent="0.25">
      <c r="B207" s="174" t="s">
        <v>516</v>
      </c>
      <c r="C207" s="238" t="s">
        <v>405</v>
      </c>
      <c r="D207" s="238" t="s">
        <v>118</v>
      </c>
      <c r="E207" s="242" t="s">
        <v>518</v>
      </c>
      <c r="F207" s="176">
        <v>512</v>
      </c>
      <c r="G207" s="176">
        <v>0</v>
      </c>
    </row>
    <row r="208" spans="2:9" ht="16.5" thickBot="1" x14ac:dyDescent="0.25">
      <c r="B208" s="266" t="s">
        <v>71</v>
      </c>
      <c r="C208" s="267"/>
      <c r="D208" s="267"/>
      <c r="E208" s="268"/>
      <c r="F208" s="268"/>
      <c r="G208" s="309">
        <f>SUM(G205:G206)</f>
        <v>648651.69900000002</v>
      </c>
      <c r="I208" s="131"/>
    </row>
  </sheetData>
  <mergeCells count="23">
    <mergeCell ref="B2:G2"/>
    <mergeCell ref="B7:G7"/>
    <mergeCell ref="B8:G8"/>
    <mergeCell ref="B3:G3"/>
    <mergeCell ref="B4:G4"/>
    <mergeCell ref="B5:G5"/>
    <mergeCell ref="C35:C36"/>
    <mergeCell ref="D35:D36"/>
    <mergeCell ref="E35:E36"/>
    <mergeCell ref="F35:F36"/>
    <mergeCell ref="G35:G36"/>
    <mergeCell ref="B10:G10"/>
    <mergeCell ref="C11:C12"/>
    <mergeCell ref="D11:D12"/>
    <mergeCell ref="E11:E12"/>
    <mergeCell ref="F11:F12"/>
    <mergeCell ref="G11:G12"/>
    <mergeCell ref="G198:G199"/>
    <mergeCell ref="B198:B199"/>
    <mergeCell ref="C198:C199"/>
    <mergeCell ref="D198:D199"/>
    <mergeCell ref="E198:E199"/>
    <mergeCell ref="F198:F199"/>
  </mergeCells>
  <pageMargins left="0.7" right="0.7" top="0.75" bottom="0.75" header="0.3" footer="0.3"/>
  <pageSetup paperSize="9" scale="81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3"/>
  <sheetViews>
    <sheetView workbookViewId="0">
      <selection activeCell="C13" sqref="C13"/>
    </sheetView>
  </sheetViews>
  <sheetFormatPr defaultRowHeight="12.75" x14ac:dyDescent="0.2"/>
  <cols>
    <col min="2" max="2" width="43" customWidth="1"/>
    <col min="3" max="3" width="5.42578125" customWidth="1"/>
    <col min="4" max="4" width="4.85546875" customWidth="1"/>
    <col min="5" max="5" width="15.85546875" customWidth="1"/>
    <col min="6" max="6" width="5.5703125" customWidth="1"/>
    <col min="7" max="7" width="16.5703125" customWidth="1"/>
    <col min="8" max="8" width="16.7109375" customWidth="1"/>
  </cols>
  <sheetData>
    <row r="1" spans="2:8" ht="15.75" x14ac:dyDescent="0.2">
      <c r="B1" s="375" t="s">
        <v>634</v>
      </c>
      <c r="C1" s="375"/>
      <c r="D1" s="375"/>
      <c r="E1" s="375"/>
      <c r="F1" s="375"/>
      <c r="G1" s="375"/>
      <c r="H1" s="375"/>
    </row>
    <row r="2" spans="2:8" ht="15.75" x14ac:dyDescent="0.2">
      <c r="B2" s="375" t="s">
        <v>182</v>
      </c>
      <c r="C2" s="375"/>
      <c r="D2" s="375"/>
      <c r="E2" s="375"/>
      <c r="F2" s="375"/>
      <c r="G2" s="375"/>
      <c r="H2" s="375"/>
    </row>
    <row r="3" spans="2:8" ht="15.75" x14ac:dyDescent="0.2">
      <c r="B3" s="375" t="s">
        <v>183</v>
      </c>
      <c r="C3" s="375"/>
      <c r="D3" s="375"/>
      <c r="E3" s="375"/>
      <c r="F3" s="375"/>
      <c r="G3" s="375"/>
      <c r="H3" s="375"/>
    </row>
    <row r="4" spans="2:8" ht="15.75" x14ac:dyDescent="0.2">
      <c r="B4" s="375" t="s">
        <v>665</v>
      </c>
      <c r="C4" s="375"/>
      <c r="D4" s="375"/>
      <c r="E4" s="375"/>
      <c r="F4" s="375"/>
      <c r="G4" s="375"/>
      <c r="H4" s="375"/>
    </row>
    <row r="5" spans="2:8" ht="15.75" x14ac:dyDescent="0.2">
      <c r="B5" s="380" t="s">
        <v>184</v>
      </c>
      <c r="C5" s="380"/>
      <c r="D5" s="380"/>
      <c r="E5" s="380"/>
      <c r="F5" s="380"/>
      <c r="G5" s="380"/>
    </row>
    <row r="6" spans="2:8" ht="48.75" customHeight="1" x14ac:dyDescent="0.2">
      <c r="B6" s="401" t="s">
        <v>618</v>
      </c>
      <c r="C6" s="401"/>
      <c r="D6" s="401"/>
      <c r="E6" s="401"/>
      <c r="F6" s="401"/>
      <c r="G6" s="401"/>
    </row>
    <row r="7" spans="2:8" ht="16.5" thickBot="1" x14ac:dyDescent="0.25">
      <c r="B7" s="391" t="s">
        <v>185</v>
      </c>
      <c r="C7" s="391"/>
      <c r="D7" s="391"/>
      <c r="E7" s="391"/>
      <c r="F7" s="391"/>
      <c r="G7" s="391"/>
    </row>
    <row r="8" spans="2:8" ht="15.75" x14ac:dyDescent="0.2">
      <c r="B8" s="278" t="s">
        <v>186</v>
      </c>
      <c r="C8" s="382" t="s">
        <v>1</v>
      </c>
      <c r="D8" s="382" t="s">
        <v>2</v>
      </c>
      <c r="E8" s="382" t="s">
        <v>3</v>
      </c>
      <c r="F8" s="382" t="s">
        <v>4</v>
      </c>
      <c r="G8" s="382">
        <v>2021</v>
      </c>
      <c r="H8" s="382">
        <v>2022</v>
      </c>
    </row>
    <row r="9" spans="2:8" ht="16.5" thickBot="1" x14ac:dyDescent="0.25">
      <c r="B9" s="279" t="s">
        <v>187</v>
      </c>
      <c r="C9" s="383"/>
      <c r="D9" s="383"/>
      <c r="E9" s="383"/>
      <c r="F9" s="383"/>
      <c r="G9" s="383"/>
      <c r="H9" s="383"/>
    </row>
    <row r="10" spans="2:8" ht="16.5" thickBot="1" x14ac:dyDescent="0.25">
      <c r="B10" s="279">
        <v>1</v>
      </c>
      <c r="C10" s="1">
        <v>2</v>
      </c>
      <c r="D10" s="1">
        <v>3</v>
      </c>
      <c r="E10" s="1">
        <v>4</v>
      </c>
      <c r="F10" s="1">
        <v>5</v>
      </c>
      <c r="G10" s="1">
        <v>8</v>
      </c>
      <c r="H10" s="1">
        <v>8</v>
      </c>
    </row>
    <row r="11" spans="2:8" ht="30.75" thickBot="1" x14ac:dyDescent="0.25">
      <c r="B11" s="232" t="s">
        <v>6</v>
      </c>
      <c r="C11" s="233" t="s">
        <v>77</v>
      </c>
      <c r="D11" s="234"/>
      <c r="E11" s="235"/>
      <c r="F11" s="235"/>
      <c r="G11" s="236">
        <f>SUM(G12+G18+G44+G58+G60+G40)</f>
        <v>22785.5</v>
      </c>
      <c r="H11" s="236">
        <f>SUM(H12+H18+H44+H58+H60+H40)</f>
        <v>22795.9</v>
      </c>
    </row>
    <row r="12" spans="2:8" ht="26.25" thickBot="1" x14ac:dyDescent="0.25">
      <c r="B12" s="237" t="s">
        <v>188</v>
      </c>
      <c r="C12" s="233" t="s">
        <v>77</v>
      </c>
      <c r="D12" s="238" t="s">
        <v>118</v>
      </c>
      <c r="E12" s="235"/>
      <c r="F12" s="235"/>
      <c r="G12" s="176">
        <v>1490</v>
      </c>
      <c r="H12" s="176">
        <v>1490</v>
      </c>
    </row>
    <row r="13" spans="2:8" ht="32.25" thickBot="1" x14ac:dyDescent="0.25">
      <c r="B13" s="39" t="s">
        <v>189</v>
      </c>
      <c r="C13" s="45" t="s">
        <v>77</v>
      </c>
      <c r="D13" s="45" t="s">
        <v>118</v>
      </c>
      <c r="E13" s="277">
        <v>88</v>
      </c>
      <c r="F13" s="47"/>
      <c r="G13" s="3">
        <v>1490</v>
      </c>
      <c r="H13" s="3">
        <v>1490</v>
      </c>
    </row>
    <row r="14" spans="2:8" ht="16.5" thickBot="1" x14ac:dyDescent="0.25">
      <c r="B14" s="239" t="s">
        <v>8</v>
      </c>
      <c r="C14" s="233" t="s">
        <v>77</v>
      </c>
      <c r="D14" s="238" t="s">
        <v>118</v>
      </c>
      <c r="E14" s="199" t="s">
        <v>190</v>
      </c>
      <c r="F14" s="235"/>
      <c r="G14" s="185">
        <v>1490</v>
      </c>
      <c r="H14" s="185">
        <v>1490</v>
      </c>
    </row>
    <row r="15" spans="2:8" ht="30.75" thickBot="1" x14ac:dyDescent="0.25">
      <c r="B15" s="183" t="s">
        <v>191</v>
      </c>
      <c r="C15" s="45" t="s">
        <v>77</v>
      </c>
      <c r="D15" s="45" t="s">
        <v>118</v>
      </c>
      <c r="E15" s="277" t="s">
        <v>192</v>
      </c>
      <c r="F15" s="47"/>
      <c r="G15" s="3">
        <v>1490</v>
      </c>
      <c r="H15" s="3">
        <v>1490</v>
      </c>
    </row>
    <row r="16" spans="2:8" ht="30.75" thickBot="1" x14ac:dyDescent="0.25">
      <c r="B16" s="240" t="s">
        <v>600</v>
      </c>
      <c r="C16" s="45" t="s">
        <v>77</v>
      </c>
      <c r="D16" s="45" t="s">
        <v>118</v>
      </c>
      <c r="E16" s="277" t="s">
        <v>192</v>
      </c>
      <c r="F16" s="277">
        <v>121</v>
      </c>
      <c r="G16" s="3">
        <v>1144</v>
      </c>
      <c r="H16" s="3">
        <v>1144</v>
      </c>
    </row>
    <row r="17" spans="2:8" ht="45.75" thickBot="1" x14ac:dyDescent="0.25">
      <c r="B17" s="183" t="s">
        <v>601</v>
      </c>
      <c r="C17" s="45" t="s">
        <v>77</v>
      </c>
      <c r="D17" s="45" t="s">
        <v>118</v>
      </c>
      <c r="E17" s="277" t="s">
        <v>192</v>
      </c>
      <c r="F17" s="277">
        <v>129</v>
      </c>
      <c r="G17" s="3">
        <v>346</v>
      </c>
      <c r="H17" s="3">
        <v>346</v>
      </c>
    </row>
    <row r="18" spans="2:8" ht="16.5" thickBot="1" x14ac:dyDescent="0.25">
      <c r="B18" s="237" t="s">
        <v>11</v>
      </c>
      <c r="C18" s="233" t="s">
        <v>77</v>
      </c>
      <c r="D18" s="233" t="s">
        <v>74</v>
      </c>
      <c r="E18" s="235"/>
      <c r="F18" s="235"/>
      <c r="G18" s="257">
        <f>SUM(G19+G30)</f>
        <v>15476</v>
      </c>
      <c r="H18" s="257">
        <f>SUM(H19+H30)</f>
        <v>15476</v>
      </c>
    </row>
    <row r="19" spans="2:8" ht="32.25" thickBot="1" x14ac:dyDescent="0.25">
      <c r="B19" s="241" t="s">
        <v>193</v>
      </c>
      <c r="C19" s="233" t="s">
        <v>77</v>
      </c>
      <c r="D19" s="233" t="s">
        <v>74</v>
      </c>
      <c r="E19" s="242" t="s">
        <v>194</v>
      </c>
      <c r="F19" s="243"/>
      <c r="G19" s="257">
        <f>SUM(G21:G29)</f>
        <v>14762</v>
      </c>
      <c r="H19" s="257">
        <f>SUM(H21:H29)</f>
        <v>14762</v>
      </c>
    </row>
    <row r="20" spans="2:8" ht="30.75" thickBot="1" x14ac:dyDescent="0.25">
      <c r="B20" s="183" t="s">
        <v>191</v>
      </c>
      <c r="C20" s="45" t="s">
        <v>77</v>
      </c>
      <c r="D20" s="45" t="s">
        <v>74</v>
      </c>
      <c r="E20" s="277" t="s">
        <v>195</v>
      </c>
      <c r="F20" s="47"/>
      <c r="G20" s="65">
        <v>14762</v>
      </c>
      <c r="H20" s="65">
        <v>14762</v>
      </c>
    </row>
    <row r="21" spans="2:8" ht="45.75" thickBot="1" x14ac:dyDescent="0.25">
      <c r="B21" s="183" t="s">
        <v>196</v>
      </c>
      <c r="C21" s="45" t="s">
        <v>77</v>
      </c>
      <c r="D21" s="45" t="s">
        <v>74</v>
      </c>
      <c r="E21" s="277" t="s">
        <v>195</v>
      </c>
      <c r="F21" s="277">
        <v>121</v>
      </c>
      <c r="G21" s="65">
        <v>8300</v>
      </c>
      <c r="H21" s="65">
        <v>8300</v>
      </c>
    </row>
    <row r="22" spans="2:8" ht="30.75" thickBot="1" x14ac:dyDescent="0.25">
      <c r="B22" s="181" t="s">
        <v>209</v>
      </c>
      <c r="C22" s="45" t="s">
        <v>77</v>
      </c>
      <c r="D22" s="45" t="s">
        <v>74</v>
      </c>
      <c r="E22" s="277" t="s">
        <v>195</v>
      </c>
      <c r="F22" s="277">
        <v>122</v>
      </c>
      <c r="G22" s="65">
        <v>360</v>
      </c>
      <c r="H22" s="65">
        <v>360</v>
      </c>
    </row>
    <row r="23" spans="2:8" ht="60.75" thickBot="1" x14ac:dyDescent="0.25">
      <c r="B23" s="181" t="s">
        <v>562</v>
      </c>
      <c r="C23" s="45" t="s">
        <v>77</v>
      </c>
      <c r="D23" s="45" t="s">
        <v>74</v>
      </c>
      <c r="E23" s="277" t="s">
        <v>195</v>
      </c>
      <c r="F23" s="277">
        <v>123</v>
      </c>
      <c r="G23" s="65">
        <v>10</v>
      </c>
      <c r="H23" s="65">
        <v>10</v>
      </c>
    </row>
    <row r="24" spans="2:8" ht="30.75" thickBot="1" x14ac:dyDescent="0.25">
      <c r="B24" s="183" t="s">
        <v>602</v>
      </c>
      <c r="C24" s="45" t="s">
        <v>77</v>
      </c>
      <c r="D24" s="45" t="s">
        <v>74</v>
      </c>
      <c r="E24" s="277" t="s">
        <v>195</v>
      </c>
      <c r="F24" s="277">
        <v>129</v>
      </c>
      <c r="G24" s="65">
        <v>2507</v>
      </c>
      <c r="H24" s="65">
        <v>2507</v>
      </c>
    </row>
    <row r="25" spans="2:8" ht="30.75" thickBot="1" x14ac:dyDescent="0.25">
      <c r="B25" s="244" t="s">
        <v>603</v>
      </c>
      <c r="C25" s="45" t="s">
        <v>77</v>
      </c>
      <c r="D25" s="45" t="s">
        <v>74</v>
      </c>
      <c r="E25" s="277" t="s">
        <v>195</v>
      </c>
      <c r="F25" s="277">
        <v>243</v>
      </c>
      <c r="G25" s="65">
        <v>0</v>
      </c>
      <c r="H25" s="65">
        <v>0</v>
      </c>
    </row>
    <row r="26" spans="2:8" ht="30.75" thickBot="1" x14ac:dyDescent="0.25">
      <c r="B26" s="183" t="s">
        <v>13</v>
      </c>
      <c r="C26" s="45" t="s">
        <v>77</v>
      </c>
      <c r="D26" s="45" t="s">
        <v>74</v>
      </c>
      <c r="E26" s="277" t="s">
        <v>195</v>
      </c>
      <c r="F26" s="277">
        <v>244</v>
      </c>
      <c r="G26" s="65">
        <v>2651</v>
      </c>
      <c r="H26" s="65">
        <v>2651</v>
      </c>
    </row>
    <row r="27" spans="2:8" ht="16.5" thickBot="1" x14ac:dyDescent="0.25">
      <c r="B27" s="183" t="s">
        <v>563</v>
      </c>
      <c r="C27" s="45" t="s">
        <v>77</v>
      </c>
      <c r="D27" s="45" t="s">
        <v>74</v>
      </c>
      <c r="E27" s="277" t="s">
        <v>195</v>
      </c>
      <c r="F27" s="277">
        <v>350</v>
      </c>
      <c r="G27" s="65">
        <v>0</v>
      </c>
      <c r="H27" s="65">
        <v>0</v>
      </c>
    </row>
    <row r="28" spans="2:8" ht="16.5" thickBot="1" x14ac:dyDescent="0.25">
      <c r="B28" s="183" t="s">
        <v>508</v>
      </c>
      <c r="C28" s="45" t="s">
        <v>77</v>
      </c>
      <c r="D28" s="45" t="s">
        <v>74</v>
      </c>
      <c r="E28" s="277" t="s">
        <v>195</v>
      </c>
      <c r="F28" s="277">
        <v>360</v>
      </c>
      <c r="G28" s="65">
        <v>0</v>
      </c>
      <c r="H28" s="65">
        <v>0</v>
      </c>
    </row>
    <row r="29" spans="2:8" ht="16.5" thickBot="1" x14ac:dyDescent="0.25">
      <c r="B29" s="282" t="s">
        <v>48</v>
      </c>
      <c r="C29" s="45" t="s">
        <v>77</v>
      </c>
      <c r="D29" s="45" t="s">
        <v>74</v>
      </c>
      <c r="E29" s="277" t="s">
        <v>195</v>
      </c>
      <c r="F29" s="277">
        <v>850</v>
      </c>
      <c r="G29" s="65">
        <v>934</v>
      </c>
      <c r="H29" s="65">
        <v>934</v>
      </c>
    </row>
    <row r="30" spans="2:8" ht="48" thickBot="1" x14ac:dyDescent="0.25">
      <c r="B30" s="174" t="s">
        <v>197</v>
      </c>
      <c r="C30" s="233" t="s">
        <v>77</v>
      </c>
      <c r="D30" s="233" t="s">
        <v>74</v>
      </c>
      <c r="E30" s="199">
        <v>99</v>
      </c>
      <c r="F30" s="235"/>
      <c r="G30" s="271">
        <f>SUM(G31+G35)</f>
        <v>714</v>
      </c>
      <c r="H30" s="271">
        <f>SUM(H31+H35)</f>
        <v>714</v>
      </c>
    </row>
    <row r="31" spans="2:8" ht="95.25" thickBot="1" x14ac:dyDescent="0.25">
      <c r="B31" s="174" t="s">
        <v>198</v>
      </c>
      <c r="C31" s="233" t="s">
        <v>77</v>
      </c>
      <c r="D31" s="233" t="s">
        <v>74</v>
      </c>
      <c r="E31" s="242" t="s">
        <v>199</v>
      </c>
      <c r="F31" s="235"/>
      <c r="G31" s="257">
        <f>SUM(G32:G34)</f>
        <v>357</v>
      </c>
      <c r="H31" s="257">
        <f>SUM(H32:H34)</f>
        <v>357</v>
      </c>
    </row>
    <row r="32" spans="2:8" ht="48" thickBot="1" x14ac:dyDescent="0.25">
      <c r="B32" s="39" t="s">
        <v>15</v>
      </c>
      <c r="C32" s="45" t="s">
        <v>77</v>
      </c>
      <c r="D32" s="45" t="s">
        <v>74</v>
      </c>
      <c r="E32" s="277" t="s">
        <v>199</v>
      </c>
      <c r="F32" s="277">
        <v>121</v>
      </c>
      <c r="G32" s="65">
        <v>264</v>
      </c>
      <c r="H32" s="65">
        <v>264</v>
      </c>
    </row>
    <row r="33" spans="2:8" ht="63.75" thickBot="1" x14ac:dyDescent="0.25">
      <c r="B33" s="39" t="s">
        <v>10</v>
      </c>
      <c r="C33" s="45" t="s">
        <v>77</v>
      </c>
      <c r="D33" s="45" t="s">
        <v>74</v>
      </c>
      <c r="E33" s="277" t="s">
        <v>199</v>
      </c>
      <c r="F33" s="277">
        <v>129</v>
      </c>
      <c r="G33" s="65">
        <v>80</v>
      </c>
      <c r="H33" s="65">
        <v>80</v>
      </c>
    </row>
    <row r="34" spans="2:8" ht="32.25" thickBot="1" x14ac:dyDescent="0.25">
      <c r="B34" s="39" t="s">
        <v>13</v>
      </c>
      <c r="C34" s="45" t="s">
        <v>77</v>
      </c>
      <c r="D34" s="45" t="s">
        <v>74</v>
      </c>
      <c r="E34" s="277" t="s">
        <v>199</v>
      </c>
      <c r="F34" s="277">
        <v>244</v>
      </c>
      <c r="G34" s="65">
        <v>13</v>
      </c>
      <c r="H34" s="65">
        <v>13</v>
      </c>
    </row>
    <row r="35" spans="2:8" ht="78.75" x14ac:dyDescent="0.2">
      <c r="B35" s="245" t="s">
        <v>268</v>
      </c>
      <c r="C35" s="392" t="s">
        <v>77</v>
      </c>
      <c r="D35" s="392" t="s">
        <v>74</v>
      </c>
      <c r="E35" s="394" t="s">
        <v>200</v>
      </c>
      <c r="F35" s="396"/>
      <c r="G35" s="398">
        <f>SUM(G37:G39)</f>
        <v>357</v>
      </c>
      <c r="H35" s="398">
        <f>SUM(H37:H39)</f>
        <v>357</v>
      </c>
    </row>
    <row r="36" spans="2:8" ht="16.5" thickBot="1" x14ac:dyDescent="0.25">
      <c r="B36" s="174" t="s">
        <v>269</v>
      </c>
      <c r="C36" s="393"/>
      <c r="D36" s="393"/>
      <c r="E36" s="395"/>
      <c r="F36" s="397"/>
      <c r="G36" s="399"/>
      <c r="H36" s="399"/>
    </row>
    <row r="37" spans="2:8" ht="48" thickBot="1" x14ac:dyDescent="0.25">
      <c r="B37" s="39" t="s">
        <v>15</v>
      </c>
      <c r="C37" s="45" t="s">
        <v>77</v>
      </c>
      <c r="D37" s="45" t="s">
        <v>74</v>
      </c>
      <c r="E37" s="277" t="s">
        <v>200</v>
      </c>
      <c r="F37" s="277">
        <v>121</v>
      </c>
      <c r="G37" s="272">
        <v>264</v>
      </c>
      <c r="H37" s="272">
        <v>264</v>
      </c>
    </row>
    <row r="38" spans="2:8" ht="63.75" thickBot="1" x14ac:dyDescent="0.25">
      <c r="B38" s="39" t="s">
        <v>10</v>
      </c>
      <c r="C38" s="45" t="s">
        <v>77</v>
      </c>
      <c r="D38" s="45" t="s">
        <v>74</v>
      </c>
      <c r="E38" s="277" t="s">
        <v>200</v>
      </c>
      <c r="F38" s="277">
        <v>129</v>
      </c>
      <c r="G38" s="272">
        <v>80</v>
      </c>
      <c r="H38" s="272">
        <v>80</v>
      </c>
    </row>
    <row r="39" spans="2:8" ht="32.25" thickBot="1" x14ac:dyDescent="0.25">
      <c r="B39" s="39" t="s">
        <v>13</v>
      </c>
      <c r="C39" s="45" t="s">
        <v>77</v>
      </c>
      <c r="D39" s="45" t="s">
        <v>74</v>
      </c>
      <c r="E39" s="277" t="s">
        <v>200</v>
      </c>
      <c r="F39" s="277">
        <v>244</v>
      </c>
      <c r="G39" s="272">
        <v>13</v>
      </c>
      <c r="H39" s="272">
        <v>13</v>
      </c>
    </row>
    <row r="40" spans="2:8" ht="16.5" thickBot="1" x14ac:dyDescent="0.3">
      <c r="B40" s="184" t="s">
        <v>402</v>
      </c>
      <c r="C40" s="233" t="s">
        <v>77</v>
      </c>
      <c r="D40" s="233" t="s">
        <v>75</v>
      </c>
      <c r="E40" s="199"/>
      <c r="F40" s="199"/>
      <c r="G40" s="273">
        <v>1.5</v>
      </c>
      <c r="H40" s="273">
        <v>11.9</v>
      </c>
    </row>
    <row r="41" spans="2:8" ht="48" thickBot="1" x14ac:dyDescent="0.3">
      <c r="B41" s="50" t="s">
        <v>197</v>
      </c>
      <c r="C41" s="45" t="s">
        <v>77</v>
      </c>
      <c r="D41" s="45" t="s">
        <v>75</v>
      </c>
      <c r="E41" s="277">
        <v>99</v>
      </c>
      <c r="F41" s="277"/>
      <c r="G41" s="272">
        <v>1.5</v>
      </c>
      <c r="H41" s="272">
        <v>11.9</v>
      </c>
    </row>
    <row r="42" spans="2:8" ht="95.25" thickBot="1" x14ac:dyDescent="0.3">
      <c r="B42" s="87" t="s">
        <v>403</v>
      </c>
      <c r="C42" s="45" t="s">
        <v>77</v>
      </c>
      <c r="D42" s="45" t="s">
        <v>75</v>
      </c>
      <c r="E42" s="277" t="s">
        <v>404</v>
      </c>
      <c r="F42" s="277"/>
      <c r="G42" s="272">
        <v>1.5</v>
      </c>
      <c r="H42" s="272">
        <v>11.9</v>
      </c>
    </row>
    <row r="43" spans="2:8" ht="32.25" thickBot="1" x14ac:dyDescent="0.3">
      <c r="B43" s="50" t="s">
        <v>13</v>
      </c>
      <c r="C43" s="45" t="s">
        <v>77</v>
      </c>
      <c r="D43" s="45" t="s">
        <v>75</v>
      </c>
      <c r="E43" s="277" t="s">
        <v>404</v>
      </c>
      <c r="F43" s="277">
        <v>244</v>
      </c>
      <c r="G43" s="272">
        <v>1.5</v>
      </c>
      <c r="H43" s="272">
        <v>11.9</v>
      </c>
    </row>
    <row r="44" spans="2:8" ht="33" customHeight="1" thickBot="1" x14ac:dyDescent="0.25">
      <c r="B44" s="174" t="s">
        <v>201</v>
      </c>
      <c r="C44" s="233" t="s">
        <v>77</v>
      </c>
      <c r="D44" s="233" t="s">
        <v>115</v>
      </c>
      <c r="E44" s="235"/>
      <c r="F44" s="235"/>
      <c r="G44" s="187">
        <f>SUM(G45+G51)</f>
        <v>5333</v>
      </c>
      <c r="H44" s="187">
        <f>SUM(H45+H51)</f>
        <v>5333</v>
      </c>
    </row>
    <row r="45" spans="2:8" ht="32.25" thickBot="1" x14ac:dyDescent="0.25">
      <c r="B45" s="174" t="s">
        <v>18</v>
      </c>
      <c r="C45" s="233" t="s">
        <v>77</v>
      </c>
      <c r="D45" s="233" t="s">
        <v>115</v>
      </c>
      <c r="E45" s="242">
        <v>93</v>
      </c>
      <c r="F45" s="243"/>
      <c r="G45" s="176">
        <f>SUM(G48:G50)</f>
        <v>683</v>
      </c>
      <c r="H45" s="176">
        <f>SUM(H48:H50)</f>
        <v>683</v>
      </c>
    </row>
    <row r="46" spans="2:8" ht="22.5" customHeight="1" thickBot="1" x14ac:dyDescent="0.25">
      <c r="B46" s="282" t="s">
        <v>202</v>
      </c>
      <c r="C46" s="45" t="s">
        <v>77</v>
      </c>
      <c r="D46" s="45" t="s">
        <v>115</v>
      </c>
      <c r="E46" s="277" t="s">
        <v>203</v>
      </c>
      <c r="F46" s="47"/>
      <c r="G46" s="3">
        <v>683</v>
      </c>
      <c r="H46" s="3">
        <v>683</v>
      </c>
    </row>
    <row r="47" spans="2:8" ht="32.25" thickBot="1" x14ac:dyDescent="0.25">
      <c r="B47" s="39" t="s">
        <v>191</v>
      </c>
      <c r="C47" s="45" t="s">
        <v>77</v>
      </c>
      <c r="D47" s="45" t="s">
        <v>115</v>
      </c>
      <c r="E47" s="277" t="s">
        <v>204</v>
      </c>
      <c r="F47" s="47"/>
      <c r="G47" s="3">
        <v>683</v>
      </c>
      <c r="H47" s="3">
        <v>683</v>
      </c>
    </row>
    <row r="48" spans="2:8" ht="48" thickBot="1" x14ac:dyDescent="0.25">
      <c r="B48" s="39" t="s">
        <v>9</v>
      </c>
      <c r="C48" s="45" t="s">
        <v>77</v>
      </c>
      <c r="D48" s="45" t="s">
        <v>115</v>
      </c>
      <c r="E48" s="277" t="s">
        <v>204</v>
      </c>
      <c r="F48" s="277">
        <v>121</v>
      </c>
      <c r="G48" s="3">
        <v>482</v>
      </c>
      <c r="H48" s="3">
        <v>482</v>
      </c>
    </row>
    <row r="49" spans="2:8" ht="63.75" thickBot="1" x14ac:dyDescent="0.25">
      <c r="B49" s="39" t="s">
        <v>10</v>
      </c>
      <c r="C49" s="45" t="s">
        <v>77</v>
      </c>
      <c r="D49" s="45" t="s">
        <v>115</v>
      </c>
      <c r="E49" s="277" t="s">
        <v>204</v>
      </c>
      <c r="F49" s="277">
        <v>129</v>
      </c>
      <c r="G49" s="3">
        <v>146</v>
      </c>
      <c r="H49" s="3">
        <v>146</v>
      </c>
    </row>
    <row r="50" spans="2:8" ht="32.25" thickBot="1" x14ac:dyDescent="0.3">
      <c r="B50" s="50" t="s">
        <v>13</v>
      </c>
      <c r="C50" s="45" t="s">
        <v>77</v>
      </c>
      <c r="D50" s="45" t="s">
        <v>115</v>
      </c>
      <c r="E50" s="277" t="s">
        <v>204</v>
      </c>
      <c r="F50" s="277">
        <v>244</v>
      </c>
      <c r="G50" s="3">
        <v>55</v>
      </c>
      <c r="H50" s="3">
        <v>55</v>
      </c>
    </row>
    <row r="51" spans="2:8" ht="32.25" thickBot="1" x14ac:dyDescent="0.25">
      <c r="B51" s="174" t="s">
        <v>205</v>
      </c>
      <c r="C51" s="233" t="s">
        <v>77</v>
      </c>
      <c r="D51" s="233" t="s">
        <v>115</v>
      </c>
      <c r="E51" s="242">
        <v>99</v>
      </c>
      <c r="F51" s="235"/>
      <c r="G51" s="176">
        <f>SUM(G53:G57)</f>
        <v>4650</v>
      </c>
      <c r="H51" s="176">
        <f>SUM(H53:H57)</f>
        <v>4650</v>
      </c>
    </row>
    <row r="52" spans="2:8" ht="32.25" thickBot="1" x14ac:dyDescent="0.25">
      <c r="B52" s="39" t="s">
        <v>206</v>
      </c>
      <c r="C52" s="45" t="s">
        <v>77</v>
      </c>
      <c r="D52" s="45" t="s">
        <v>115</v>
      </c>
      <c r="E52" s="277" t="s">
        <v>207</v>
      </c>
      <c r="F52" s="47"/>
      <c r="G52" s="3">
        <v>4650</v>
      </c>
      <c r="H52" s="3">
        <v>4650</v>
      </c>
    </row>
    <row r="53" spans="2:8" ht="48" thickBot="1" x14ac:dyDescent="0.25">
      <c r="B53" s="39" t="s">
        <v>9</v>
      </c>
      <c r="C53" s="45" t="s">
        <v>77</v>
      </c>
      <c r="D53" s="45" t="s">
        <v>115</v>
      </c>
      <c r="E53" s="277" t="s">
        <v>208</v>
      </c>
      <c r="F53" s="277">
        <v>121</v>
      </c>
      <c r="G53" s="3">
        <v>3100</v>
      </c>
      <c r="H53" s="3">
        <v>3100</v>
      </c>
    </row>
    <row r="54" spans="2:8" ht="32.25" thickBot="1" x14ac:dyDescent="0.25">
      <c r="B54" s="5" t="s">
        <v>209</v>
      </c>
      <c r="C54" s="45" t="s">
        <v>77</v>
      </c>
      <c r="D54" s="45" t="s">
        <v>115</v>
      </c>
      <c r="E54" s="277" t="s">
        <v>208</v>
      </c>
      <c r="F54" s="277">
        <v>122</v>
      </c>
      <c r="G54" s="3">
        <v>30</v>
      </c>
      <c r="H54" s="3">
        <v>30</v>
      </c>
    </row>
    <row r="55" spans="2:8" ht="63.75" thickBot="1" x14ac:dyDescent="0.25">
      <c r="B55" s="39" t="s">
        <v>10</v>
      </c>
      <c r="C55" s="45" t="s">
        <v>77</v>
      </c>
      <c r="D55" s="45" t="s">
        <v>115</v>
      </c>
      <c r="E55" s="277" t="s">
        <v>208</v>
      </c>
      <c r="F55" s="277">
        <v>129</v>
      </c>
      <c r="G55" s="3">
        <v>937</v>
      </c>
      <c r="H55" s="3">
        <v>937</v>
      </c>
    </row>
    <row r="56" spans="2:8" ht="32.25" thickBot="1" x14ac:dyDescent="0.25">
      <c r="B56" s="39" t="s">
        <v>210</v>
      </c>
      <c r="C56" s="45" t="s">
        <v>77</v>
      </c>
      <c r="D56" s="45" t="s">
        <v>115</v>
      </c>
      <c r="E56" s="277" t="s">
        <v>208</v>
      </c>
      <c r="F56" s="277">
        <v>244</v>
      </c>
      <c r="G56" s="3">
        <v>565</v>
      </c>
      <c r="H56" s="3">
        <v>565</v>
      </c>
    </row>
    <row r="57" spans="2:8" ht="16.5" thickBot="1" x14ac:dyDescent="0.25">
      <c r="B57" s="282" t="s">
        <v>48</v>
      </c>
      <c r="C57" s="45" t="s">
        <v>77</v>
      </c>
      <c r="D57" s="45" t="s">
        <v>115</v>
      </c>
      <c r="E57" s="277" t="s">
        <v>208</v>
      </c>
      <c r="F57" s="277">
        <v>850</v>
      </c>
      <c r="G57" s="3">
        <v>18</v>
      </c>
      <c r="H57" s="3">
        <v>18</v>
      </c>
    </row>
    <row r="58" spans="2:8" ht="16.5" thickBot="1" x14ac:dyDescent="0.25">
      <c r="B58" s="282" t="s">
        <v>374</v>
      </c>
      <c r="C58" s="49" t="s">
        <v>77</v>
      </c>
      <c r="D58" s="49" t="s">
        <v>477</v>
      </c>
      <c r="E58" s="277"/>
      <c r="F58" s="277"/>
      <c r="G58" s="3">
        <v>200</v>
      </c>
      <c r="H58" s="3">
        <v>200</v>
      </c>
    </row>
    <row r="59" spans="2:8" ht="16.5" thickBot="1" x14ac:dyDescent="0.25">
      <c r="B59" s="282" t="s">
        <v>479</v>
      </c>
      <c r="C59" s="49" t="s">
        <v>77</v>
      </c>
      <c r="D59" s="49" t="s">
        <v>477</v>
      </c>
      <c r="E59" s="277" t="s">
        <v>478</v>
      </c>
      <c r="F59" s="277">
        <v>870</v>
      </c>
      <c r="G59" s="3">
        <v>200</v>
      </c>
      <c r="H59" s="3">
        <v>200</v>
      </c>
    </row>
    <row r="60" spans="2:8" ht="16.5" thickBot="1" x14ac:dyDescent="0.25">
      <c r="B60" s="174" t="s">
        <v>19</v>
      </c>
      <c r="C60" s="233" t="s">
        <v>77</v>
      </c>
      <c r="D60" s="233">
        <v>13</v>
      </c>
      <c r="E60" s="235"/>
      <c r="F60" s="235"/>
      <c r="G60" s="187">
        <f>SUM(G63+G69+G67+G61)</f>
        <v>285</v>
      </c>
      <c r="H60" s="187">
        <f>SUM(H63+H69+H67+H61)</f>
        <v>285</v>
      </c>
    </row>
    <row r="61" spans="2:8" ht="79.5" thickBot="1" x14ac:dyDescent="0.25">
      <c r="B61" s="174" t="s">
        <v>589</v>
      </c>
      <c r="C61" s="233" t="s">
        <v>77</v>
      </c>
      <c r="D61" s="233" t="s">
        <v>483</v>
      </c>
      <c r="E61" s="246" t="s">
        <v>604</v>
      </c>
      <c r="F61" s="235"/>
      <c r="G61" s="187">
        <v>6</v>
      </c>
      <c r="H61" s="187">
        <v>6</v>
      </c>
    </row>
    <row r="62" spans="2:8" ht="32.25" thickBot="1" x14ac:dyDescent="0.25">
      <c r="B62" s="247" t="s">
        <v>13</v>
      </c>
      <c r="C62" s="233" t="s">
        <v>77</v>
      </c>
      <c r="D62" s="233" t="s">
        <v>483</v>
      </c>
      <c r="E62" s="246" t="s">
        <v>604</v>
      </c>
      <c r="F62" s="185">
        <v>244</v>
      </c>
      <c r="G62" s="187">
        <v>6</v>
      </c>
      <c r="H62" s="187">
        <v>6</v>
      </c>
    </row>
    <row r="63" spans="2:8" ht="63.75" thickBot="1" x14ac:dyDescent="0.25">
      <c r="B63" s="174" t="s">
        <v>588</v>
      </c>
      <c r="C63" s="233" t="s">
        <v>77</v>
      </c>
      <c r="D63" s="233">
        <v>13</v>
      </c>
      <c r="E63" s="185">
        <v>42</v>
      </c>
      <c r="F63" s="235"/>
      <c r="G63" s="187">
        <v>50</v>
      </c>
      <c r="H63" s="187">
        <v>50</v>
      </c>
    </row>
    <row r="64" spans="2:8" ht="36.75" customHeight="1" thickBot="1" x14ac:dyDescent="0.25">
      <c r="B64" s="52" t="s">
        <v>481</v>
      </c>
      <c r="C64" s="45" t="s">
        <v>77</v>
      </c>
      <c r="D64" s="45">
        <v>13</v>
      </c>
      <c r="E64" s="3" t="s">
        <v>485</v>
      </c>
      <c r="F64" s="47"/>
      <c r="G64" s="3">
        <v>50</v>
      </c>
      <c r="H64" s="3">
        <v>50</v>
      </c>
    </row>
    <row r="65" spans="2:8" ht="48" thickBot="1" x14ac:dyDescent="0.25">
      <c r="B65" s="52" t="s">
        <v>482</v>
      </c>
      <c r="C65" s="45" t="s">
        <v>77</v>
      </c>
      <c r="D65" s="45">
        <v>13</v>
      </c>
      <c r="E65" s="3" t="s">
        <v>484</v>
      </c>
      <c r="F65" s="47"/>
      <c r="G65" s="3">
        <v>50</v>
      </c>
      <c r="H65" s="3">
        <v>50</v>
      </c>
    </row>
    <row r="66" spans="2:8" ht="32.25" thickBot="1" x14ac:dyDescent="0.25">
      <c r="B66" s="52" t="s">
        <v>13</v>
      </c>
      <c r="C66" s="45" t="s">
        <v>77</v>
      </c>
      <c r="D66" s="45">
        <v>13</v>
      </c>
      <c r="E66" s="3" t="s">
        <v>484</v>
      </c>
      <c r="F66" s="3">
        <v>244</v>
      </c>
      <c r="G66" s="3">
        <v>50</v>
      </c>
      <c r="H66" s="3">
        <v>50</v>
      </c>
    </row>
    <row r="67" spans="2:8" ht="20.25" customHeight="1" thickBot="1" x14ac:dyDescent="0.25">
      <c r="B67" s="22" t="s">
        <v>565</v>
      </c>
      <c r="C67" s="11" t="s">
        <v>77</v>
      </c>
      <c r="D67" s="11" t="s">
        <v>483</v>
      </c>
      <c r="E67" s="1" t="s">
        <v>195</v>
      </c>
      <c r="F67" s="1"/>
      <c r="G67" s="1">
        <v>30</v>
      </c>
      <c r="H67" s="1">
        <v>30</v>
      </c>
    </row>
    <row r="68" spans="2:8" ht="32.25" thickBot="1" x14ac:dyDescent="0.25">
      <c r="B68" s="39" t="s">
        <v>210</v>
      </c>
      <c r="C68" s="45" t="s">
        <v>77</v>
      </c>
      <c r="D68" s="45" t="s">
        <v>483</v>
      </c>
      <c r="E68" s="3" t="s">
        <v>195</v>
      </c>
      <c r="F68" s="3">
        <v>244</v>
      </c>
      <c r="G68" s="3">
        <v>30</v>
      </c>
      <c r="H68" s="3">
        <v>30</v>
      </c>
    </row>
    <row r="69" spans="2:8" ht="16.5" thickBot="1" x14ac:dyDescent="0.25">
      <c r="B69" s="280" t="s">
        <v>20</v>
      </c>
      <c r="C69" s="233" t="s">
        <v>77</v>
      </c>
      <c r="D69" s="248">
        <v>13</v>
      </c>
      <c r="E69" s="199">
        <v>99</v>
      </c>
      <c r="F69" s="235"/>
      <c r="G69" s="187">
        <v>199</v>
      </c>
      <c r="H69" s="187">
        <v>199</v>
      </c>
    </row>
    <row r="70" spans="2:8" ht="142.5" thickBot="1" x14ac:dyDescent="0.25">
      <c r="B70" s="168" t="s">
        <v>21</v>
      </c>
      <c r="C70" s="45" t="s">
        <v>77</v>
      </c>
      <c r="D70" s="45">
        <v>13</v>
      </c>
      <c r="E70" s="277" t="s">
        <v>211</v>
      </c>
      <c r="F70" s="47"/>
      <c r="G70" s="3">
        <v>199</v>
      </c>
      <c r="H70" s="3">
        <v>199</v>
      </c>
    </row>
    <row r="71" spans="2:8" ht="32.25" thickBot="1" x14ac:dyDescent="0.25">
      <c r="B71" s="39" t="s">
        <v>210</v>
      </c>
      <c r="C71" s="45" t="s">
        <v>77</v>
      </c>
      <c r="D71" s="45">
        <v>13</v>
      </c>
      <c r="E71" s="277" t="s">
        <v>211</v>
      </c>
      <c r="F71" s="277">
        <v>244</v>
      </c>
      <c r="G71" s="3">
        <v>199</v>
      </c>
      <c r="H71" s="3">
        <v>199</v>
      </c>
    </row>
    <row r="72" spans="2:8" ht="16.5" thickBot="1" x14ac:dyDescent="0.25">
      <c r="B72" s="174" t="s">
        <v>395</v>
      </c>
      <c r="C72" s="233" t="s">
        <v>118</v>
      </c>
      <c r="D72" s="248"/>
      <c r="E72" s="199"/>
      <c r="F72" s="199"/>
      <c r="G72" s="187">
        <v>1420</v>
      </c>
      <c r="H72" s="187">
        <v>1472</v>
      </c>
    </row>
    <row r="73" spans="2:8" ht="32.25" thickBot="1" x14ac:dyDescent="0.25">
      <c r="B73" s="39" t="s">
        <v>396</v>
      </c>
      <c r="C73" s="45" t="s">
        <v>118</v>
      </c>
      <c r="D73" s="45" t="s">
        <v>112</v>
      </c>
      <c r="E73" s="277"/>
      <c r="F73" s="277"/>
      <c r="G73" s="3">
        <v>1420</v>
      </c>
      <c r="H73" s="3">
        <v>1472</v>
      </c>
    </row>
    <row r="74" spans="2:8" ht="48" customHeight="1" thickBot="1" x14ac:dyDescent="0.25">
      <c r="B74" s="39" t="s">
        <v>70</v>
      </c>
      <c r="C74" s="45" t="s">
        <v>118</v>
      </c>
      <c r="D74" s="45" t="s">
        <v>112</v>
      </c>
      <c r="E74" s="277" t="s">
        <v>263</v>
      </c>
      <c r="F74" s="277"/>
      <c r="G74" s="3">
        <v>1420</v>
      </c>
      <c r="H74" s="3">
        <v>1472</v>
      </c>
    </row>
    <row r="75" spans="2:8" ht="16.5" thickBot="1" x14ac:dyDescent="0.25">
      <c r="B75" s="39" t="s">
        <v>393</v>
      </c>
      <c r="C75" s="45" t="s">
        <v>118</v>
      </c>
      <c r="D75" s="45" t="s">
        <v>112</v>
      </c>
      <c r="E75" s="277" t="s">
        <v>263</v>
      </c>
      <c r="F75" s="277">
        <v>530</v>
      </c>
      <c r="G75" s="3">
        <v>1420</v>
      </c>
      <c r="H75" s="3">
        <v>1472</v>
      </c>
    </row>
    <row r="76" spans="2:8" ht="48" thickBot="1" x14ac:dyDescent="0.25">
      <c r="B76" s="174" t="s">
        <v>22</v>
      </c>
      <c r="C76" s="188" t="s">
        <v>112</v>
      </c>
      <c r="D76" s="234"/>
      <c r="E76" s="235"/>
      <c r="F76" s="235"/>
      <c r="G76" s="187">
        <v>4169.1000000000004</v>
      </c>
      <c r="H76" s="187">
        <v>4169.1000000000004</v>
      </c>
    </row>
    <row r="77" spans="2:8" ht="63.75" thickBot="1" x14ac:dyDescent="0.25">
      <c r="B77" s="174" t="s">
        <v>49</v>
      </c>
      <c r="C77" s="233" t="s">
        <v>112</v>
      </c>
      <c r="D77" s="233" t="s">
        <v>113</v>
      </c>
      <c r="E77" s="235"/>
      <c r="F77" s="235"/>
      <c r="G77" s="187">
        <f>SUM(G78:G81)</f>
        <v>4169.1000000000004</v>
      </c>
      <c r="H77" s="187">
        <f>SUM(H78:H81)</f>
        <v>4169.1000000000004</v>
      </c>
    </row>
    <row r="78" spans="2:8" ht="48" thickBot="1" x14ac:dyDescent="0.25">
      <c r="B78" s="39" t="s">
        <v>30</v>
      </c>
      <c r="C78" s="133" t="s">
        <v>112</v>
      </c>
      <c r="D78" s="133" t="s">
        <v>113</v>
      </c>
      <c r="E78" s="277" t="s">
        <v>212</v>
      </c>
      <c r="F78" s="277">
        <v>111</v>
      </c>
      <c r="G78" s="3">
        <v>2880</v>
      </c>
      <c r="H78" s="3">
        <v>2880</v>
      </c>
    </row>
    <row r="79" spans="2:8" ht="16.5" thickBot="1" x14ac:dyDescent="0.25">
      <c r="B79" s="39" t="s">
        <v>401</v>
      </c>
      <c r="C79" s="133" t="s">
        <v>112</v>
      </c>
      <c r="D79" s="133" t="s">
        <v>113</v>
      </c>
      <c r="E79" s="277" t="s">
        <v>212</v>
      </c>
      <c r="F79" s="277">
        <v>112</v>
      </c>
      <c r="G79" s="3">
        <v>28.8</v>
      </c>
      <c r="H79" s="3">
        <v>28.8</v>
      </c>
    </row>
    <row r="80" spans="2:8" ht="63.75" thickBot="1" x14ac:dyDescent="0.25">
      <c r="B80" s="39" t="s">
        <v>10</v>
      </c>
      <c r="C80" s="133" t="s">
        <v>112</v>
      </c>
      <c r="D80" s="133" t="s">
        <v>113</v>
      </c>
      <c r="E80" s="277" t="s">
        <v>212</v>
      </c>
      <c r="F80" s="277">
        <v>119</v>
      </c>
      <c r="G80" s="3">
        <v>870</v>
      </c>
      <c r="H80" s="3">
        <v>870</v>
      </c>
    </row>
    <row r="81" spans="2:8" ht="32.25" thickBot="1" x14ac:dyDescent="0.25">
      <c r="B81" s="39" t="s">
        <v>210</v>
      </c>
      <c r="C81" s="133" t="s">
        <v>112</v>
      </c>
      <c r="D81" s="133" t="s">
        <v>113</v>
      </c>
      <c r="E81" s="277" t="s">
        <v>212</v>
      </c>
      <c r="F81" s="277">
        <v>244</v>
      </c>
      <c r="G81" s="3">
        <v>390.3</v>
      </c>
      <c r="H81" s="3">
        <v>390.3</v>
      </c>
    </row>
    <row r="82" spans="2:8" ht="16.5" thickBot="1" x14ac:dyDescent="0.25">
      <c r="B82" s="174" t="s">
        <v>23</v>
      </c>
      <c r="C82" s="233" t="s">
        <v>74</v>
      </c>
      <c r="D82" s="234"/>
      <c r="E82" s="235"/>
      <c r="F82" s="235"/>
      <c r="G82" s="187">
        <f>SUM(G83+G89+G94)</f>
        <v>15355</v>
      </c>
      <c r="H82" s="187">
        <f>SUM(H83+H89+H94)</f>
        <v>15355</v>
      </c>
    </row>
    <row r="83" spans="2:8" ht="16.5" thickBot="1" x14ac:dyDescent="0.25">
      <c r="B83" s="170" t="s">
        <v>50</v>
      </c>
      <c r="C83" s="238" t="s">
        <v>74</v>
      </c>
      <c r="D83" s="238" t="s">
        <v>75</v>
      </c>
      <c r="E83" s="235"/>
      <c r="F83" s="235"/>
      <c r="G83" s="176">
        <v>1732</v>
      </c>
      <c r="H83" s="176">
        <v>1732</v>
      </c>
    </row>
    <row r="84" spans="2:8" ht="48" thickBot="1" x14ac:dyDescent="0.25">
      <c r="B84" s="39" t="s">
        <v>213</v>
      </c>
      <c r="C84" s="45" t="s">
        <v>74</v>
      </c>
      <c r="D84" s="45" t="s">
        <v>75</v>
      </c>
      <c r="E84" s="277" t="s">
        <v>214</v>
      </c>
      <c r="F84" s="47"/>
      <c r="G84" s="3">
        <f>SUM(G85:G88)</f>
        <v>1732</v>
      </c>
      <c r="H84" s="3">
        <f>SUM(H85:H88)</f>
        <v>1732</v>
      </c>
    </row>
    <row r="85" spans="2:8" ht="48" thickBot="1" x14ac:dyDescent="0.25">
      <c r="B85" s="39" t="s">
        <v>196</v>
      </c>
      <c r="C85" s="45" t="s">
        <v>74</v>
      </c>
      <c r="D85" s="45" t="s">
        <v>75</v>
      </c>
      <c r="E85" s="277" t="s">
        <v>214</v>
      </c>
      <c r="F85" s="277">
        <v>121</v>
      </c>
      <c r="G85" s="3">
        <v>1063</v>
      </c>
      <c r="H85" s="3">
        <v>1063</v>
      </c>
    </row>
    <row r="86" spans="2:8" ht="63.75" thickBot="1" x14ac:dyDescent="0.25">
      <c r="B86" s="39" t="s">
        <v>10</v>
      </c>
      <c r="C86" s="45" t="s">
        <v>74</v>
      </c>
      <c r="D86" s="45" t="s">
        <v>75</v>
      </c>
      <c r="E86" s="277" t="s">
        <v>214</v>
      </c>
      <c r="F86" s="277">
        <v>129</v>
      </c>
      <c r="G86" s="3">
        <v>321</v>
      </c>
      <c r="H86" s="3">
        <v>321</v>
      </c>
    </row>
    <row r="87" spans="2:8" ht="32.25" thickBot="1" x14ac:dyDescent="0.25">
      <c r="B87" s="38" t="s">
        <v>210</v>
      </c>
      <c r="C87" s="285" t="s">
        <v>74</v>
      </c>
      <c r="D87" s="285" t="s">
        <v>75</v>
      </c>
      <c r="E87" s="283" t="s">
        <v>214</v>
      </c>
      <c r="F87" s="283">
        <v>244</v>
      </c>
      <c r="G87" s="281">
        <v>345</v>
      </c>
      <c r="H87" s="281">
        <v>345</v>
      </c>
    </row>
    <row r="88" spans="2:8" ht="16.5" thickBot="1" x14ac:dyDescent="0.25">
      <c r="B88" s="42" t="s">
        <v>48</v>
      </c>
      <c r="C88" s="43" t="s">
        <v>74</v>
      </c>
      <c r="D88" s="43" t="s">
        <v>75</v>
      </c>
      <c r="E88" s="40" t="s">
        <v>214</v>
      </c>
      <c r="F88" s="40">
        <v>850</v>
      </c>
      <c r="G88" s="42">
        <v>3</v>
      </c>
      <c r="H88" s="42">
        <v>3</v>
      </c>
    </row>
    <row r="89" spans="2:8" ht="16.5" thickBot="1" x14ac:dyDescent="0.25">
      <c r="B89" s="174" t="s">
        <v>392</v>
      </c>
      <c r="C89" s="233" t="s">
        <v>74</v>
      </c>
      <c r="D89" s="233" t="s">
        <v>113</v>
      </c>
      <c r="E89" s="250"/>
      <c r="F89" s="250"/>
      <c r="G89" s="187">
        <f>SUM(G90+G92)</f>
        <v>13523</v>
      </c>
      <c r="H89" s="187">
        <f>SUM(H90+H92)</f>
        <v>13523</v>
      </c>
    </row>
    <row r="90" spans="2:8" ht="32.25" thickBot="1" x14ac:dyDescent="0.25">
      <c r="B90" s="174" t="s">
        <v>568</v>
      </c>
      <c r="C90" s="238" t="s">
        <v>74</v>
      </c>
      <c r="D90" s="238" t="s">
        <v>113</v>
      </c>
      <c r="E90" s="242" t="s">
        <v>605</v>
      </c>
      <c r="F90" s="250"/>
      <c r="G90" s="187">
        <v>0</v>
      </c>
      <c r="H90" s="187">
        <v>0</v>
      </c>
    </row>
    <row r="91" spans="2:8" ht="48" thickBot="1" x14ac:dyDescent="0.25">
      <c r="B91" s="282" t="s">
        <v>510</v>
      </c>
      <c r="C91" s="45" t="s">
        <v>74</v>
      </c>
      <c r="D91" s="45" t="s">
        <v>113</v>
      </c>
      <c r="E91" s="277" t="s">
        <v>605</v>
      </c>
      <c r="F91" s="204">
        <v>244</v>
      </c>
      <c r="G91" s="20">
        <v>0</v>
      </c>
      <c r="H91" s="20">
        <v>0</v>
      </c>
    </row>
    <row r="92" spans="2:8" ht="16.5" thickBot="1" x14ac:dyDescent="0.25">
      <c r="B92" s="170" t="s">
        <v>393</v>
      </c>
      <c r="C92" s="238" t="s">
        <v>74</v>
      </c>
      <c r="D92" s="238" t="s">
        <v>113</v>
      </c>
      <c r="E92" s="242" t="s">
        <v>398</v>
      </c>
      <c r="F92" s="242"/>
      <c r="G92" s="176">
        <v>13523</v>
      </c>
      <c r="H92" s="176">
        <v>13523</v>
      </c>
    </row>
    <row r="93" spans="2:8" ht="16.5" thickBot="1" x14ac:dyDescent="0.25">
      <c r="B93" s="282" t="s">
        <v>394</v>
      </c>
      <c r="C93" s="45" t="s">
        <v>74</v>
      </c>
      <c r="D93" s="45" t="s">
        <v>113</v>
      </c>
      <c r="E93" s="277" t="s">
        <v>398</v>
      </c>
      <c r="F93" s="277">
        <v>540</v>
      </c>
      <c r="G93" s="3">
        <v>13523</v>
      </c>
      <c r="H93" s="3">
        <v>13523</v>
      </c>
    </row>
    <row r="94" spans="2:8" ht="32.25" thickBot="1" x14ac:dyDescent="0.25">
      <c r="B94" s="170" t="s">
        <v>569</v>
      </c>
      <c r="C94" s="248" t="s">
        <v>74</v>
      </c>
      <c r="D94" s="248" t="s">
        <v>570</v>
      </c>
      <c r="E94" s="199"/>
      <c r="F94" s="199"/>
      <c r="G94" s="176">
        <v>100</v>
      </c>
      <c r="H94" s="176">
        <v>100</v>
      </c>
    </row>
    <row r="95" spans="2:8" ht="79.5" thickBot="1" x14ac:dyDescent="0.25">
      <c r="B95" s="282" t="s">
        <v>571</v>
      </c>
      <c r="C95" s="45" t="s">
        <v>74</v>
      </c>
      <c r="D95" s="45" t="s">
        <v>570</v>
      </c>
      <c r="E95" s="277" t="s">
        <v>606</v>
      </c>
      <c r="F95" s="277">
        <v>245</v>
      </c>
      <c r="G95" s="3">
        <v>100</v>
      </c>
      <c r="H95" s="3">
        <v>100</v>
      </c>
    </row>
    <row r="96" spans="2:8" ht="32.25" thickBot="1" x14ac:dyDescent="0.25">
      <c r="B96" s="174" t="s">
        <v>24</v>
      </c>
      <c r="C96" s="233" t="s">
        <v>75</v>
      </c>
      <c r="D96" s="234"/>
      <c r="E96" s="235"/>
      <c r="F96" s="235"/>
      <c r="G96" s="187">
        <f>SUM(G100+G102+G97)</f>
        <v>8528.7469999999994</v>
      </c>
      <c r="H96" s="187">
        <f>SUM(H100+H102+H97)</f>
        <v>8892.0509999999995</v>
      </c>
    </row>
    <row r="97" spans="2:8" ht="16.5" thickBot="1" x14ac:dyDescent="0.25">
      <c r="B97" s="251" t="s">
        <v>572</v>
      </c>
      <c r="C97" s="233" t="s">
        <v>75</v>
      </c>
      <c r="D97" s="186" t="s">
        <v>118</v>
      </c>
      <c r="E97" s="235"/>
      <c r="F97" s="235"/>
      <c r="G97" s="187">
        <v>0</v>
      </c>
      <c r="H97" s="187">
        <v>0</v>
      </c>
    </row>
    <row r="98" spans="2:8" ht="16.5" thickBot="1" x14ac:dyDescent="0.25">
      <c r="B98" s="282" t="s">
        <v>393</v>
      </c>
      <c r="C98" s="233" t="s">
        <v>75</v>
      </c>
      <c r="D98" s="186" t="s">
        <v>118</v>
      </c>
      <c r="E98" s="185" t="s">
        <v>215</v>
      </c>
      <c r="F98" s="235"/>
      <c r="G98" s="187">
        <v>0</v>
      </c>
      <c r="H98" s="187">
        <v>0</v>
      </c>
    </row>
    <row r="99" spans="2:8" ht="16.5" thickBot="1" x14ac:dyDescent="0.25">
      <c r="B99" s="282" t="s">
        <v>509</v>
      </c>
      <c r="C99" s="233" t="s">
        <v>75</v>
      </c>
      <c r="D99" s="186" t="s">
        <v>118</v>
      </c>
      <c r="E99" s="185" t="s">
        <v>215</v>
      </c>
      <c r="F99" s="185">
        <v>540</v>
      </c>
      <c r="G99" s="187">
        <v>0</v>
      </c>
      <c r="H99" s="187">
        <v>0</v>
      </c>
    </row>
    <row r="100" spans="2:8" ht="32.25" thickBot="1" x14ac:dyDescent="0.25">
      <c r="B100" s="196" t="s">
        <v>573</v>
      </c>
      <c r="C100" s="252" t="s">
        <v>75</v>
      </c>
      <c r="D100" s="191" t="s">
        <v>112</v>
      </c>
      <c r="E100" s="193" t="s">
        <v>607</v>
      </c>
      <c r="F100" s="253"/>
      <c r="G100" s="193">
        <v>8528.7469999999994</v>
      </c>
      <c r="H100" s="193">
        <v>8892.0509999999995</v>
      </c>
    </row>
    <row r="101" spans="2:8" ht="48" thickBot="1" x14ac:dyDescent="0.25">
      <c r="B101" s="282" t="s">
        <v>510</v>
      </c>
      <c r="C101" s="254" t="s">
        <v>75</v>
      </c>
      <c r="D101" s="255" t="s">
        <v>112</v>
      </c>
      <c r="E101" s="20" t="s">
        <v>607</v>
      </c>
      <c r="F101" s="20">
        <v>244</v>
      </c>
      <c r="G101" s="20">
        <v>8528.7469999999994</v>
      </c>
      <c r="H101" s="20">
        <v>8892.0509999999995</v>
      </c>
    </row>
    <row r="102" spans="2:8" ht="16.5" thickBot="1" x14ac:dyDescent="0.25">
      <c r="B102" s="280" t="s">
        <v>397</v>
      </c>
      <c r="C102" s="238" t="s">
        <v>75</v>
      </c>
      <c r="D102" s="238" t="s">
        <v>112</v>
      </c>
      <c r="E102" s="176"/>
      <c r="F102" s="176"/>
      <c r="G102" s="185">
        <v>0</v>
      </c>
      <c r="H102" s="185">
        <v>0</v>
      </c>
    </row>
    <row r="103" spans="2:8" ht="16.5" thickBot="1" x14ac:dyDescent="0.25">
      <c r="B103" s="282" t="s">
        <v>393</v>
      </c>
      <c r="C103" s="45" t="s">
        <v>75</v>
      </c>
      <c r="D103" s="45" t="s">
        <v>112</v>
      </c>
      <c r="E103" s="3" t="s">
        <v>215</v>
      </c>
      <c r="F103" s="3"/>
      <c r="G103" s="3">
        <v>0</v>
      </c>
      <c r="H103" s="3">
        <v>0</v>
      </c>
    </row>
    <row r="104" spans="2:8" ht="16.5" thickBot="1" x14ac:dyDescent="0.25">
      <c r="B104" s="282" t="s">
        <v>509</v>
      </c>
      <c r="C104" s="45" t="s">
        <v>75</v>
      </c>
      <c r="D104" s="45" t="s">
        <v>112</v>
      </c>
      <c r="E104" s="3" t="s">
        <v>215</v>
      </c>
      <c r="F104" s="3">
        <v>540</v>
      </c>
      <c r="G104" s="3">
        <v>0</v>
      </c>
      <c r="H104" s="3">
        <v>0</v>
      </c>
    </row>
    <row r="105" spans="2:8" ht="16.5" thickBot="1" x14ac:dyDescent="0.25">
      <c r="B105" s="174" t="s">
        <v>25</v>
      </c>
      <c r="C105" s="233" t="s">
        <v>76</v>
      </c>
      <c r="D105" s="234"/>
      <c r="E105" s="235"/>
      <c r="F105" s="235"/>
      <c r="G105" s="275">
        <f>SUM(G106+G124+G151+G154+G144)</f>
        <v>477081.3</v>
      </c>
      <c r="H105" s="275">
        <f>SUM(H106+H124+H151+H154+H144)</f>
        <v>477094.8</v>
      </c>
    </row>
    <row r="106" spans="2:8" ht="16.5" thickBot="1" x14ac:dyDescent="0.25">
      <c r="B106" s="280" t="s">
        <v>52</v>
      </c>
      <c r="C106" s="233" t="s">
        <v>76</v>
      </c>
      <c r="D106" s="233" t="s">
        <v>77</v>
      </c>
      <c r="E106" s="235"/>
      <c r="F106" s="235"/>
      <c r="G106" s="176">
        <f>SUM(G109+G114+G121)</f>
        <v>105921.76000000001</v>
      </c>
      <c r="H106" s="176">
        <f>SUM(H109+H114+H121)</f>
        <v>105921.76000000001</v>
      </c>
    </row>
    <row r="107" spans="2:8" ht="48" thickBot="1" x14ac:dyDescent="0.25">
      <c r="B107" s="256" t="s">
        <v>216</v>
      </c>
      <c r="C107" s="238" t="s">
        <v>76</v>
      </c>
      <c r="D107" s="238" t="s">
        <v>77</v>
      </c>
      <c r="E107" s="242">
        <v>19</v>
      </c>
      <c r="F107" s="235"/>
      <c r="G107" s="176">
        <v>61415</v>
      </c>
      <c r="H107" s="176">
        <v>61415</v>
      </c>
    </row>
    <row r="108" spans="2:8" ht="32.25" thickBot="1" x14ac:dyDescent="0.25">
      <c r="B108" s="284" t="s">
        <v>217</v>
      </c>
      <c r="C108" s="45" t="s">
        <v>76</v>
      </c>
      <c r="D108" s="45" t="s">
        <v>77</v>
      </c>
      <c r="E108" s="277" t="s">
        <v>218</v>
      </c>
      <c r="F108" s="47"/>
      <c r="G108" s="3">
        <v>61415</v>
      </c>
      <c r="H108" s="3">
        <v>61415</v>
      </c>
    </row>
    <row r="109" spans="2:8" ht="174" thickBot="1" x14ac:dyDescent="0.25">
      <c r="B109" s="284" t="s">
        <v>219</v>
      </c>
      <c r="C109" s="45" t="s">
        <v>76</v>
      </c>
      <c r="D109" s="45" t="s">
        <v>77</v>
      </c>
      <c r="E109" s="277" t="s">
        <v>220</v>
      </c>
      <c r="F109" s="47"/>
      <c r="G109" s="3">
        <f>SUM(G110:G113)</f>
        <v>61415</v>
      </c>
      <c r="H109" s="3">
        <f>SUM(H110:H113)</f>
        <v>61415</v>
      </c>
    </row>
    <row r="110" spans="2:8" ht="48" thickBot="1" x14ac:dyDescent="0.25">
      <c r="B110" s="39" t="s">
        <v>30</v>
      </c>
      <c r="C110" s="45" t="s">
        <v>76</v>
      </c>
      <c r="D110" s="45" t="s">
        <v>77</v>
      </c>
      <c r="E110" s="277" t="s">
        <v>220</v>
      </c>
      <c r="F110" s="277">
        <v>111</v>
      </c>
      <c r="G110" s="3">
        <v>46036</v>
      </c>
      <c r="H110" s="3">
        <v>46036</v>
      </c>
    </row>
    <row r="111" spans="2:8" ht="16.5" thickBot="1" x14ac:dyDescent="0.25">
      <c r="B111" s="5" t="s">
        <v>400</v>
      </c>
      <c r="C111" s="45" t="s">
        <v>76</v>
      </c>
      <c r="D111" s="45" t="s">
        <v>77</v>
      </c>
      <c r="E111" s="277" t="s">
        <v>220</v>
      </c>
      <c r="F111" s="277">
        <v>112</v>
      </c>
      <c r="G111" s="3"/>
      <c r="H111" s="3"/>
    </row>
    <row r="112" spans="2:8" ht="63.75" thickBot="1" x14ac:dyDescent="0.25">
      <c r="B112" s="39" t="s">
        <v>10</v>
      </c>
      <c r="C112" s="45" t="s">
        <v>76</v>
      </c>
      <c r="D112" s="45" t="s">
        <v>77</v>
      </c>
      <c r="E112" s="277" t="s">
        <v>220</v>
      </c>
      <c r="F112" s="277">
        <v>119</v>
      </c>
      <c r="G112" s="3">
        <v>13904</v>
      </c>
      <c r="H112" s="3">
        <v>13904</v>
      </c>
    </row>
    <row r="113" spans="2:8" ht="32.25" thickBot="1" x14ac:dyDescent="0.25">
      <c r="B113" s="39" t="s">
        <v>13</v>
      </c>
      <c r="C113" s="45" t="s">
        <v>76</v>
      </c>
      <c r="D113" s="45" t="s">
        <v>77</v>
      </c>
      <c r="E113" s="277" t="s">
        <v>220</v>
      </c>
      <c r="F113" s="277">
        <v>244</v>
      </c>
      <c r="G113" s="3">
        <v>1475</v>
      </c>
      <c r="H113" s="3">
        <v>1475</v>
      </c>
    </row>
    <row r="114" spans="2:8" ht="48" thickBot="1" x14ac:dyDescent="0.25">
      <c r="B114" s="174" t="s">
        <v>221</v>
      </c>
      <c r="C114" s="238" t="s">
        <v>76</v>
      </c>
      <c r="D114" s="238" t="s">
        <v>77</v>
      </c>
      <c r="E114" s="242" t="s">
        <v>222</v>
      </c>
      <c r="F114" s="235"/>
      <c r="G114" s="176">
        <f>SUM(G115:G120)</f>
        <v>44506.76</v>
      </c>
      <c r="H114" s="176">
        <f>SUM(H115:H120)</f>
        <v>44506.76</v>
      </c>
    </row>
    <row r="115" spans="2:8" ht="48" thickBot="1" x14ac:dyDescent="0.25">
      <c r="B115" s="39" t="s">
        <v>30</v>
      </c>
      <c r="C115" s="45" t="s">
        <v>76</v>
      </c>
      <c r="D115" s="45" t="s">
        <v>77</v>
      </c>
      <c r="E115" s="277" t="s">
        <v>222</v>
      </c>
      <c r="F115" s="277">
        <v>111</v>
      </c>
      <c r="G115" s="3">
        <v>18342</v>
      </c>
      <c r="H115" s="3">
        <v>18342</v>
      </c>
    </row>
    <row r="116" spans="2:8" ht="16.5" thickBot="1" x14ac:dyDescent="0.25">
      <c r="B116" s="5" t="s">
        <v>400</v>
      </c>
      <c r="C116" s="45" t="s">
        <v>76</v>
      </c>
      <c r="D116" s="45" t="s">
        <v>77</v>
      </c>
      <c r="E116" s="277" t="s">
        <v>222</v>
      </c>
      <c r="F116" s="277">
        <v>112</v>
      </c>
      <c r="G116" s="3">
        <v>86</v>
      </c>
      <c r="H116" s="3">
        <v>86</v>
      </c>
    </row>
    <row r="117" spans="2:8" ht="63.75" thickBot="1" x14ac:dyDescent="0.25">
      <c r="B117" s="39" t="s">
        <v>10</v>
      </c>
      <c r="C117" s="45" t="s">
        <v>76</v>
      </c>
      <c r="D117" s="45" t="s">
        <v>77</v>
      </c>
      <c r="E117" s="277" t="s">
        <v>222</v>
      </c>
      <c r="F117" s="277">
        <v>119</v>
      </c>
      <c r="G117" s="3">
        <v>5543</v>
      </c>
      <c r="H117" s="3">
        <v>5543</v>
      </c>
    </row>
    <row r="118" spans="2:8" ht="48" thickBot="1" x14ac:dyDescent="0.25">
      <c r="B118" s="282" t="s">
        <v>510</v>
      </c>
      <c r="C118" s="45" t="s">
        <v>76</v>
      </c>
      <c r="D118" s="45" t="s">
        <v>77</v>
      </c>
      <c r="E118" s="277" t="s">
        <v>222</v>
      </c>
      <c r="F118" s="277">
        <v>243</v>
      </c>
      <c r="G118" s="3">
        <v>0</v>
      </c>
      <c r="H118" s="3">
        <v>0</v>
      </c>
    </row>
    <row r="119" spans="2:8" ht="32.25" thickBot="1" x14ac:dyDescent="0.25">
      <c r="B119" s="39" t="s">
        <v>13</v>
      </c>
      <c r="C119" s="45" t="s">
        <v>76</v>
      </c>
      <c r="D119" s="45" t="s">
        <v>77</v>
      </c>
      <c r="E119" s="277" t="s">
        <v>222</v>
      </c>
      <c r="F119" s="277">
        <v>244</v>
      </c>
      <c r="G119" s="3">
        <v>18374</v>
      </c>
      <c r="H119" s="3">
        <v>18374</v>
      </c>
    </row>
    <row r="120" spans="2:8" ht="16.5" thickBot="1" x14ac:dyDescent="0.25">
      <c r="B120" s="58" t="s">
        <v>48</v>
      </c>
      <c r="C120" s="45" t="s">
        <v>76</v>
      </c>
      <c r="D120" s="45" t="s">
        <v>77</v>
      </c>
      <c r="E120" s="277" t="s">
        <v>222</v>
      </c>
      <c r="F120" s="277">
        <v>850</v>
      </c>
      <c r="G120" s="3">
        <v>2161.7600000000002</v>
      </c>
      <c r="H120" s="3">
        <v>2161.7600000000002</v>
      </c>
    </row>
    <row r="121" spans="2:8" ht="95.25" thickBot="1" x14ac:dyDescent="0.25">
      <c r="B121" s="279" t="s">
        <v>577</v>
      </c>
      <c r="C121" s="11" t="s">
        <v>76</v>
      </c>
      <c r="D121" s="11" t="s">
        <v>77</v>
      </c>
      <c r="E121" s="48" t="s">
        <v>608</v>
      </c>
      <c r="F121" s="48"/>
      <c r="G121" s="1">
        <v>0</v>
      </c>
      <c r="H121" s="1">
        <v>0</v>
      </c>
    </row>
    <row r="122" spans="2:8" ht="48" thickBot="1" x14ac:dyDescent="0.25">
      <c r="B122" s="282" t="s">
        <v>510</v>
      </c>
      <c r="C122" s="45" t="s">
        <v>76</v>
      </c>
      <c r="D122" s="45" t="s">
        <v>77</v>
      </c>
      <c r="E122" s="277" t="s">
        <v>608</v>
      </c>
      <c r="F122" s="277">
        <v>243</v>
      </c>
      <c r="G122" s="3">
        <v>0</v>
      </c>
      <c r="H122" s="3">
        <v>0</v>
      </c>
    </row>
    <row r="123" spans="2:8" ht="16.5" thickBot="1" x14ac:dyDescent="0.25">
      <c r="B123" s="182" t="s">
        <v>579</v>
      </c>
      <c r="C123" s="45" t="s">
        <v>76</v>
      </c>
      <c r="D123" s="45" t="s">
        <v>77</v>
      </c>
      <c r="E123" s="277" t="s">
        <v>608</v>
      </c>
      <c r="F123" s="277">
        <v>244</v>
      </c>
      <c r="G123" s="3">
        <v>0</v>
      </c>
      <c r="H123" s="3">
        <v>0</v>
      </c>
    </row>
    <row r="124" spans="2:8" ht="16.5" thickBot="1" x14ac:dyDescent="0.25">
      <c r="B124" s="170" t="s">
        <v>63</v>
      </c>
      <c r="C124" s="238" t="s">
        <v>76</v>
      </c>
      <c r="D124" s="238" t="s">
        <v>118</v>
      </c>
      <c r="E124" s="235"/>
      <c r="F124" s="235"/>
      <c r="G124" s="257">
        <f>SUM(G126+G132+G139+G137+G142)</f>
        <v>332361.94</v>
      </c>
      <c r="H124" s="257">
        <f>SUM(H126+H132+H139+H137+H142)</f>
        <v>332375.44</v>
      </c>
    </row>
    <row r="125" spans="2:8" ht="54" customHeight="1" thickBot="1" x14ac:dyDescent="0.25">
      <c r="B125" s="280" t="s">
        <v>216</v>
      </c>
      <c r="C125" s="238" t="s">
        <v>76</v>
      </c>
      <c r="D125" s="238" t="s">
        <v>118</v>
      </c>
      <c r="E125" s="176">
        <v>19</v>
      </c>
      <c r="F125" s="243"/>
      <c r="G125" s="176">
        <v>316693</v>
      </c>
      <c r="H125" s="176">
        <v>316693</v>
      </c>
    </row>
    <row r="126" spans="2:8" ht="32.25" thickBot="1" x14ac:dyDescent="0.25">
      <c r="B126" s="284" t="s">
        <v>223</v>
      </c>
      <c r="C126" s="45" t="s">
        <v>76</v>
      </c>
      <c r="D126" s="45" t="s">
        <v>118</v>
      </c>
      <c r="E126" s="3" t="s">
        <v>224</v>
      </c>
      <c r="F126" s="47"/>
      <c r="G126" s="176">
        <v>316693</v>
      </c>
      <c r="H126" s="176">
        <v>316693</v>
      </c>
    </row>
    <row r="127" spans="2:8" ht="48" thickBot="1" x14ac:dyDescent="0.25">
      <c r="B127" s="284" t="s">
        <v>225</v>
      </c>
      <c r="C127" s="45" t="s">
        <v>76</v>
      </c>
      <c r="D127" s="45" t="s">
        <v>118</v>
      </c>
      <c r="E127" s="3" t="s">
        <v>226</v>
      </c>
      <c r="F127" s="47"/>
      <c r="G127" s="176">
        <v>316693</v>
      </c>
      <c r="H127" s="176">
        <v>316693</v>
      </c>
    </row>
    <row r="128" spans="2:8" ht="284.25" thickBot="1" x14ac:dyDescent="0.25">
      <c r="B128" s="284" t="s">
        <v>227</v>
      </c>
      <c r="C128" s="45" t="s">
        <v>76</v>
      </c>
      <c r="D128" s="45" t="s">
        <v>118</v>
      </c>
      <c r="E128" s="277" t="s">
        <v>228</v>
      </c>
      <c r="F128" s="47"/>
      <c r="G128" s="277">
        <f>SUM(G129:G131)</f>
        <v>316693</v>
      </c>
      <c r="H128" s="277">
        <f>SUM(H129:H131)</f>
        <v>316693</v>
      </c>
    </row>
    <row r="129" spans="2:8" ht="48" thickBot="1" x14ac:dyDescent="0.25">
      <c r="B129" s="57" t="s">
        <v>30</v>
      </c>
      <c r="C129" s="45" t="s">
        <v>76</v>
      </c>
      <c r="D129" s="45" t="s">
        <v>118</v>
      </c>
      <c r="E129" s="277" t="s">
        <v>228</v>
      </c>
      <c r="F129" s="277">
        <v>111</v>
      </c>
      <c r="G129" s="277">
        <v>239181</v>
      </c>
      <c r="H129" s="306">
        <v>239181</v>
      </c>
    </row>
    <row r="130" spans="2:8" ht="63.75" thickBot="1" x14ac:dyDescent="0.25">
      <c r="B130" s="39" t="s">
        <v>10</v>
      </c>
      <c r="C130" s="45" t="s">
        <v>76</v>
      </c>
      <c r="D130" s="45" t="s">
        <v>118</v>
      </c>
      <c r="E130" s="277" t="s">
        <v>228</v>
      </c>
      <c r="F130" s="277">
        <v>119</v>
      </c>
      <c r="G130" s="277">
        <v>72233</v>
      </c>
      <c r="H130" s="306">
        <v>72233</v>
      </c>
    </row>
    <row r="131" spans="2:8" ht="32.25" thickBot="1" x14ac:dyDescent="0.25">
      <c r="B131" s="39" t="s">
        <v>13</v>
      </c>
      <c r="C131" s="45" t="s">
        <v>76</v>
      </c>
      <c r="D131" s="45" t="s">
        <v>118</v>
      </c>
      <c r="E131" s="277" t="s">
        <v>228</v>
      </c>
      <c r="F131" s="277">
        <v>244</v>
      </c>
      <c r="G131" s="277">
        <v>5279</v>
      </c>
      <c r="H131" s="306">
        <v>5279</v>
      </c>
    </row>
    <row r="132" spans="2:8" ht="32.25" thickBot="1" x14ac:dyDescent="0.25">
      <c r="B132" s="174" t="s">
        <v>65</v>
      </c>
      <c r="C132" s="238" t="s">
        <v>76</v>
      </c>
      <c r="D132" s="238" t="s">
        <v>118</v>
      </c>
      <c r="E132" s="242" t="s">
        <v>229</v>
      </c>
      <c r="F132" s="235"/>
      <c r="G132" s="257">
        <f>SUM(G133:G136)</f>
        <v>10989.939999999999</v>
      </c>
      <c r="H132" s="257">
        <f>SUM(H133:H136)</f>
        <v>11003.439999999999</v>
      </c>
    </row>
    <row r="133" spans="2:8" ht="48" thickBot="1" x14ac:dyDescent="0.25">
      <c r="B133" s="282" t="s">
        <v>510</v>
      </c>
      <c r="C133" s="45" t="s">
        <v>76</v>
      </c>
      <c r="D133" s="45" t="s">
        <v>118</v>
      </c>
      <c r="E133" s="277" t="s">
        <v>229</v>
      </c>
      <c r="F133" s="3">
        <v>243</v>
      </c>
      <c r="G133" s="3">
        <v>0</v>
      </c>
      <c r="H133" s="3">
        <v>0</v>
      </c>
    </row>
    <row r="134" spans="2:8" ht="48" thickBot="1" x14ac:dyDescent="0.25">
      <c r="B134" s="39" t="s">
        <v>230</v>
      </c>
      <c r="C134" s="45" t="s">
        <v>76</v>
      </c>
      <c r="D134" s="45" t="s">
        <v>118</v>
      </c>
      <c r="E134" s="277" t="s">
        <v>229</v>
      </c>
      <c r="F134" s="277">
        <v>244</v>
      </c>
      <c r="G134" s="3">
        <v>5243</v>
      </c>
      <c r="H134" s="3">
        <v>5243</v>
      </c>
    </row>
    <row r="135" spans="2:8" ht="16.5" thickBot="1" x14ac:dyDescent="0.25">
      <c r="B135" s="39" t="s">
        <v>580</v>
      </c>
      <c r="C135" s="45" t="s">
        <v>76</v>
      </c>
      <c r="D135" s="45" t="s">
        <v>118</v>
      </c>
      <c r="E135" s="277" t="s">
        <v>229</v>
      </c>
      <c r="F135" s="277">
        <v>414</v>
      </c>
      <c r="G135" s="3">
        <v>0</v>
      </c>
      <c r="H135" s="3">
        <v>0</v>
      </c>
    </row>
    <row r="136" spans="2:8" ht="16.5" thickBot="1" x14ac:dyDescent="0.25">
      <c r="B136" s="58" t="s">
        <v>48</v>
      </c>
      <c r="C136" s="45" t="s">
        <v>76</v>
      </c>
      <c r="D136" s="45" t="s">
        <v>118</v>
      </c>
      <c r="E136" s="277" t="s">
        <v>229</v>
      </c>
      <c r="F136" s="277">
        <v>850</v>
      </c>
      <c r="G136" s="3">
        <v>5746.94</v>
      </c>
      <c r="H136" s="3">
        <v>5760.44</v>
      </c>
    </row>
    <row r="137" spans="2:8" ht="48" thickBot="1" x14ac:dyDescent="0.25">
      <c r="B137" s="202" t="s">
        <v>575</v>
      </c>
      <c r="C137" s="252" t="s">
        <v>76</v>
      </c>
      <c r="D137" s="252" t="s">
        <v>118</v>
      </c>
      <c r="E137" s="197" t="s">
        <v>609</v>
      </c>
      <c r="F137" s="197"/>
      <c r="G137" s="193">
        <v>0</v>
      </c>
      <c r="H137" s="193">
        <v>0</v>
      </c>
    </row>
    <row r="138" spans="2:8" ht="63.75" thickBot="1" x14ac:dyDescent="0.25">
      <c r="B138" s="39" t="s">
        <v>576</v>
      </c>
      <c r="C138" s="45" t="s">
        <v>76</v>
      </c>
      <c r="D138" s="45" t="s">
        <v>118</v>
      </c>
      <c r="E138" s="277" t="s">
        <v>609</v>
      </c>
      <c r="F138" s="277">
        <v>414</v>
      </c>
      <c r="G138" s="3">
        <v>0</v>
      </c>
      <c r="H138" s="3">
        <v>0</v>
      </c>
    </row>
    <row r="139" spans="2:8" ht="16.5" thickBot="1" x14ac:dyDescent="0.25">
      <c r="B139" s="174" t="s">
        <v>234</v>
      </c>
      <c r="C139" s="238" t="s">
        <v>76</v>
      </c>
      <c r="D139" s="238" t="s">
        <v>118</v>
      </c>
      <c r="E139" s="176" t="s">
        <v>235</v>
      </c>
      <c r="F139" s="235"/>
      <c r="G139" s="187">
        <v>4679</v>
      </c>
      <c r="H139" s="187">
        <v>4679</v>
      </c>
    </row>
    <row r="140" spans="2:8" ht="48" thickBot="1" x14ac:dyDescent="0.25">
      <c r="B140" s="168" t="s">
        <v>67</v>
      </c>
      <c r="C140" s="45" t="s">
        <v>76</v>
      </c>
      <c r="D140" s="45" t="s">
        <v>118</v>
      </c>
      <c r="E140" s="1" t="s">
        <v>235</v>
      </c>
      <c r="F140" s="47"/>
      <c r="G140" s="3">
        <v>4679</v>
      </c>
      <c r="H140" s="3">
        <v>4679</v>
      </c>
    </row>
    <row r="141" spans="2:8" ht="32.25" thickBot="1" x14ac:dyDescent="0.25">
      <c r="B141" s="39" t="s">
        <v>13</v>
      </c>
      <c r="C141" s="45" t="s">
        <v>76</v>
      </c>
      <c r="D141" s="45" t="s">
        <v>118</v>
      </c>
      <c r="E141" s="277" t="s">
        <v>235</v>
      </c>
      <c r="F141" s="277">
        <v>244</v>
      </c>
      <c r="G141" s="3">
        <v>4679</v>
      </c>
      <c r="H141" s="3">
        <v>4679</v>
      </c>
    </row>
    <row r="142" spans="2:8" ht="18" thickBot="1" x14ac:dyDescent="0.25">
      <c r="B142" s="217" t="s">
        <v>582</v>
      </c>
      <c r="C142" s="238" t="s">
        <v>76</v>
      </c>
      <c r="D142" s="238" t="s">
        <v>118</v>
      </c>
      <c r="E142" s="242">
        <v>9990041120</v>
      </c>
      <c r="F142" s="242"/>
      <c r="G142" s="176">
        <v>0</v>
      </c>
      <c r="H142" s="176">
        <v>0</v>
      </c>
    </row>
    <row r="143" spans="2:8" ht="48" thickBot="1" x14ac:dyDescent="0.25">
      <c r="B143" s="282" t="s">
        <v>510</v>
      </c>
      <c r="C143" s="45" t="s">
        <v>76</v>
      </c>
      <c r="D143" s="45" t="s">
        <v>118</v>
      </c>
      <c r="E143" s="277">
        <v>9990041120</v>
      </c>
      <c r="F143" s="277">
        <v>243</v>
      </c>
      <c r="G143" s="3">
        <v>0</v>
      </c>
      <c r="H143" s="3">
        <v>0</v>
      </c>
    </row>
    <row r="144" spans="2:8" ht="32.25" thickBot="1" x14ac:dyDescent="0.25">
      <c r="B144" s="174" t="s">
        <v>66</v>
      </c>
      <c r="C144" s="238" t="s">
        <v>76</v>
      </c>
      <c r="D144" s="238" t="s">
        <v>112</v>
      </c>
      <c r="E144" s="242" t="s">
        <v>231</v>
      </c>
      <c r="F144" s="235"/>
      <c r="G144" s="173">
        <f>SUM(G146:G150)</f>
        <v>30925.599999999999</v>
      </c>
      <c r="H144" s="173">
        <f>SUM(H146:H150)</f>
        <v>30925.599999999999</v>
      </c>
    </row>
    <row r="145" spans="2:8" ht="32.25" thickBot="1" x14ac:dyDescent="0.25">
      <c r="B145" s="284" t="s">
        <v>232</v>
      </c>
      <c r="C145" s="45" t="s">
        <v>76</v>
      </c>
      <c r="D145" s="45" t="s">
        <v>112</v>
      </c>
      <c r="E145" s="277" t="s">
        <v>231</v>
      </c>
      <c r="F145" s="47"/>
      <c r="G145" s="3">
        <v>32280.358</v>
      </c>
      <c r="H145" s="3">
        <v>32280.358</v>
      </c>
    </row>
    <row r="146" spans="2:8" ht="48" thickBot="1" x14ac:dyDescent="0.25">
      <c r="B146" s="39" t="s">
        <v>233</v>
      </c>
      <c r="C146" s="45" t="s">
        <v>76</v>
      </c>
      <c r="D146" s="45" t="s">
        <v>112</v>
      </c>
      <c r="E146" s="277" t="s">
        <v>231</v>
      </c>
      <c r="F146" s="277">
        <v>111</v>
      </c>
      <c r="G146" s="3">
        <v>22136</v>
      </c>
      <c r="H146" s="3">
        <v>22136</v>
      </c>
    </row>
    <row r="147" spans="2:8" ht="16.5" thickBot="1" x14ac:dyDescent="0.25">
      <c r="B147" s="39" t="s">
        <v>401</v>
      </c>
      <c r="C147" s="45" t="s">
        <v>76</v>
      </c>
      <c r="D147" s="45" t="s">
        <v>112</v>
      </c>
      <c r="E147" s="277" t="s">
        <v>231</v>
      </c>
      <c r="F147" s="277">
        <v>112</v>
      </c>
      <c r="G147" s="3">
        <v>153</v>
      </c>
      <c r="H147" s="3">
        <v>153</v>
      </c>
    </row>
    <row r="148" spans="2:8" ht="63.75" thickBot="1" x14ac:dyDescent="0.25">
      <c r="B148" s="39" t="s">
        <v>10</v>
      </c>
      <c r="C148" s="45" t="s">
        <v>76</v>
      </c>
      <c r="D148" s="45" t="s">
        <v>112</v>
      </c>
      <c r="E148" s="277" t="s">
        <v>231</v>
      </c>
      <c r="F148" s="277">
        <v>119</v>
      </c>
      <c r="G148" s="3">
        <v>6686</v>
      </c>
      <c r="H148" s="3">
        <v>6686</v>
      </c>
    </row>
    <row r="149" spans="2:8" ht="32.25" thickBot="1" x14ac:dyDescent="0.25">
      <c r="B149" s="39" t="s">
        <v>13</v>
      </c>
      <c r="C149" s="45" t="s">
        <v>76</v>
      </c>
      <c r="D149" s="45" t="s">
        <v>112</v>
      </c>
      <c r="E149" s="277" t="s">
        <v>231</v>
      </c>
      <c r="F149" s="277">
        <v>244</v>
      </c>
      <c r="G149" s="3">
        <v>964.6</v>
      </c>
      <c r="H149" s="3">
        <v>964.6</v>
      </c>
    </row>
    <row r="150" spans="2:8" ht="16.5" thickBot="1" x14ac:dyDescent="0.25">
      <c r="B150" s="42" t="s">
        <v>48</v>
      </c>
      <c r="C150" s="45" t="s">
        <v>76</v>
      </c>
      <c r="D150" s="45" t="s">
        <v>112</v>
      </c>
      <c r="E150" s="277" t="s">
        <v>231</v>
      </c>
      <c r="F150" s="277">
        <v>850</v>
      </c>
      <c r="G150" s="3">
        <v>986</v>
      </c>
      <c r="H150" s="3">
        <v>986</v>
      </c>
    </row>
    <row r="151" spans="2:8" ht="32.25" thickBot="1" x14ac:dyDescent="0.25">
      <c r="B151" s="174" t="s">
        <v>26</v>
      </c>
      <c r="C151" s="233" t="s">
        <v>76</v>
      </c>
      <c r="D151" s="233" t="s">
        <v>76</v>
      </c>
      <c r="E151" s="235"/>
      <c r="F151" s="235"/>
      <c r="G151" s="187">
        <v>0</v>
      </c>
      <c r="H151" s="187">
        <v>0</v>
      </c>
    </row>
    <row r="152" spans="2:8" ht="32.25" thickBot="1" x14ac:dyDescent="0.25">
      <c r="B152" s="39" t="s">
        <v>236</v>
      </c>
      <c r="C152" s="45" t="s">
        <v>76</v>
      </c>
      <c r="D152" s="45" t="s">
        <v>76</v>
      </c>
      <c r="E152" s="277" t="s">
        <v>237</v>
      </c>
      <c r="F152" s="47"/>
      <c r="G152" s="3">
        <v>0</v>
      </c>
      <c r="H152" s="3">
        <v>0</v>
      </c>
    </row>
    <row r="153" spans="2:8" ht="32.25" thickBot="1" x14ac:dyDescent="0.25">
      <c r="B153" s="39" t="s">
        <v>13</v>
      </c>
      <c r="C153" s="45" t="s">
        <v>76</v>
      </c>
      <c r="D153" s="45" t="s">
        <v>76</v>
      </c>
      <c r="E153" s="277" t="s">
        <v>237</v>
      </c>
      <c r="F153" s="277">
        <v>244</v>
      </c>
      <c r="G153" s="3">
        <v>0</v>
      </c>
      <c r="H153" s="3">
        <v>0</v>
      </c>
    </row>
    <row r="154" spans="2:8" ht="16.5" thickBot="1" x14ac:dyDescent="0.25">
      <c r="B154" s="174" t="s">
        <v>28</v>
      </c>
      <c r="C154" s="233" t="s">
        <v>76</v>
      </c>
      <c r="D154" s="233" t="s">
        <v>113</v>
      </c>
      <c r="E154" s="235"/>
      <c r="F154" s="235"/>
      <c r="G154" s="187">
        <f>SUM(G155+G159+G165)</f>
        <v>7872</v>
      </c>
      <c r="H154" s="187">
        <f>SUM(H155+H159+H165)</f>
        <v>7872</v>
      </c>
    </row>
    <row r="155" spans="2:8" ht="79.5" thickBot="1" x14ac:dyDescent="0.25">
      <c r="B155" s="174" t="s">
        <v>238</v>
      </c>
      <c r="C155" s="238" t="s">
        <v>76</v>
      </c>
      <c r="D155" s="238" t="s">
        <v>113</v>
      </c>
      <c r="E155" s="242" t="s">
        <v>239</v>
      </c>
      <c r="F155" s="235"/>
      <c r="G155" s="187">
        <f>SUM(G156:G158)</f>
        <v>357</v>
      </c>
      <c r="H155" s="187">
        <f>SUM(H156:H158)</f>
        <v>357</v>
      </c>
    </row>
    <row r="156" spans="2:8" ht="48" thickBot="1" x14ac:dyDescent="0.25">
      <c r="B156" s="39" t="s">
        <v>196</v>
      </c>
      <c r="C156" s="45" t="s">
        <v>76</v>
      </c>
      <c r="D156" s="45" t="s">
        <v>113</v>
      </c>
      <c r="E156" s="277" t="s">
        <v>239</v>
      </c>
      <c r="F156" s="277">
        <v>121</v>
      </c>
      <c r="G156" s="3">
        <v>264</v>
      </c>
      <c r="H156" s="3">
        <v>264</v>
      </c>
    </row>
    <row r="157" spans="2:8" ht="63.75" thickBot="1" x14ac:dyDescent="0.25">
      <c r="B157" s="39" t="s">
        <v>10</v>
      </c>
      <c r="C157" s="45" t="s">
        <v>76</v>
      </c>
      <c r="D157" s="45" t="s">
        <v>113</v>
      </c>
      <c r="E157" s="277" t="s">
        <v>239</v>
      </c>
      <c r="F157" s="277">
        <v>129</v>
      </c>
      <c r="G157" s="3">
        <v>80</v>
      </c>
      <c r="H157" s="3">
        <v>80</v>
      </c>
    </row>
    <row r="158" spans="2:8" ht="32.25" thickBot="1" x14ac:dyDescent="0.25">
      <c r="B158" s="39" t="s">
        <v>13</v>
      </c>
      <c r="C158" s="45" t="s">
        <v>76</v>
      </c>
      <c r="D158" s="45" t="s">
        <v>113</v>
      </c>
      <c r="E158" s="277" t="s">
        <v>239</v>
      </c>
      <c r="F158" s="277">
        <v>244</v>
      </c>
      <c r="G158" s="1">
        <v>13</v>
      </c>
      <c r="H158" s="1">
        <v>13</v>
      </c>
    </row>
    <row r="159" spans="2:8" ht="16.5" thickBot="1" x14ac:dyDescent="0.25">
      <c r="B159" s="174" t="s">
        <v>240</v>
      </c>
      <c r="C159" s="248" t="s">
        <v>76</v>
      </c>
      <c r="D159" s="248" t="s">
        <v>113</v>
      </c>
      <c r="E159" s="176" t="s">
        <v>241</v>
      </c>
      <c r="F159" s="235"/>
      <c r="G159" s="187">
        <v>7515</v>
      </c>
      <c r="H159" s="187">
        <v>7515</v>
      </c>
    </row>
    <row r="160" spans="2:8" ht="32.25" thickBot="1" x14ac:dyDescent="0.25">
      <c r="B160" s="284" t="s">
        <v>242</v>
      </c>
      <c r="C160" s="45" t="s">
        <v>76</v>
      </c>
      <c r="D160" s="45" t="s">
        <v>113</v>
      </c>
      <c r="E160" s="277" t="s">
        <v>241</v>
      </c>
      <c r="F160" s="47"/>
      <c r="G160" s="3">
        <f>SUM(G161:G164)</f>
        <v>7515</v>
      </c>
      <c r="H160" s="3">
        <f>SUM(H161:H164)</f>
        <v>7515</v>
      </c>
    </row>
    <row r="161" spans="2:8" ht="48" thickBot="1" x14ac:dyDescent="0.25">
      <c r="B161" s="39" t="s">
        <v>233</v>
      </c>
      <c r="C161" s="45" t="s">
        <v>76</v>
      </c>
      <c r="D161" s="45" t="s">
        <v>113</v>
      </c>
      <c r="E161" s="277" t="s">
        <v>241</v>
      </c>
      <c r="F161" s="277">
        <v>111</v>
      </c>
      <c r="G161" s="3">
        <v>4594</v>
      </c>
      <c r="H161" s="3">
        <v>4594</v>
      </c>
    </row>
    <row r="162" spans="2:8" ht="63.75" thickBot="1" x14ac:dyDescent="0.25">
      <c r="B162" s="39" t="s">
        <v>10</v>
      </c>
      <c r="C162" s="45" t="s">
        <v>76</v>
      </c>
      <c r="D162" s="45" t="s">
        <v>113</v>
      </c>
      <c r="E162" s="277" t="s">
        <v>241</v>
      </c>
      <c r="F162" s="277">
        <v>119</v>
      </c>
      <c r="G162" s="3">
        <v>1388</v>
      </c>
      <c r="H162" s="3">
        <v>1388</v>
      </c>
    </row>
    <row r="163" spans="2:8" ht="32.25" thickBot="1" x14ac:dyDescent="0.25">
      <c r="B163" s="39" t="s">
        <v>13</v>
      </c>
      <c r="C163" s="45" t="s">
        <v>76</v>
      </c>
      <c r="D163" s="45" t="s">
        <v>113</v>
      </c>
      <c r="E163" s="277" t="s">
        <v>241</v>
      </c>
      <c r="F163" s="277">
        <v>244</v>
      </c>
      <c r="G163" s="3">
        <v>1523</v>
      </c>
      <c r="H163" s="3">
        <v>1523</v>
      </c>
    </row>
    <row r="164" spans="2:8" ht="16.5" thickBot="1" x14ac:dyDescent="0.25">
      <c r="B164" s="282" t="s">
        <v>48</v>
      </c>
      <c r="C164" s="45" t="s">
        <v>76</v>
      </c>
      <c r="D164" s="45" t="s">
        <v>113</v>
      </c>
      <c r="E164" s="277" t="s">
        <v>241</v>
      </c>
      <c r="F164" s="277">
        <v>850</v>
      </c>
      <c r="G164" s="3">
        <v>10</v>
      </c>
      <c r="H164" s="3">
        <v>10</v>
      </c>
    </row>
    <row r="165" spans="2:8" ht="48" thickBot="1" x14ac:dyDescent="0.25">
      <c r="B165" s="202" t="s">
        <v>575</v>
      </c>
      <c r="C165" s="258" t="s">
        <v>76</v>
      </c>
      <c r="D165" s="258" t="s">
        <v>113</v>
      </c>
      <c r="E165" s="259" t="s">
        <v>610</v>
      </c>
      <c r="F165" s="259"/>
      <c r="G165" s="200">
        <v>0</v>
      </c>
      <c r="H165" s="200">
        <v>0</v>
      </c>
    </row>
    <row r="166" spans="2:8" ht="63.75" thickBot="1" x14ac:dyDescent="0.25">
      <c r="B166" s="39" t="s">
        <v>576</v>
      </c>
      <c r="C166" s="45" t="s">
        <v>76</v>
      </c>
      <c r="D166" s="45" t="s">
        <v>113</v>
      </c>
      <c r="E166" s="277" t="s">
        <v>610</v>
      </c>
      <c r="F166" s="277">
        <v>414</v>
      </c>
      <c r="G166" s="3">
        <v>0</v>
      </c>
      <c r="H166" s="3">
        <v>0</v>
      </c>
    </row>
    <row r="167" spans="2:8" ht="16.5" thickBot="1" x14ac:dyDescent="0.25">
      <c r="B167" s="174" t="s">
        <v>243</v>
      </c>
      <c r="C167" s="233" t="s">
        <v>175</v>
      </c>
      <c r="D167" s="234"/>
      <c r="E167" s="235"/>
      <c r="F167" s="235"/>
      <c r="G167" s="187">
        <f>SUM(G168+G184)</f>
        <v>30621.599999999999</v>
      </c>
      <c r="H167" s="187">
        <f>SUM(H168+H184)</f>
        <v>30621.599999999999</v>
      </c>
    </row>
    <row r="168" spans="2:8" ht="16.5" thickBot="1" x14ac:dyDescent="0.25">
      <c r="B168" s="174" t="s">
        <v>61</v>
      </c>
      <c r="C168" s="188" t="s">
        <v>175</v>
      </c>
      <c r="D168" s="188" t="s">
        <v>77</v>
      </c>
      <c r="E168" s="235"/>
      <c r="F168" s="235"/>
      <c r="G168" s="187">
        <f>SUM(G169+G178+G174+G176)</f>
        <v>25565</v>
      </c>
      <c r="H168" s="187">
        <f>SUM(H169+H178+H174+H176)</f>
        <v>25565</v>
      </c>
    </row>
    <row r="169" spans="2:8" ht="32.25" thickBot="1" x14ac:dyDescent="0.25">
      <c r="B169" s="174" t="s">
        <v>62</v>
      </c>
      <c r="C169" s="188" t="s">
        <v>175</v>
      </c>
      <c r="D169" s="188" t="s">
        <v>77</v>
      </c>
      <c r="E169" s="187" t="s">
        <v>244</v>
      </c>
      <c r="F169" s="235"/>
      <c r="G169" s="187">
        <f>SUM(G170:G173)</f>
        <v>15566</v>
      </c>
      <c r="H169" s="187">
        <f>SUM(H170:H173)</f>
        <v>15566</v>
      </c>
    </row>
    <row r="170" spans="2:8" ht="48" thickBot="1" x14ac:dyDescent="0.25">
      <c r="B170" s="39" t="s">
        <v>233</v>
      </c>
      <c r="C170" s="45" t="s">
        <v>175</v>
      </c>
      <c r="D170" s="45" t="s">
        <v>77</v>
      </c>
      <c r="E170" s="277" t="s">
        <v>244</v>
      </c>
      <c r="F170" s="277">
        <v>111</v>
      </c>
      <c r="G170" s="3">
        <v>11489</v>
      </c>
      <c r="H170" s="3">
        <v>11489</v>
      </c>
    </row>
    <row r="171" spans="2:8" ht="63.75" thickBot="1" x14ac:dyDescent="0.25">
      <c r="B171" s="39" t="s">
        <v>10</v>
      </c>
      <c r="C171" s="45" t="s">
        <v>175</v>
      </c>
      <c r="D171" s="45" t="s">
        <v>77</v>
      </c>
      <c r="E171" s="277" t="s">
        <v>244</v>
      </c>
      <c r="F171" s="277">
        <v>119</v>
      </c>
      <c r="G171" s="3">
        <v>3470</v>
      </c>
      <c r="H171" s="3">
        <v>3470</v>
      </c>
    </row>
    <row r="172" spans="2:8" ht="32.25" thickBot="1" x14ac:dyDescent="0.25">
      <c r="B172" s="39" t="s">
        <v>13</v>
      </c>
      <c r="C172" s="45" t="s">
        <v>175</v>
      </c>
      <c r="D172" s="45" t="s">
        <v>77</v>
      </c>
      <c r="E172" s="277" t="s">
        <v>244</v>
      </c>
      <c r="F172" s="277">
        <v>244</v>
      </c>
      <c r="G172" s="3">
        <v>382</v>
      </c>
      <c r="H172" s="3">
        <v>382</v>
      </c>
    </row>
    <row r="173" spans="2:8" ht="16.5" thickBot="1" x14ac:dyDescent="0.25">
      <c r="B173" s="282" t="s">
        <v>48</v>
      </c>
      <c r="C173" s="45" t="s">
        <v>175</v>
      </c>
      <c r="D173" s="45" t="s">
        <v>77</v>
      </c>
      <c r="E173" s="277" t="s">
        <v>244</v>
      </c>
      <c r="F173" s="277">
        <v>850</v>
      </c>
      <c r="G173" s="3">
        <v>225</v>
      </c>
      <c r="H173" s="3">
        <v>225</v>
      </c>
    </row>
    <row r="174" spans="2:8" ht="95.25" thickBot="1" x14ac:dyDescent="0.25">
      <c r="B174" s="224" t="s">
        <v>583</v>
      </c>
      <c r="C174" s="260" t="s">
        <v>175</v>
      </c>
      <c r="D174" s="260" t="s">
        <v>77</v>
      </c>
      <c r="E174" s="227" t="s">
        <v>584</v>
      </c>
      <c r="F174" s="261"/>
      <c r="G174" s="227">
        <v>15</v>
      </c>
      <c r="H174" s="227">
        <v>15</v>
      </c>
    </row>
    <row r="175" spans="2:8" ht="32.25" thickBot="1" x14ac:dyDescent="0.25">
      <c r="B175" s="39" t="s">
        <v>13</v>
      </c>
      <c r="C175" s="254" t="s">
        <v>175</v>
      </c>
      <c r="D175" s="254" t="s">
        <v>77</v>
      </c>
      <c r="E175" s="262" t="s">
        <v>611</v>
      </c>
      <c r="F175" s="20">
        <v>244</v>
      </c>
      <c r="G175" s="20">
        <v>15</v>
      </c>
      <c r="H175" s="20">
        <v>15</v>
      </c>
    </row>
    <row r="176" spans="2:8" ht="48" thickBot="1" x14ac:dyDescent="0.25">
      <c r="B176" s="228" t="s">
        <v>585</v>
      </c>
      <c r="C176" s="260" t="s">
        <v>175</v>
      </c>
      <c r="D176" s="260" t="s">
        <v>77</v>
      </c>
      <c r="E176" s="227" t="s">
        <v>586</v>
      </c>
      <c r="F176" s="263"/>
      <c r="G176" s="227">
        <v>15</v>
      </c>
      <c r="H176" s="227">
        <v>15</v>
      </c>
    </row>
    <row r="177" spans="2:8" ht="32.25" thickBot="1" x14ac:dyDescent="0.25">
      <c r="B177" s="39" t="s">
        <v>13</v>
      </c>
      <c r="C177" s="254" t="s">
        <v>175</v>
      </c>
      <c r="D177" s="254" t="s">
        <v>77</v>
      </c>
      <c r="E177" s="20" t="s">
        <v>586</v>
      </c>
      <c r="F177" s="20">
        <v>244</v>
      </c>
      <c r="G177" s="20">
        <v>15</v>
      </c>
      <c r="H177" s="20">
        <v>15</v>
      </c>
    </row>
    <row r="178" spans="2:8" ht="16.5" thickBot="1" x14ac:dyDescent="0.25">
      <c r="B178" s="174" t="s">
        <v>245</v>
      </c>
      <c r="C178" s="248" t="s">
        <v>175</v>
      </c>
      <c r="D178" s="248" t="s">
        <v>77</v>
      </c>
      <c r="E178" s="187" t="s">
        <v>246</v>
      </c>
      <c r="F178" s="235"/>
      <c r="G178" s="187">
        <v>9969</v>
      </c>
      <c r="H178" s="187">
        <v>9969</v>
      </c>
    </row>
    <row r="179" spans="2:8" ht="32.25" thickBot="1" x14ac:dyDescent="0.25">
      <c r="B179" s="284" t="s">
        <v>242</v>
      </c>
      <c r="C179" s="45" t="s">
        <v>175</v>
      </c>
      <c r="D179" s="45" t="s">
        <v>77</v>
      </c>
      <c r="E179" s="277" t="s">
        <v>246</v>
      </c>
      <c r="F179" s="47"/>
      <c r="G179" s="3">
        <f>SUM(G180:G183)</f>
        <v>9969</v>
      </c>
      <c r="H179" s="3">
        <f>SUM(H180:H183)</f>
        <v>9969</v>
      </c>
    </row>
    <row r="180" spans="2:8" ht="48" thickBot="1" x14ac:dyDescent="0.25">
      <c r="B180" s="39" t="s">
        <v>233</v>
      </c>
      <c r="C180" s="45" t="s">
        <v>175</v>
      </c>
      <c r="D180" s="45" t="s">
        <v>77</v>
      </c>
      <c r="E180" s="277" t="s">
        <v>246</v>
      </c>
      <c r="F180" s="277">
        <v>111</v>
      </c>
      <c r="G180" s="3">
        <v>7465</v>
      </c>
      <c r="H180" s="3">
        <v>7465</v>
      </c>
    </row>
    <row r="181" spans="2:8" ht="63.75" thickBot="1" x14ac:dyDescent="0.25">
      <c r="B181" s="39" t="s">
        <v>10</v>
      </c>
      <c r="C181" s="45" t="s">
        <v>175</v>
      </c>
      <c r="D181" s="45" t="s">
        <v>77</v>
      </c>
      <c r="E181" s="277" t="s">
        <v>246</v>
      </c>
      <c r="F181" s="277">
        <v>119</v>
      </c>
      <c r="G181" s="3">
        <v>2255</v>
      </c>
      <c r="H181" s="3">
        <v>2255</v>
      </c>
    </row>
    <row r="182" spans="2:8" ht="32.25" thickBot="1" x14ac:dyDescent="0.25">
      <c r="B182" s="39" t="s">
        <v>13</v>
      </c>
      <c r="C182" s="45" t="s">
        <v>175</v>
      </c>
      <c r="D182" s="45" t="s">
        <v>77</v>
      </c>
      <c r="E182" s="277" t="s">
        <v>246</v>
      </c>
      <c r="F182" s="277">
        <v>244</v>
      </c>
      <c r="G182" s="3">
        <v>239</v>
      </c>
      <c r="H182" s="3">
        <v>239</v>
      </c>
    </row>
    <row r="183" spans="2:8" ht="16.5" thickBot="1" x14ac:dyDescent="0.25">
      <c r="B183" s="282" t="s">
        <v>48</v>
      </c>
      <c r="C183" s="45" t="s">
        <v>175</v>
      </c>
      <c r="D183" s="45" t="s">
        <v>77</v>
      </c>
      <c r="E183" s="277" t="s">
        <v>246</v>
      </c>
      <c r="F183" s="277">
        <v>850</v>
      </c>
      <c r="G183" s="3">
        <v>10</v>
      </c>
      <c r="H183" s="3">
        <v>10</v>
      </c>
    </row>
    <row r="184" spans="2:8" ht="32.25" thickBot="1" x14ac:dyDescent="0.25">
      <c r="B184" s="174" t="s">
        <v>247</v>
      </c>
      <c r="C184" s="188" t="s">
        <v>175</v>
      </c>
      <c r="D184" s="188" t="s">
        <v>74</v>
      </c>
      <c r="E184" s="235"/>
      <c r="F184" s="235"/>
      <c r="G184" s="187">
        <f>SUM(G187:G191)</f>
        <v>5056.6000000000004</v>
      </c>
      <c r="H184" s="187">
        <f>SUM(H187:H191)</f>
        <v>5056.6000000000004</v>
      </c>
    </row>
    <row r="185" spans="2:8" ht="16.5" thickBot="1" x14ac:dyDescent="0.25">
      <c r="B185" s="168" t="s">
        <v>248</v>
      </c>
      <c r="C185" s="56" t="s">
        <v>175</v>
      </c>
      <c r="D185" s="56" t="s">
        <v>74</v>
      </c>
      <c r="E185" s="4" t="s">
        <v>249</v>
      </c>
      <c r="F185" s="47"/>
      <c r="G185" s="4">
        <f>SUM(G187:G191)</f>
        <v>5056.6000000000004</v>
      </c>
      <c r="H185" s="4">
        <f>SUM(H187:H191)</f>
        <v>5056.6000000000004</v>
      </c>
    </row>
    <row r="186" spans="2:8" ht="16.5" thickBot="1" x14ac:dyDescent="0.25">
      <c r="B186" s="168" t="s">
        <v>250</v>
      </c>
      <c r="C186" s="45" t="s">
        <v>175</v>
      </c>
      <c r="D186" s="45" t="s">
        <v>74</v>
      </c>
      <c r="E186" s="277" t="s">
        <v>249</v>
      </c>
      <c r="F186" s="47"/>
      <c r="G186" s="3">
        <f>SUM(G187:G191)</f>
        <v>5056.6000000000004</v>
      </c>
      <c r="H186" s="3">
        <f>SUM(H187:H191)</f>
        <v>5056.6000000000004</v>
      </c>
    </row>
    <row r="187" spans="2:8" ht="48" thickBot="1" x14ac:dyDescent="0.25">
      <c r="B187" s="39" t="s">
        <v>233</v>
      </c>
      <c r="C187" s="45" t="s">
        <v>175</v>
      </c>
      <c r="D187" s="45" t="s">
        <v>74</v>
      </c>
      <c r="E187" s="277" t="s">
        <v>249</v>
      </c>
      <c r="F187" s="277">
        <v>111</v>
      </c>
      <c r="G187" s="3">
        <v>3675</v>
      </c>
      <c r="H187" s="3">
        <v>3675</v>
      </c>
    </row>
    <row r="188" spans="2:8" ht="16.5" thickBot="1" x14ac:dyDescent="0.25">
      <c r="B188" s="39" t="s">
        <v>401</v>
      </c>
      <c r="C188" s="45" t="s">
        <v>175</v>
      </c>
      <c r="D188" s="45" t="s">
        <v>74</v>
      </c>
      <c r="E188" s="277" t="s">
        <v>249</v>
      </c>
      <c r="F188" s="277">
        <v>112</v>
      </c>
      <c r="G188" s="3">
        <v>29</v>
      </c>
      <c r="H188" s="3">
        <v>29</v>
      </c>
    </row>
    <row r="189" spans="2:8" ht="63.75" thickBot="1" x14ac:dyDescent="0.25">
      <c r="B189" s="39" t="s">
        <v>10</v>
      </c>
      <c r="C189" s="45" t="s">
        <v>175</v>
      </c>
      <c r="D189" s="45" t="s">
        <v>74</v>
      </c>
      <c r="E189" s="277" t="s">
        <v>249</v>
      </c>
      <c r="F189" s="277">
        <v>119</v>
      </c>
      <c r="G189" s="3">
        <v>1110</v>
      </c>
      <c r="H189" s="3">
        <v>1110</v>
      </c>
    </row>
    <row r="190" spans="2:8" ht="32.25" thickBot="1" x14ac:dyDescent="0.25">
      <c r="B190" s="39" t="s">
        <v>13</v>
      </c>
      <c r="C190" s="45" t="s">
        <v>175</v>
      </c>
      <c r="D190" s="45" t="s">
        <v>74</v>
      </c>
      <c r="E190" s="277" t="s">
        <v>249</v>
      </c>
      <c r="F190" s="277">
        <v>244</v>
      </c>
      <c r="G190" s="3">
        <v>232.6</v>
      </c>
      <c r="H190" s="3">
        <v>232.6</v>
      </c>
    </row>
    <row r="191" spans="2:8" ht="16.5" thickBot="1" x14ac:dyDescent="0.25">
      <c r="B191" s="282" t="s">
        <v>48</v>
      </c>
      <c r="C191" s="45" t="s">
        <v>175</v>
      </c>
      <c r="D191" s="45" t="s">
        <v>74</v>
      </c>
      <c r="E191" s="277" t="s">
        <v>249</v>
      </c>
      <c r="F191" s="277">
        <v>850</v>
      </c>
      <c r="G191" s="3">
        <v>10</v>
      </c>
      <c r="H191" s="3">
        <v>10</v>
      </c>
    </row>
    <row r="192" spans="2:8" ht="16.5" thickBot="1" x14ac:dyDescent="0.25">
      <c r="B192" s="174" t="s">
        <v>31</v>
      </c>
      <c r="C192" s="233">
        <v>10</v>
      </c>
      <c r="D192" s="234"/>
      <c r="E192" s="235"/>
      <c r="F192" s="235"/>
      <c r="G192" s="187">
        <f>SUM(G193+G196)</f>
        <v>11705.415000000001</v>
      </c>
      <c r="H192" s="187">
        <f>SUM(H193+H196)</f>
        <v>11710.515000000001</v>
      </c>
    </row>
    <row r="193" spans="2:8" ht="16.5" thickBot="1" x14ac:dyDescent="0.25">
      <c r="B193" s="174" t="s">
        <v>32</v>
      </c>
      <c r="C193" s="238">
        <v>10</v>
      </c>
      <c r="D193" s="238" t="s">
        <v>77</v>
      </c>
      <c r="E193" s="235"/>
      <c r="F193" s="235"/>
      <c r="G193" s="176">
        <v>500</v>
      </c>
      <c r="H193" s="176">
        <v>500</v>
      </c>
    </row>
    <row r="194" spans="2:8" ht="32.25" thickBot="1" x14ac:dyDescent="0.25">
      <c r="B194" s="284" t="s">
        <v>251</v>
      </c>
      <c r="C194" s="45">
        <v>10</v>
      </c>
      <c r="D194" s="45" t="s">
        <v>77</v>
      </c>
      <c r="E194" s="277" t="s">
        <v>252</v>
      </c>
      <c r="F194" s="47"/>
      <c r="G194" s="3">
        <v>500</v>
      </c>
      <c r="H194" s="3">
        <v>500</v>
      </c>
    </row>
    <row r="195" spans="2:8" ht="32.25" thickBot="1" x14ac:dyDescent="0.25">
      <c r="B195" s="284" t="s">
        <v>34</v>
      </c>
      <c r="C195" s="45">
        <v>10</v>
      </c>
      <c r="D195" s="45" t="s">
        <v>77</v>
      </c>
      <c r="E195" s="277" t="s">
        <v>252</v>
      </c>
      <c r="F195" s="277">
        <v>312</v>
      </c>
      <c r="G195" s="3">
        <v>500</v>
      </c>
      <c r="H195" s="3">
        <v>500</v>
      </c>
    </row>
    <row r="196" spans="2:8" ht="16.5" thickBot="1" x14ac:dyDescent="0.25">
      <c r="B196" s="174" t="s">
        <v>35</v>
      </c>
      <c r="C196" s="233">
        <v>10</v>
      </c>
      <c r="D196" s="233" t="s">
        <v>74</v>
      </c>
      <c r="E196" s="235"/>
      <c r="F196" s="235"/>
      <c r="G196" s="173">
        <f>SUM(G198+G200+G202+G204)</f>
        <v>11205.415000000001</v>
      </c>
      <c r="H196" s="173">
        <f>SUM(H198+H200+H202+H204)</f>
        <v>11210.515000000001</v>
      </c>
    </row>
    <row r="197" spans="2:8" ht="32.25" thickBot="1" x14ac:dyDescent="0.3">
      <c r="B197" s="264" t="s">
        <v>270</v>
      </c>
      <c r="C197" s="238">
        <v>10</v>
      </c>
      <c r="D197" s="238" t="s">
        <v>74</v>
      </c>
      <c r="E197" s="235"/>
      <c r="F197" s="235"/>
      <c r="G197" s="176">
        <v>126.5</v>
      </c>
      <c r="H197" s="176">
        <v>131.6</v>
      </c>
    </row>
    <row r="198" spans="2:8" ht="32.25" thickBot="1" x14ac:dyDescent="0.25">
      <c r="B198" s="284" t="s">
        <v>34</v>
      </c>
      <c r="C198" s="45">
        <v>10</v>
      </c>
      <c r="D198" s="45" t="s">
        <v>74</v>
      </c>
      <c r="E198" s="3" t="s">
        <v>389</v>
      </c>
      <c r="F198" s="277">
        <v>313</v>
      </c>
      <c r="G198" s="3">
        <v>126.5</v>
      </c>
      <c r="H198" s="3">
        <v>131.6</v>
      </c>
    </row>
    <row r="199" spans="2:8" ht="49.5" customHeight="1" thickBot="1" x14ac:dyDescent="0.25">
      <c r="B199" s="265" t="s">
        <v>271</v>
      </c>
      <c r="C199" s="238">
        <v>10</v>
      </c>
      <c r="D199" s="238" t="s">
        <v>74</v>
      </c>
      <c r="E199" s="235"/>
      <c r="F199" s="235"/>
      <c r="G199" s="176">
        <v>6293</v>
      </c>
      <c r="H199" s="176">
        <v>6293</v>
      </c>
    </row>
    <row r="200" spans="2:8" ht="32.25" thickBot="1" x14ac:dyDescent="0.25">
      <c r="B200" s="284" t="s">
        <v>34</v>
      </c>
      <c r="C200" s="45">
        <v>10</v>
      </c>
      <c r="D200" s="45" t="s">
        <v>74</v>
      </c>
      <c r="E200" s="3" t="s">
        <v>522</v>
      </c>
      <c r="F200" s="277">
        <v>313</v>
      </c>
      <c r="G200" s="3">
        <v>6293</v>
      </c>
      <c r="H200" s="3">
        <v>6293</v>
      </c>
    </row>
    <row r="201" spans="2:8" ht="82.5" customHeight="1" thickBot="1" x14ac:dyDescent="0.25">
      <c r="B201" s="174" t="s">
        <v>37</v>
      </c>
      <c r="C201" s="238">
        <v>10</v>
      </c>
      <c r="D201" s="238" t="s">
        <v>74</v>
      </c>
      <c r="E201" s="242" t="s">
        <v>390</v>
      </c>
      <c r="F201" s="235"/>
      <c r="G201" s="173">
        <v>2806.8150000000001</v>
      </c>
      <c r="H201" s="173">
        <v>2806.8150000000001</v>
      </c>
    </row>
    <row r="202" spans="2:8" ht="32.25" thickBot="1" x14ac:dyDescent="0.25">
      <c r="B202" s="284" t="s">
        <v>34</v>
      </c>
      <c r="C202" s="45">
        <v>10</v>
      </c>
      <c r="D202" s="45" t="s">
        <v>74</v>
      </c>
      <c r="E202" s="277" t="s">
        <v>390</v>
      </c>
      <c r="F202" s="277">
        <v>412</v>
      </c>
      <c r="G202" s="83">
        <v>2806.8150000000001</v>
      </c>
      <c r="H202" s="83">
        <v>2806.8150000000001</v>
      </c>
    </row>
    <row r="203" spans="2:8" ht="126.75" thickBot="1" x14ac:dyDescent="0.25">
      <c r="B203" s="174" t="s">
        <v>253</v>
      </c>
      <c r="C203" s="238">
        <v>10</v>
      </c>
      <c r="D203" s="238" t="s">
        <v>74</v>
      </c>
      <c r="E203" s="242" t="s">
        <v>254</v>
      </c>
      <c r="F203" s="235"/>
      <c r="G203" s="176">
        <v>1979.1</v>
      </c>
      <c r="H203" s="176">
        <v>1979.1</v>
      </c>
    </row>
    <row r="204" spans="2:8" ht="32.25" thickBot="1" x14ac:dyDescent="0.25">
      <c r="B204" s="39" t="s">
        <v>34</v>
      </c>
      <c r="C204" s="45">
        <v>10</v>
      </c>
      <c r="D204" s="45" t="s">
        <v>74</v>
      </c>
      <c r="E204" s="277" t="s">
        <v>254</v>
      </c>
      <c r="F204" s="277">
        <v>313</v>
      </c>
      <c r="G204" s="3">
        <v>1979.1</v>
      </c>
      <c r="H204" s="3">
        <v>1979.1</v>
      </c>
    </row>
    <row r="205" spans="2:8" ht="16.5" thickBot="1" x14ac:dyDescent="0.25">
      <c r="B205" s="174" t="s">
        <v>38</v>
      </c>
      <c r="C205" s="233">
        <v>11</v>
      </c>
      <c r="D205" s="234"/>
      <c r="E205" s="235"/>
      <c r="F205" s="235"/>
      <c r="G205" s="187">
        <f>SUM(G208:G210)</f>
        <v>200</v>
      </c>
      <c r="H205" s="187">
        <f>SUM(H208:H210)</f>
        <v>200</v>
      </c>
    </row>
    <row r="206" spans="2:8" ht="16.5" thickBot="1" x14ac:dyDescent="0.25">
      <c r="B206" s="168" t="s">
        <v>39</v>
      </c>
      <c r="C206" s="45">
        <v>11</v>
      </c>
      <c r="D206" s="45" t="s">
        <v>75</v>
      </c>
      <c r="E206" s="47"/>
      <c r="F206" s="47"/>
      <c r="G206" s="37">
        <v>200</v>
      </c>
      <c r="H206" s="37">
        <v>200</v>
      </c>
    </row>
    <row r="207" spans="2:8" ht="32.25" thickBot="1" x14ac:dyDescent="0.25">
      <c r="B207" s="282" t="s">
        <v>40</v>
      </c>
      <c r="C207" s="45">
        <v>11</v>
      </c>
      <c r="D207" s="45" t="s">
        <v>75</v>
      </c>
      <c r="E207" s="277" t="s">
        <v>255</v>
      </c>
      <c r="F207" s="47"/>
      <c r="G207" s="37">
        <v>200</v>
      </c>
      <c r="H207" s="37">
        <v>200</v>
      </c>
    </row>
    <row r="208" spans="2:8" ht="63.75" thickBot="1" x14ac:dyDescent="0.25">
      <c r="B208" s="5" t="s">
        <v>562</v>
      </c>
      <c r="C208" s="45">
        <v>11</v>
      </c>
      <c r="D208" s="45" t="s">
        <v>75</v>
      </c>
      <c r="E208" s="277" t="s">
        <v>255</v>
      </c>
      <c r="F208" s="277">
        <v>123</v>
      </c>
      <c r="G208" s="37">
        <v>0</v>
      </c>
      <c r="H208" s="37">
        <v>0</v>
      </c>
    </row>
    <row r="209" spans="2:8" ht="32.25" thickBot="1" x14ac:dyDescent="0.25">
      <c r="B209" s="39" t="s">
        <v>13</v>
      </c>
      <c r="C209" s="45">
        <v>11</v>
      </c>
      <c r="D209" s="45" t="s">
        <v>75</v>
      </c>
      <c r="E209" s="277" t="s">
        <v>255</v>
      </c>
      <c r="F209" s="277">
        <v>244</v>
      </c>
      <c r="G209" s="37">
        <v>0</v>
      </c>
      <c r="H209" s="37">
        <v>0</v>
      </c>
    </row>
    <row r="210" spans="2:8" ht="16.5" thickBot="1" x14ac:dyDescent="0.25">
      <c r="B210" s="39" t="s">
        <v>563</v>
      </c>
      <c r="C210" s="45">
        <v>11</v>
      </c>
      <c r="D210" s="45" t="s">
        <v>75</v>
      </c>
      <c r="E210" s="277" t="s">
        <v>255</v>
      </c>
      <c r="F210" s="277">
        <v>350</v>
      </c>
      <c r="G210" s="37">
        <v>200</v>
      </c>
      <c r="H210" s="37">
        <v>200</v>
      </c>
    </row>
    <row r="211" spans="2:8" ht="32.25" thickBot="1" x14ac:dyDescent="0.25">
      <c r="B211" s="174" t="s">
        <v>41</v>
      </c>
      <c r="C211" s="233">
        <v>12</v>
      </c>
      <c r="D211" s="234"/>
      <c r="E211" s="235"/>
      <c r="F211" s="235"/>
      <c r="G211" s="187">
        <v>3085</v>
      </c>
      <c r="H211" s="187">
        <v>3085</v>
      </c>
    </row>
    <row r="212" spans="2:8" ht="16.5" thickBot="1" x14ac:dyDescent="0.25">
      <c r="B212" s="168" t="s">
        <v>42</v>
      </c>
      <c r="C212" s="45">
        <v>12</v>
      </c>
      <c r="D212" s="45" t="s">
        <v>118</v>
      </c>
      <c r="E212" s="277" t="s">
        <v>256</v>
      </c>
      <c r="F212" s="47"/>
      <c r="G212" s="3">
        <v>3085</v>
      </c>
      <c r="H212" s="3">
        <v>3085</v>
      </c>
    </row>
    <row r="213" spans="2:8" ht="12.75" customHeight="1" x14ac:dyDescent="0.2">
      <c r="B213" s="387" t="s">
        <v>257</v>
      </c>
      <c r="C213" s="389">
        <v>12</v>
      </c>
      <c r="D213" s="389" t="s">
        <v>118</v>
      </c>
      <c r="E213" s="387" t="s">
        <v>256</v>
      </c>
      <c r="F213" s="387">
        <v>611</v>
      </c>
      <c r="G213" s="385">
        <v>3085</v>
      </c>
      <c r="H213" s="385">
        <v>3085</v>
      </c>
    </row>
    <row r="214" spans="2:8" ht="18.75" customHeight="1" thickBot="1" x14ac:dyDescent="0.25">
      <c r="B214" s="388"/>
      <c r="C214" s="390"/>
      <c r="D214" s="390"/>
      <c r="E214" s="388"/>
      <c r="F214" s="388"/>
      <c r="G214" s="386"/>
      <c r="H214" s="386"/>
    </row>
    <row r="215" spans="2:8" ht="48" thickBot="1" x14ac:dyDescent="0.25">
      <c r="B215" s="174" t="s">
        <v>44</v>
      </c>
      <c r="C215" s="233">
        <v>13</v>
      </c>
      <c r="D215" s="188" t="s">
        <v>77</v>
      </c>
      <c r="E215" s="235"/>
      <c r="F215" s="235"/>
      <c r="G215" s="293">
        <v>54</v>
      </c>
      <c r="H215" s="293">
        <v>40.5</v>
      </c>
    </row>
    <row r="216" spans="2:8" ht="32.25" thickBot="1" x14ac:dyDescent="0.25">
      <c r="B216" s="39" t="s">
        <v>258</v>
      </c>
      <c r="C216" s="45">
        <v>13</v>
      </c>
      <c r="D216" s="45" t="s">
        <v>77</v>
      </c>
      <c r="E216" s="47"/>
      <c r="F216" s="47"/>
      <c r="G216" s="37">
        <v>54</v>
      </c>
      <c r="H216" s="37">
        <v>40.5</v>
      </c>
    </row>
    <row r="217" spans="2:8" ht="32.25" thickBot="1" x14ac:dyDescent="0.25">
      <c r="B217" s="39" t="s">
        <v>259</v>
      </c>
      <c r="C217" s="45">
        <v>13</v>
      </c>
      <c r="D217" s="45" t="s">
        <v>77</v>
      </c>
      <c r="E217" s="277" t="s">
        <v>260</v>
      </c>
      <c r="F217" s="47"/>
      <c r="G217" s="37">
        <v>54</v>
      </c>
      <c r="H217" s="37">
        <v>40.5</v>
      </c>
    </row>
    <row r="218" spans="2:8" ht="32.25" thickBot="1" x14ac:dyDescent="0.25">
      <c r="B218" s="39" t="s">
        <v>46</v>
      </c>
      <c r="C218" s="45">
        <v>13</v>
      </c>
      <c r="D218" s="45" t="s">
        <v>77</v>
      </c>
      <c r="E218" s="277" t="s">
        <v>261</v>
      </c>
      <c r="F218" s="47"/>
      <c r="G218" s="37">
        <v>54</v>
      </c>
      <c r="H218" s="37">
        <v>40.5</v>
      </c>
    </row>
    <row r="219" spans="2:8" ht="32.25" thickBot="1" x14ac:dyDescent="0.25">
      <c r="B219" s="39" t="s">
        <v>262</v>
      </c>
      <c r="C219" s="45">
        <v>13</v>
      </c>
      <c r="D219" s="45" t="s">
        <v>77</v>
      </c>
      <c r="E219" s="277" t="s">
        <v>261</v>
      </c>
      <c r="F219" s="277">
        <v>730</v>
      </c>
      <c r="G219" s="37">
        <v>54</v>
      </c>
      <c r="H219" s="37">
        <v>40.5</v>
      </c>
    </row>
    <row r="220" spans="2:8" ht="16.5" thickBot="1" x14ac:dyDescent="0.25">
      <c r="B220" s="266" t="s">
        <v>68</v>
      </c>
      <c r="C220" s="267"/>
      <c r="D220" s="267"/>
      <c r="E220" s="268"/>
      <c r="F220" s="268"/>
      <c r="G220" s="269">
        <f>SUM(G11+G72+G76+G82+G96+G105+G167+G192+G205+G211+G215)</f>
        <v>575005.66200000001</v>
      </c>
      <c r="H220" s="269">
        <f>SUM(H11+H72+H76+H82+H96+H105+H167+H192+H205+H211+H215)</f>
        <v>575436.46600000001</v>
      </c>
    </row>
    <row r="221" spans="2:8" ht="16.5" thickBot="1" x14ac:dyDescent="0.25">
      <c r="B221" s="174" t="s">
        <v>69</v>
      </c>
      <c r="C221" s="238">
        <v>14</v>
      </c>
      <c r="D221" s="238" t="s">
        <v>77</v>
      </c>
      <c r="E221" s="242" t="s">
        <v>517</v>
      </c>
      <c r="F221" s="176">
        <v>511</v>
      </c>
      <c r="G221" s="176">
        <v>34343</v>
      </c>
      <c r="H221" s="176">
        <v>34343</v>
      </c>
    </row>
    <row r="222" spans="2:8" ht="16.5" thickBot="1" x14ac:dyDescent="0.25">
      <c r="B222" s="174" t="s">
        <v>516</v>
      </c>
      <c r="C222" s="238" t="s">
        <v>405</v>
      </c>
      <c r="D222" s="238" t="s">
        <v>118</v>
      </c>
      <c r="E222" s="242" t="s">
        <v>518</v>
      </c>
      <c r="F222" s="176">
        <v>512</v>
      </c>
      <c r="G222" s="176">
        <v>0</v>
      </c>
      <c r="H222" s="176">
        <v>0</v>
      </c>
    </row>
    <row r="223" spans="2:8" ht="16.5" thickBot="1" x14ac:dyDescent="0.25">
      <c r="B223" s="266" t="s">
        <v>71</v>
      </c>
      <c r="C223" s="267"/>
      <c r="D223" s="267"/>
      <c r="E223" s="268"/>
      <c r="F223" s="268"/>
      <c r="G223" s="270">
        <f>SUM(G220+G221+G222)</f>
        <v>609348.66200000001</v>
      </c>
      <c r="H223" s="270">
        <f>SUM(H220+H221+H222)</f>
        <v>609779.46600000001</v>
      </c>
    </row>
  </sheetData>
  <mergeCells count="26">
    <mergeCell ref="G213:G214"/>
    <mergeCell ref="H35:H36"/>
    <mergeCell ref="H213:H214"/>
    <mergeCell ref="B213:B214"/>
    <mergeCell ref="C213:C214"/>
    <mergeCell ref="D213:D214"/>
    <mergeCell ref="E213:E214"/>
    <mergeCell ref="F213:F214"/>
    <mergeCell ref="C35:C36"/>
    <mergeCell ref="D35:D36"/>
    <mergeCell ref="E35:E36"/>
    <mergeCell ref="F35:F36"/>
    <mergeCell ref="G35:G36"/>
    <mergeCell ref="H8:H9"/>
    <mergeCell ref="C8:C9"/>
    <mergeCell ref="D8:D9"/>
    <mergeCell ref="B7:G7"/>
    <mergeCell ref="B1:H1"/>
    <mergeCell ref="B2:H2"/>
    <mergeCell ref="B5:G5"/>
    <mergeCell ref="B6:G6"/>
    <mergeCell ref="B3:H3"/>
    <mergeCell ref="B4:H4"/>
    <mergeCell ref="E8:E9"/>
    <mergeCell ref="F8:F9"/>
    <mergeCell ref="G8:G9"/>
  </mergeCells>
  <pageMargins left="0" right="0" top="0.35433070866141736" bottom="0" header="0.31496062992125984" footer="0.31496062992125984"/>
  <pageSetup paperSize="9" scale="97" fitToHeight="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пр№18</vt:lpstr>
      <vt:lpstr>пр№1</vt:lpstr>
      <vt:lpstr>пр№2</vt:lpstr>
      <vt:lpstr>пр№3</vt:lpstr>
      <vt:lpstr>пр№4</vt:lpstr>
      <vt:lpstr>Пр№5</vt:lpstr>
      <vt:lpstr>Пр№6</vt:lpstr>
      <vt:lpstr>пр№7</vt:lpstr>
      <vt:lpstr>пр№8</vt:lpstr>
      <vt:lpstr>Пр№9</vt:lpstr>
      <vt:lpstr>ПР№10</vt:lpstr>
      <vt:lpstr>Пр №11</vt:lpstr>
      <vt:lpstr>Пр№12</vt:lpstr>
      <vt:lpstr>Пр№13</vt:lpstr>
      <vt:lpstr>пр№14</vt:lpstr>
      <vt:lpstr>Пр№15</vt:lpstr>
      <vt:lpstr>пр№16</vt:lpstr>
      <vt:lpstr>пр№17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Zayka</cp:lastModifiedBy>
  <cp:lastPrinted>2019-12-20T13:04:50Z</cp:lastPrinted>
  <dcterms:created xsi:type="dcterms:W3CDTF">2016-12-16T07:53:17Z</dcterms:created>
  <dcterms:modified xsi:type="dcterms:W3CDTF">2019-12-20T13:04:52Z</dcterms:modified>
</cp:coreProperties>
</file>